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9040" windowHeight="16410" tabRatio="500" firstSheet="4" activeTab="6"/>
  </bookViews>
  <sheets>
    <sheet name="冠名基金收支明细 (截至20220915)" sheetId="1" r:id="rId1"/>
    <sheet name="冠名基金收支明细 (2019) " sheetId="2" r:id="rId2"/>
    <sheet name="冠名基金收支明细 (2020)" sheetId="3" r:id="rId3"/>
    <sheet name="冠名基金收支明细 (2021)" sheetId="4" r:id="rId4"/>
    <sheet name="冠名基金收支明细 (2022)" sheetId="5" r:id="rId5"/>
    <sheet name="Sheet1" sheetId="7" r:id="rId6"/>
    <sheet name="冠名基金收支明细 (2023)" sheetId="6" r:id="rId7"/>
  </sheets>
  <definedNames>
    <definedName name="_xlnm._FilterDatabase" localSheetId="1" hidden="1">'冠名基金收支明细 (2019) '!$A$3:$N$3</definedName>
    <definedName name="_xlnm._FilterDatabase" localSheetId="2" hidden="1">'冠名基金收支明细 (2020)'!$A$3:$N$36</definedName>
    <definedName name="_xlnm._FilterDatabase" localSheetId="3" hidden="1">'冠名基金收支明细 (2021)'!$A$3:$N$86</definedName>
    <definedName name="_xlnm._FilterDatabase" localSheetId="4" hidden="1">'冠名基金收支明细 (2022)'!$A$3:$L$174</definedName>
    <definedName name="_xlnm._FilterDatabase" localSheetId="6" hidden="1">'冠名基金收支明细 (2023)'!$A$3:$L$228</definedName>
    <definedName name="_xlnm._FilterDatabase" localSheetId="0">'冠名基金收支明细 (截至20220915)'!$A$3:$N$3</definedName>
    <definedName name="_xlnm.Print_Area" localSheetId="1">'冠名基金收支明细 (2019) '!$A$2:$L$16</definedName>
    <definedName name="_xlnm.Print_Area" localSheetId="2">'冠名基金收支明细 (2020)'!$A$2:$L$36</definedName>
    <definedName name="_xlnm.Print_Area" localSheetId="3">'冠名基金收支明细 (2021)'!$A$2:$L$86</definedName>
    <definedName name="_xlnm.Print_Area" localSheetId="4">'冠名基金收支明细 (2022)'!$A$1:$L$174</definedName>
    <definedName name="_xlnm.Print_Area" localSheetId="6">'冠名基金收支明细 (2023)'!$A$1:$L$228</definedName>
    <definedName name="_xlnm.Print_Area" localSheetId="0">'冠名基金收支明细 (截至20220915)'!$A$2:$L$165</definedName>
    <definedName name="_xlnm.Print_Titles" localSheetId="1">'冠名基金收支明细 (2019) '!$2:$2</definedName>
    <definedName name="_xlnm.Print_Titles" localSheetId="2">'冠名基金收支明细 (2020)'!$2:$2</definedName>
    <definedName name="_xlnm.Print_Titles" localSheetId="3">'冠名基金收支明细 (2021)'!$2:$2</definedName>
    <definedName name="_xlnm.Print_Titles" localSheetId="4">'冠名基金收支明细 (2022)'!$2:$3</definedName>
    <definedName name="_xlnm.Print_Titles" localSheetId="6">'冠名基金收支明细 (2023)'!$2:$3</definedName>
    <definedName name="_xlnm.Print_Titles" localSheetId="0">'冠名基金收支明细 (截至20220915)'!$2:$2</definedName>
  </definedNames>
  <calcPr calcId="145621"/>
</workbook>
</file>

<file path=xl/calcChain.xml><?xml version="1.0" encoding="utf-8"?>
<calcChain xmlns="http://schemas.openxmlformats.org/spreadsheetml/2006/main">
  <c r="D49" i="6" l="1"/>
  <c r="C207" i="6" l="1"/>
  <c r="D207" i="6"/>
  <c r="C216" i="6"/>
  <c r="E217" i="6"/>
  <c r="E216" i="6" s="1"/>
  <c r="D216" i="6"/>
  <c r="D226" i="6"/>
  <c r="C226" i="6"/>
  <c r="D224" i="6"/>
  <c r="C224" i="6"/>
  <c r="E227" i="6"/>
  <c r="E226" i="6" s="1"/>
  <c r="E225" i="6"/>
  <c r="E224" i="6" s="1"/>
  <c r="C49" i="6" l="1"/>
  <c r="D111" i="6"/>
  <c r="E118" i="6"/>
  <c r="E117" i="6" s="1"/>
  <c r="E116" i="6"/>
  <c r="E115" i="6" s="1"/>
  <c r="E112" i="6"/>
  <c r="E111" i="6" s="1"/>
  <c r="E59" i="6"/>
  <c r="E58" i="6" s="1"/>
  <c r="D58" i="6"/>
  <c r="E29" i="6"/>
  <c r="E175" i="6"/>
  <c r="E174" i="6" s="1"/>
  <c r="D174" i="6"/>
  <c r="C174" i="6"/>
  <c r="E173" i="6"/>
  <c r="E172" i="6" s="1"/>
  <c r="D172" i="6"/>
  <c r="C172" i="6"/>
  <c r="C176" i="6"/>
  <c r="D176" i="6"/>
  <c r="D113" i="6"/>
  <c r="C113" i="6"/>
  <c r="E114" i="6"/>
  <c r="E113" i="6" s="1"/>
  <c r="E8" i="6"/>
  <c r="C58" i="6"/>
  <c r="C111" i="6"/>
  <c r="D117" i="6"/>
  <c r="D115" i="6"/>
  <c r="C117" i="6"/>
  <c r="C115" i="6"/>
  <c r="E89" i="6"/>
  <c r="D87" i="6"/>
  <c r="C87" i="6"/>
  <c r="D138" i="6"/>
  <c r="C138" i="6"/>
  <c r="D135" i="6"/>
  <c r="C135" i="6"/>
  <c r="D132" i="6"/>
  <c r="C132" i="6"/>
  <c r="D129" i="6"/>
  <c r="C129" i="6"/>
  <c r="D126" i="6"/>
  <c r="C126" i="6"/>
  <c r="D123" i="6"/>
  <c r="C123" i="6"/>
  <c r="D120" i="6"/>
  <c r="C120" i="6"/>
  <c r="E110" i="6"/>
  <c r="E107" i="6"/>
  <c r="E104" i="6"/>
  <c r="E101" i="6"/>
  <c r="E98" i="6"/>
  <c r="E95" i="6"/>
  <c r="E92" i="6"/>
  <c r="E223" i="6"/>
  <c r="E220" i="6"/>
  <c r="E215" i="6"/>
  <c r="E212" i="6"/>
  <c r="E209" i="6"/>
  <c r="E206" i="6"/>
  <c r="E203" i="6"/>
  <c r="E200" i="6"/>
  <c r="D108" i="6"/>
  <c r="C108" i="6"/>
  <c r="D105" i="6"/>
  <c r="C105" i="6"/>
  <c r="D102" i="6"/>
  <c r="C102" i="6"/>
  <c r="D99" i="6"/>
  <c r="C99" i="6"/>
  <c r="D96" i="6"/>
  <c r="C96" i="6"/>
  <c r="D93" i="6"/>
  <c r="C93" i="6"/>
  <c r="D90" i="6"/>
  <c r="C90" i="6"/>
  <c r="D221" i="6"/>
  <c r="C221" i="6"/>
  <c r="D218" i="6"/>
  <c r="C218" i="6"/>
  <c r="D213" i="6"/>
  <c r="C213" i="6"/>
  <c r="D210" i="6"/>
  <c r="C210" i="6"/>
  <c r="D204" i="6"/>
  <c r="C204" i="6"/>
  <c r="D201" i="6"/>
  <c r="C201" i="6"/>
  <c r="D198" i="6"/>
  <c r="C198" i="6"/>
  <c r="D195" i="6"/>
  <c r="C195" i="6"/>
  <c r="E197" i="6"/>
  <c r="E193" i="6"/>
  <c r="D192" i="6"/>
  <c r="C192" i="6"/>
  <c r="D189" i="6"/>
  <c r="C189" i="6"/>
  <c r="D186" i="6"/>
  <c r="C186" i="6"/>
  <c r="E194" i="6"/>
  <c r="E191" i="6"/>
  <c r="E188" i="6"/>
  <c r="D182" i="6"/>
  <c r="C182" i="6"/>
  <c r="E184" i="6"/>
  <c r="D179" i="6"/>
  <c r="C179" i="6"/>
  <c r="E181" i="6"/>
  <c r="D169" i="6"/>
  <c r="C169" i="6"/>
  <c r="D166" i="6"/>
  <c r="C166" i="6"/>
  <c r="D163" i="6"/>
  <c r="C163" i="6"/>
  <c r="D160" i="6"/>
  <c r="C160" i="6"/>
  <c r="D157" i="6"/>
  <c r="C157" i="6"/>
  <c r="E171" i="6"/>
  <c r="E168" i="6"/>
  <c r="E165" i="6"/>
  <c r="E162" i="6"/>
  <c r="E159" i="6"/>
  <c r="E155" i="6"/>
  <c r="E152" i="6"/>
  <c r="E149" i="6"/>
  <c r="E146" i="6"/>
  <c r="D141" i="6"/>
  <c r="C141" i="6"/>
  <c r="E143" i="6"/>
  <c r="E140" i="6"/>
  <c r="D84" i="6"/>
  <c r="C84" i="6"/>
  <c r="D81" i="6"/>
  <c r="C81" i="6"/>
  <c r="D78" i="6"/>
  <c r="C78" i="6"/>
  <c r="E83" i="6"/>
  <c r="E80" i="6"/>
  <c r="D55" i="6"/>
  <c r="C55" i="6"/>
  <c r="D52" i="6"/>
  <c r="C52" i="6"/>
  <c r="E57" i="6"/>
  <c r="E54" i="6"/>
  <c r="E51" i="6"/>
  <c r="E48" i="6"/>
  <c r="E178" i="6"/>
  <c r="D153" i="6"/>
  <c r="C153" i="6"/>
  <c r="D150" i="6"/>
  <c r="C150" i="6"/>
  <c r="D147" i="6"/>
  <c r="C147" i="6"/>
  <c r="D144" i="6"/>
  <c r="C144" i="6"/>
  <c r="E137" i="6"/>
  <c r="E134" i="6"/>
  <c r="E131" i="6"/>
  <c r="E128" i="6"/>
  <c r="E125" i="6"/>
  <c r="E122" i="6"/>
  <c r="G119" i="6"/>
  <c r="F119" i="6"/>
  <c r="E86" i="6"/>
  <c r="E77" i="6"/>
  <c r="D75" i="6"/>
  <c r="C75" i="6"/>
  <c r="E74" i="6"/>
  <c r="D72" i="6"/>
  <c r="C72" i="6"/>
  <c r="E71" i="6"/>
  <c r="D69" i="6"/>
  <c r="C69" i="6"/>
  <c r="E68" i="6"/>
  <c r="D66" i="6"/>
  <c r="E62" i="6"/>
  <c r="D60" i="6"/>
  <c r="C60" i="6"/>
  <c r="D46" i="6"/>
  <c r="C46" i="6"/>
  <c r="E45" i="6"/>
  <c r="D43" i="6"/>
  <c r="C43" i="6"/>
  <c r="E42" i="6"/>
  <c r="D40" i="6"/>
  <c r="C40" i="6"/>
  <c r="D37" i="6"/>
  <c r="C37" i="6"/>
  <c r="E36" i="6"/>
  <c r="D34" i="6"/>
  <c r="C34" i="6"/>
  <c r="E33" i="6"/>
  <c r="D31" i="6"/>
  <c r="C31" i="6"/>
  <c r="D27" i="6"/>
  <c r="C27" i="6"/>
  <c r="D24" i="6"/>
  <c r="C24" i="6"/>
  <c r="E23" i="6"/>
  <c r="D21" i="6"/>
  <c r="C21" i="6"/>
  <c r="D18" i="6"/>
  <c r="C18" i="6"/>
  <c r="D6" i="6"/>
  <c r="C6" i="6"/>
  <c r="E5" i="6" l="1"/>
  <c r="C156" i="6"/>
  <c r="D119" i="6"/>
  <c r="D5" i="6" s="1"/>
  <c r="D156" i="6"/>
  <c r="C185" i="6"/>
  <c r="D185" i="6"/>
  <c r="C119" i="6"/>
  <c r="C5" i="6" s="1"/>
  <c r="E192" i="6"/>
  <c r="E66" i="6"/>
  <c r="E173" i="5"/>
  <c r="E172" i="5" s="1"/>
  <c r="E109" i="6" s="1"/>
  <c r="E108" i="6" s="1"/>
  <c r="D172" i="5"/>
  <c r="C172" i="5"/>
  <c r="E171" i="5"/>
  <c r="E170" i="5" s="1"/>
  <c r="E106" i="6" s="1"/>
  <c r="E105" i="6" s="1"/>
  <c r="D170" i="5"/>
  <c r="C170" i="5"/>
  <c r="E169" i="5"/>
  <c r="E168" i="5" s="1"/>
  <c r="E103" i="6" s="1"/>
  <c r="E102" i="6" s="1"/>
  <c r="D168" i="5"/>
  <c r="C168" i="5"/>
  <c r="E167" i="5"/>
  <c r="E166" i="5" s="1"/>
  <c r="E100" i="6" s="1"/>
  <c r="E99" i="6" s="1"/>
  <c r="D166" i="5"/>
  <c r="C166" i="5"/>
  <c r="E165" i="5"/>
  <c r="E164" i="5" s="1"/>
  <c r="E97" i="6" s="1"/>
  <c r="E96" i="6" s="1"/>
  <c r="D164" i="5"/>
  <c r="C164" i="5"/>
  <c r="E163" i="5"/>
  <c r="D162" i="5"/>
  <c r="C162" i="5"/>
  <c r="E161" i="5"/>
  <c r="D160" i="5"/>
  <c r="C160" i="5"/>
  <c r="E159" i="5"/>
  <c r="E158" i="5" s="1"/>
  <c r="E222" i="6" s="1"/>
  <c r="E221" i="6" s="1"/>
  <c r="D158" i="5"/>
  <c r="C158" i="5"/>
  <c r="E157" i="5"/>
  <c r="D156" i="5"/>
  <c r="C156" i="5"/>
  <c r="E155" i="5"/>
  <c r="E154" i="5"/>
  <c r="E214" i="6" s="1"/>
  <c r="E213" i="6" s="1"/>
  <c r="E153" i="5"/>
  <c r="E152" i="5" s="1"/>
  <c r="E211" i="6" s="1"/>
  <c r="E210" i="6" s="1"/>
  <c r="D152" i="5"/>
  <c r="C152" i="5"/>
  <c r="E151" i="5"/>
  <c r="E150" i="5" s="1"/>
  <c r="E208" i="6" s="1"/>
  <c r="E207" i="6" s="1"/>
  <c r="D150" i="5"/>
  <c r="C150" i="5"/>
  <c r="E149" i="5"/>
  <c r="E148" i="5" s="1"/>
  <c r="E205" i="6" s="1"/>
  <c r="E204" i="6" s="1"/>
  <c r="D148" i="5"/>
  <c r="C148" i="5"/>
  <c r="E147" i="5"/>
  <c r="E146" i="5" s="1"/>
  <c r="E202" i="6" s="1"/>
  <c r="E201" i="6" s="1"/>
  <c r="D146" i="5"/>
  <c r="C146" i="5"/>
  <c r="E145" i="5"/>
  <c r="E144" i="5" s="1"/>
  <c r="E199" i="6" s="1"/>
  <c r="E198" i="6" s="1"/>
  <c r="D144" i="5"/>
  <c r="C144" i="5"/>
  <c r="E143" i="5"/>
  <c r="E142" i="5" s="1"/>
  <c r="E196" i="6" s="1"/>
  <c r="E195" i="6" s="1"/>
  <c r="D142" i="5"/>
  <c r="C142" i="5"/>
  <c r="E139" i="5"/>
  <c r="E190" i="6" s="1"/>
  <c r="E189" i="6" s="1"/>
  <c r="E137" i="5"/>
  <c r="E187" i="6" s="1"/>
  <c r="E186" i="6" s="1"/>
  <c r="D135" i="5"/>
  <c r="C135" i="5"/>
  <c r="E134" i="5"/>
  <c r="E133" i="5" s="1"/>
  <c r="E183" i="6" s="1"/>
  <c r="E182" i="6" s="1"/>
  <c r="D133" i="5"/>
  <c r="C133" i="5"/>
  <c r="E132" i="5"/>
  <c r="E131" i="5" s="1"/>
  <c r="E180" i="6" s="1"/>
  <c r="E179" i="6" s="1"/>
  <c r="D131" i="5"/>
  <c r="C131" i="5"/>
  <c r="E130" i="5"/>
  <c r="E128" i="5" s="1"/>
  <c r="E177" i="6" s="1"/>
  <c r="E176" i="6" s="1"/>
  <c r="D128" i="5"/>
  <c r="C128" i="5"/>
  <c r="E127" i="5"/>
  <c r="E170" i="6" s="1"/>
  <c r="E169" i="6" s="1"/>
  <c r="E125" i="5"/>
  <c r="E167" i="6" s="1"/>
  <c r="E166" i="6" s="1"/>
  <c r="E123" i="5"/>
  <c r="E164" i="6" s="1"/>
  <c r="E163" i="6" s="1"/>
  <c r="E121" i="5"/>
  <c r="E161" i="6" s="1"/>
  <c r="E160" i="6" s="1"/>
  <c r="E119" i="5"/>
  <c r="E158" i="6" s="1"/>
  <c r="D117" i="5"/>
  <c r="C117" i="5"/>
  <c r="E116" i="5"/>
  <c r="D114" i="5"/>
  <c r="C114" i="5"/>
  <c r="E113" i="5"/>
  <c r="D111" i="5"/>
  <c r="C111" i="5"/>
  <c r="E110" i="5"/>
  <c r="D108" i="5"/>
  <c r="C108" i="5"/>
  <c r="E107" i="5"/>
  <c r="D105" i="5"/>
  <c r="C105" i="5"/>
  <c r="E104" i="5"/>
  <c r="E103" i="5" s="1"/>
  <c r="E142" i="6" s="1"/>
  <c r="E141" i="6" s="1"/>
  <c r="D103" i="5"/>
  <c r="E102" i="5"/>
  <c r="E139" i="6" s="1"/>
  <c r="E138" i="6" s="1"/>
  <c r="E100" i="5"/>
  <c r="E97" i="5"/>
  <c r="E94" i="5"/>
  <c r="E91" i="5"/>
  <c r="E88" i="5"/>
  <c r="D85" i="5"/>
  <c r="E85" i="5" s="1"/>
  <c r="G82" i="5"/>
  <c r="F82" i="5"/>
  <c r="C82" i="5"/>
  <c r="E81" i="5"/>
  <c r="E80" i="5" s="1"/>
  <c r="E88" i="6" s="1"/>
  <c r="E87" i="6" s="1"/>
  <c r="D80" i="5"/>
  <c r="C80" i="5"/>
  <c r="E79" i="5"/>
  <c r="E78" i="5" s="1"/>
  <c r="E85" i="6" s="1"/>
  <c r="E84" i="6" s="1"/>
  <c r="D78" i="5"/>
  <c r="C78" i="5"/>
  <c r="E76" i="5"/>
  <c r="E82" i="6" s="1"/>
  <c r="E81" i="6" s="1"/>
  <c r="D76" i="5"/>
  <c r="C76" i="5"/>
  <c r="E75" i="5"/>
  <c r="E74" i="5" s="1"/>
  <c r="E79" i="6" s="1"/>
  <c r="E78" i="6" s="1"/>
  <c r="D74" i="5"/>
  <c r="C74" i="5"/>
  <c r="E73" i="5"/>
  <c r="D71" i="5"/>
  <c r="C71" i="5"/>
  <c r="E70" i="5"/>
  <c r="D68" i="5"/>
  <c r="C68" i="5"/>
  <c r="E67" i="5"/>
  <c r="D65" i="5"/>
  <c r="C65" i="5"/>
  <c r="E64" i="5"/>
  <c r="D62" i="5"/>
  <c r="E58" i="5"/>
  <c r="D56" i="5"/>
  <c r="C56" i="5"/>
  <c r="E55" i="5"/>
  <c r="E54" i="5" s="1"/>
  <c r="E56" i="6" s="1"/>
  <c r="E55" i="6" s="1"/>
  <c r="D54" i="5"/>
  <c r="C54" i="5"/>
  <c r="E53" i="5"/>
  <c r="E52" i="5" s="1"/>
  <c r="E53" i="6" s="1"/>
  <c r="E52" i="6" s="1"/>
  <c r="D52" i="5"/>
  <c r="C52" i="5"/>
  <c r="E49" i="5"/>
  <c r="E50" i="6" s="1"/>
  <c r="E49" i="6" s="1"/>
  <c r="D46" i="5"/>
  <c r="C46" i="5"/>
  <c r="E45" i="5"/>
  <c r="D43" i="5"/>
  <c r="C43" i="5"/>
  <c r="E42" i="5"/>
  <c r="D40" i="5"/>
  <c r="C40" i="5"/>
  <c r="D37" i="5"/>
  <c r="C37" i="5"/>
  <c r="E36" i="5"/>
  <c r="D34" i="5"/>
  <c r="C34" i="5"/>
  <c r="E33" i="5"/>
  <c r="D31" i="5"/>
  <c r="C31" i="5"/>
  <c r="D27" i="5"/>
  <c r="C27" i="5"/>
  <c r="D24" i="5"/>
  <c r="C24" i="5"/>
  <c r="E23" i="5"/>
  <c r="D21" i="5"/>
  <c r="C21" i="5"/>
  <c r="D18" i="5"/>
  <c r="C18" i="5"/>
  <c r="E8" i="5"/>
  <c r="D6" i="5"/>
  <c r="C6" i="5"/>
  <c r="E85" i="4"/>
  <c r="E84" i="4" s="1"/>
  <c r="E129" i="5" s="1"/>
  <c r="D84" i="4"/>
  <c r="C84" i="4"/>
  <c r="E83" i="4"/>
  <c r="E82" i="4" s="1"/>
  <c r="E115" i="5" s="1"/>
  <c r="D82" i="4"/>
  <c r="C82" i="4"/>
  <c r="E81" i="4"/>
  <c r="E80" i="4" s="1"/>
  <c r="E112" i="5" s="1"/>
  <c r="D80" i="4"/>
  <c r="C80" i="4"/>
  <c r="E79" i="4"/>
  <c r="E78" i="4" s="1"/>
  <c r="E109" i="5" s="1"/>
  <c r="D78" i="4"/>
  <c r="C78" i="4"/>
  <c r="E77" i="4"/>
  <c r="E76" i="4" s="1"/>
  <c r="E106" i="5" s="1"/>
  <c r="D76" i="4"/>
  <c r="C76" i="4"/>
  <c r="E75" i="4"/>
  <c r="E74" i="4"/>
  <c r="E99" i="5" s="1"/>
  <c r="E72" i="4"/>
  <c r="E71" i="4"/>
  <c r="E96" i="5" s="1"/>
  <c r="E69" i="4"/>
  <c r="E93" i="5" s="1"/>
  <c r="E67" i="4"/>
  <c r="E90" i="5" s="1"/>
  <c r="E127" i="6" s="1"/>
  <c r="E126" i="6" s="1"/>
  <c r="E65" i="4"/>
  <c r="E87" i="5" s="1"/>
  <c r="E63" i="4"/>
  <c r="E84" i="5" s="1"/>
  <c r="G61" i="4"/>
  <c r="F61" i="4"/>
  <c r="D61" i="4"/>
  <c r="C61" i="4"/>
  <c r="E60" i="4"/>
  <c r="E59" i="4" s="1"/>
  <c r="E72" i="5" s="1"/>
  <c r="D59" i="4"/>
  <c r="C59" i="4"/>
  <c r="E58" i="4"/>
  <c r="E57" i="4" s="1"/>
  <c r="E69" i="5" s="1"/>
  <c r="D57" i="4"/>
  <c r="C57" i="4"/>
  <c r="E56" i="4"/>
  <c r="D55" i="4"/>
  <c r="C55" i="4"/>
  <c r="E54" i="4"/>
  <c r="E53" i="4" s="1"/>
  <c r="E63" i="5" s="1"/>
  <c r="D53" i="4"/>
  <c r="C53" i="4"/>
  <c r="E52" i="4"/>
  <c r="D50" i="4"/>
  <c r="C50" i="4"/>
  <c r="E49" i="4"/>
  <c r="E47" i="4" s="1"/>
  <c r="E57" i="5" s="1"/>
  <c r="D47" i="4"/>
  <c r="C47" i="4"/>
  <c r="E46" i="4"/>
  <c r="E45" i="4" s="1"/>
  <c r="E44" i="4"/>
  <c r="E43" i="4" s="1"/>
  <c r="D43" i="4"/>
  <c r="C43" i="4"/>
  <c r="E42" i="4"/>
  <c r="E41" i="4" s="1"/>
  <c r="E44" i="5" s="1"/>
  <c r="D41" i="4"/>
  <c r="C41" i="4"/>
  <c r="E40" i="4"/>
  <c r="E39" i="4" s="1"/>
  <c r="E41" i="5" s="1"/>
  <c r="D39" i="4"/>
  <c r="C39" i="4"/>
  <c r="E38" i="4"/>
  <c r="E37" i="4"/>
  <c r="E38" i="5" s="1"/>
  <c r="E37" i="5" s="1"/>
  <c r="E38" i="6" s="1"/>
  <c r="E37" i="6" s="1"/>
  <c r="D37" i="4"/>
  <c r="C37" i="4"/>
  <c r="E36" i="4"/>
  <c r="D34" i="4"/>
  <c r="C34" i="4"/>
  <c r="D31" i="4"/>
  <c r="C31" i="4"/>
  <c r="D27" i="4"/>
  <c r="C27" i="4"/>
  <c r="D24" i="4"/>
  <c r="C24" i="4"/>
  <c r="E23" i="4"/>
  <c r="D21" i="4"/>
  <c r="C21" i="4"/>
  <c r="D18" i="4"/>
  <c r="C18" i="4"/>
  <c r="E11" i="4"/>
  <c r="D9" i="4"/>
  <c r="C9" i="4"/>
  <c r="E8" i="4"/>
  <c r="D6" i="4"/>
  <c r="C6" i="4"/>
  <c r="E35" i="3"/>
  <c r="E34" i="3" s="1"/>
  <c r="E51" i="4" s="1"/>
  <c r="D34" i="3"/>
  <c r="C34" i="3"/>
  <c r="E33" i="3"/>
  <c r="E32" i="3" s="1"/>
  <c r="D32" i="3"/>
  <c r="C32" i="3"/>
  <c r="E31" i="3"/>
  <c r="E30" i="3" s="1"/>
  <c r="E35" i="4" s="1"/>
  <c r="D30" i="3"/>
  <c r="C30" i="3"/>
  <c r="E28" i="3"/>
  <c r="E32" i="4" s="1"/>
  <c r="E31" i="4" s="1"/>
  <c r="E32" i="5" s="1"/>
  <c r="D28" i="3"/>
  <c r="C28" i="3"/>
  <c r="E26" i="3"/>
  <c r="E25" i="3" s="1"/>
  <c r="E28" i="4" s="1"/>
  <c r="D25" i="3"/>
  <c r="C25" i="3"/>
  <c r="E24" i="3"/>
  <c r="E23" i="3" s="1"/>
  <c r="E25" i="4" s="1"/>
  <c r="E24" i="4" s="1"/>
  <c r="E25" i="5" s="1"/>
  <c r="E24" i="5" s="1"/>
  <c r="E25" i="6" s="1"/>
  <c r="E24" i="6" s="1"/>
  <c r="D23" i="3"/>
  <c r="C23" i="3"/>
  <c r="E22" i="3"/>
  <c r="E21" i="3" s="1"/>
  <c r="E22" i="4" s="1"/>
  <c r="I21" i="3"/>
  <c r="H21" i="3"/>
  <c r="G21" i="3"/>
  <c r="F21" i="3"/>
  <c r="D21" i="3"/>
  <c r="C21" i="3"/>
  <c r="E20" i="3"/>
  <c r="D18" i="3"/>
  <c r="C18" i="3"/>
  <c r="E17" i="3"/>
  <c r="C15" i="3"/>
  <c r="C12" i="3" s="1"/>
  <c r="E14" i="3"/>
  <c r="D12" i="3"/>
  <c r="E11" i="3"/>
  <c r="D9" i="3"/>
  <c r="C9" i="3"/>
  <c r="E8" i="3"/>
  <c r="D6" i="3"/>
  <c r="C6" i="3"/>
  <c r="E15" i="2"/>
  <c r="E14" i="2" s="1"/>
  <c r="E19" i="3" s="1"/>
  <c r="D14" i="2"/>
  <c r="C14" i="2"/>
  <c r="E13" i="2"/>
  <c r="E12" i="2" s="1"/>
  <c r="E16" i="3" s="1"/>
  <c r="E15" i="3" s="1"/>
  <c r="E16" i="4" s="1"/>
  <c r="E15" i="4" s="1"/>
  <c r="E16" i="5" s="1"/>
  <c r="E15" i="5" s="1"/>
  <c r="E16" i="6" s="1"/>
  <c r="E15" i="6" s="1"/>
  <c r="D12" i="2"/>
  <c r="C12" i="2"/>
  <c r="E11" i="2"/>
  <c r="E10" i="2" s="1"/>
  <c r="E13" i="3" s="1"/>
  <c r="E12" i="3" s="1"/>
  <c r="E13" i="4" s="1"/>
  <c r="E12" i="4" s="1"/>
  <c r="E13" i="5" s="1"/>
  <c r="E12" i="5" s="1"/>
  <c r="E13" i="6" s="1"/>
  <c r="E12" i="6" s="1"/>
  <c r="D10" i="2"/>
  <c r="C10" i="2"/>
  <c r="E8" i="2"/>
  <c r="E10" i="3" s="1"/>
  <c r="D8" i="2"/>
  <c r="C8" i="2"/>
  <c r="E7" i="2"/>
  <c r="E6" i="2" s="1"/>
  <c r="D6" i="2"/>
  <c r="C6" i="2"/>
  <c r="I4" i="2"/>
  <c r="H4" i="2"/>
  <c r="G4" i="2"/>
  <c r="F4" i="2"/>
  <c r="C4" i="2"/>
  <c r="E162" i="1"/>
  <c r="E161" i="1"/>
  <c r="E160" i="1"/>
  <c r="E159" i="1"/>
  <c r="E158" i="1"/>
  <c r="E157" i="1"/>
  <c r="E156" i="1"/>
  <c r="E155" i="1" s="1"/>
  <c r="D155" i="1"/>
  <c r="C155" i="1"/>
  <c r="E154" i="1"/>
  <c r="E153" i="1" s="1"/>
  <c r="D153" i="1"/>
  <c r="C153" i="1"/>
  <c r="E152" i="1"/>
  <c r="E151" i="1" s="1"/>
  <c r="D151" i="1"/>
  <c r="C151" i="1"/>
  <c r="E150" i="1"/>
  <c r="E149" i="1" s="1"/>
  <c r="D149" i="1"/>
  <c r="C149" i="1"/>
  <c r="E148" i="1"/>
  <c r="E147" i="1" s="1"/>
  <c r="D147" i="1"/>
  <c r="C147" i="1"/>
  <c r="E141" i="1"/>
  <c r="E139" i="1"/>
  <c r="D137" i="1"/>
  <c r="C137" i="1"/>
  <c r="E135" i="1"/>
  <c r="E134" i="1" s="1"/>
  <c r="D134" i="1"/>
  <c r="C134" i="1"/>
  <c r="E133" i="1"/>
  <c r="E132" i="1" s="1"/>
  <c r="D132" i="1"/>
  <c r="C132" i="1"/>
  <c r="E131" i="1"/>
  <c r="E130" i="1"/>
  <c r="D129" i="1"/>
  <c r="C129" i="1"/>
  <c r="E123" i="1"/>
  <c r="E121" i="1"/>
  <c r="E119" i="1"/>
  <c r="E117" i="1" s="1"/>
  <c r="D117" i="1"/>
  <c r="C117" i="1"/>
  <c r="E116" i="1"/>
  <c r="E115" i="1"/>
  <c r="D114" i="1"/>
  <c r="C114" i="1"/>
  <c r="E112" i="1"/>
  <c r="E111" i="1"/>
  <c r="D110" i="1"/>
  <c r="C110" i="1"/>
  <c r="E109" i="1"/>
  <c r="E108" i="1"/>
  <c r="E107" i="1" s="1"/>
  <c r="D107" i="1"/>
  <c r="C107" i="1"/>
  <c r="E106" i="1"/>
  <c r="E105" i="1"/>
  <c r="D104" i="1"/>
  <c r="C104" i="1"/>
  <c r="E100" i="1"/>
  <c r="E97" i="1"/>
  <c r="E96" i="1"/>
  <c r="E95" i="1"/>
  <c r="E93" i="1"/>
  <c r="E92" i="1"/>
  <c r="E91" i="1"/>
  <c r="E89" i="1"/>
  <c r="E88" i="1"/>
  <c r="E85" i="1"/>
  <c r="E83" i="1"/>
  <c r="E82" i="1"/>
  <c r="E80" i="1"/>
  <c r="G78" i="1"/>
  <c r="G4" i="1" s="1"/>
  <c r="F78" i="1"/>
  <c r="D78" i="1"/>
  <c r="C78" i="1"/>
  <c r="E76" i="1"/>
  <c r="E75" i="1" s="1"/>
  <c r="D75" i="1"/>
  <c r="C75" i="1"/>
  <c r="E74" i="1"/>
  <c r="E73" i="1" s="1"/>
  <c r="D73" i="1"/>
  <c r="C73" i="1"/>
  <c r="E71" i="1"/>
  <c r="D71" i="1"/>
  <c r="C71" i="1"/>
  <c r="E70" i="1"/>
  <c r="E69" i="1" s="1"/>
  <c r="D69" i="1"/>
  <c r="C69" i="1"/>
  <c r="E68" i="1"/>
  <c r="E67" i="1"/>
  <c r="D66" i="1"/>
  <c r="C66" i="1"/>
  <c r="E65" i="1"/>
  <c r="E64" i="1"/>
  <c r="D63" i="1"/>
  <c r="C63" i="1"/>
  <c r="E62" i="1"/>
  <c r="E61" i="1"/>
  <c r="D60" i="1"/>
  <c r="C60" i="1"/>
  <c r="E59" i="1"/>
  <c r="E58" i="1" s="1"/>
  <c r="D58" i="1"/>
  <c r="C58" i="1"/>
  <c r="E57" i="1"/>
  <c r="E56" i="1"/>
  <c r="D55" i="1"/>
  <c r="C55" i="1"/>
  <c r="E54" i="1"/>
  <c r="E53" i="1"/>
  <c r="E52" i="1"/>
  <c r="D51" i="1"/>
  <c r="C51" i="1"/>
  <c r="E49" i="1"/>
  <c r="E48" i="1" s="1"/>
  <c r="D48" i="1"/>
  <c r="C48" i="1"/>
  <c r="E46" i="1"/>
  <c r="E45" i="1"/>
  <c r="E44" i="1" s="1"/>
  <c r="D44" i="1"/>
  <c r="C44" i="1"/>
  <c r="E43" i="1"/>
  <c r="E42" i="1" s="1"/>
  <c r="D42" i="1"/>
  <c r="C42" i="1"/>
  <c r="E41" i="1"/>
  <c r="E40" i="1"/>
  <c r="D39" i="1"/>
  <c r="C39" i="1"/>
  <c r="E38" i="1"/>
  <c r="E37" i="1" s="1"/>
  <c r="D37" i="1"/>
  <c r="C37" i="1"/>
  <c r="E36" i="1"/>
  <c r="E35" i="1"/>
  <c r="E34" i="1"/>
  <c r="D33" i="1"/>
  <c r="C33" i="1"/>
  <c r="E30" i="1"/>
  <c r="D30" i="1"/>
  <c r="C30" i="1"/>
  <c r="E28" i="1"/>
  <c r="E27" i="1" s="1"/>
  <c r="D27" i="1"/>
  <c r="C27" i="1"/>
  <c r="E26" i="1"/>
  <c r="E25" i="1" s="1"/>
  <c r="D25" i="1"/>
  <c r="C25" i="1"/>
  <c r="E24" i="1"/>
  <c r="E23" i="1"/>
  <c r="E22" i="1"/>
  <c r="D21" i="1"/>
  <c r="C21" i="1"/>
  <c r="E20" i="1"/>
  <c r="E19" i="1"/>
  <c r="D18" i="1"/>
  <c r="C18" i="1"/>
  <c r="E17" i="1"/>
  <c r="E16" i="1" s="1"/>
  <c r="D16" i="1"/>
  <c r="C16" i="1"/>
  <c r="E15" i="1"/>
  <c r="E14" i="1" s="1"/>
  <c r="D14" i="1"/>
  <c r="C14" i="1"/>
  <c r="E13" i="1"/>
  <c r="E12" i="1"/>
  <c r="E11" i="1"/>
  <c r="D10" i="1"/>
  <c r="C10" i="1"/>
  <c r="E9" i="1"/>
  <c r="E8" i="1"/>
  <c r="E7" i="1"/>
  <c r="D6" i="1"/>
  <c r="C6" i="1"/>
  <c r="F4" i="1"/>
  <c r="E63" i="1" l="1"/>
  <c r="E157" i="6"/>
  <c r="E156" i="6"/>
  <c r="E34" i="4"/>
  <c r="E35" i="5" s="1"/>
  <c r="E114" i="1"/>
  <c r="E136" i="6"/>
  <c r="E135" i="6" s="1"/>
  <c r="E50" i="4"/>
  <c r="E60" i="5" s="1"/>
  <c r="E59" i="5" s="1"/>
  <c r="E64" i="6" s="1"/>
  <c r="E63" i="6" s="1"/>
  <c r="E10" i="1"/>
  <c r="E60" i="1"/>
  <c r="E110" i="1"/>
  <c r="D4" i="2"/>
  <c r="E18" i="3"/>
  <c r="E19" i="4" s="1"/>
  <c r="E18" i="4" s="1"/>
  <c r="E19" i="5" s="1"/>
  <c r="E18" i="5" s="1"/>
  <c r="E19" i="6" s="1"/>
  <c r="E18" i="6" s="1"/>
  <c r="E21" i="4"/>
  <c r="E22" i="5" s="1"/>
  <c r="E21" i="5" s="1"/>
  <c r="E22" i="6" s="1"/>
  <c r="E21" i="6" s="1"/>
  <c r="C5" i="4"/>
  <c r="E55" i="4"/>
  <c r="E66" i="5" s="1"/>
  <c r="E65" i="5" s="1"/>
  <c r="E70" i="6" s="1"/>
  <c r="E69" i="6" s="1"/>
  <c r="D82" i="5"/>
  <c r="E39" i="1"/>
  <c r="E61" i="4"/>
  <c r="E108" i="5"/>
  <c r="E148" i="6" s="1"/>
  <c r="E147" i="6" s="1"/>
  <c r="E104" i="1"/>
  <c r="E137" i="1"/>
  <c r="E9" i="3"/>
  <c r="E10" i="4" s="1"/>
  <c r="E9" i="4" s="1"/>
  <c r="E10" i="5" s="1"/>
  <c r="E9" i="5" s="1"/>
  <c r="E10" i="6" s="1"/>
  <c r="E9" i="6" s="1"/>
  <c r="E121" i="6"/>
  <c r="E120" i="6" s="1"/>
  <c r="E21" i="1"/>
  <c r="E124" i="6"/>
  <c r="E123" i="6" s="1"/>
  <c r="E130" i="6"/>
  <c r="E129" i="6" s="1"/>
  <c r="E133" i="6"/>
  <c r="E132" i="6" s="1"/>
  <c r="E185" i="6"/>
  <c r="D4" i="1"/>
  <c r="E33" i="1"/>
  <c r="E55" i="1"/>
  <c r="E129" i="1"/>
  <c r="E5" i="4"/>
  <c r="E27" i="4"/>
  <c r="E28" i="5" s="1"/>
  <c r="E27" i="5" s="1"/>
  <c r="E28" i="6" s="1"/>
  <c r="E27" i="6" s="1"/>
  <c r="D5" i="4"/>
  <c r="C4" i="1"/>
  <c r="E18" i="1"/>
  <c r="E51" i="1"/>
  <c r="E66" i="1"/>
  <c r="C5" i="3"/>
  <c r="C4" i="3" s="1"/>
  <c r="E5" i="3"/>
  <c r="E47" i="5"/>
  <c r="E46" i="5" s="1"/>
  <c r="E47" i="6"/>
  <c r="E46" i="6" s="1"/>
  <c r="E156" i="5"/>
  <c r="E219" i="6"/>
  <c r="E218" i="6" s="1"/>
  <c r="E31" i="5"/>
  <c r="E32" i="6" s="1"/>
  <c r="E31" i="6" s="1"/>
  <c r="E34" i="5"/>
  <c r="E35" i="6" s="1"/>
  <c r="E34" i="6" s="1"/>
  <c r="E135" i="5"/>
  <c r="E111" i="5"/>
  <c r="E151" i="6" s="1"/>
  <c r="E150" i="6" s="1"/>
  <c r="E62" i="5"/>
  <c r="E105" i="5"/>
  <c r="E145" i="6" s="1"/>
  <c r="E144" i="6" s="1"/>
  <c r="E114" i="5"/>
  <c r="E154" i="6" s="1"/>
  <c r="E153" i="6" s="1"/>
  <c r="E43" i="5"/>
  <c r="E44" i="6" s="1"/>
  <c r="E43" i="6" s="1"/>
  <c r="C5" i="5"/>
  <c r="E162" i="5"/>
  <c r="E94" i="6" s="1"/>
  <c r="E93" i="6" s="1"/>
  <c r="E40" i="5"/>
  <c r="E41" i="6" s="1"/>
  <c r="E40" i="6" s="1"/>
  <c r="E71" i="5"/>
  <c r="E76" i="6" s="1"/>
  <c r="E75" i="6" s="1"/>
  <c r="D5" i="5"/>
  <c r="E117" i="5"/>
  <c r="E160" i="5"/>
  <c r="E91" i="6" s="1"/>
  <c r="E90" i="6" s="1"/>
  <c r="E4" i="2"/>
  <c r="D5" i="3"/>
  <c r="D4" i="3" s="1"/>
  <c r="E68" i="5"/>
  <c r="E73" i="6" s="1"/>
  <c r="E72" i="6" s="1"/>
  <c r="E5" i="5"/>
  <c r="E7" i="3"/>
  <c r="E6" i="3" s="1"/>
  <c r="E56" i="5"/>
  <c r="E61" i="6" s="1"/>
  <c r="E60" i="6" s="1"/>
  <c r="E82" i="5"/>
  <c r="E6" i="1"/>
  <c r="E78" i="1"/>
  <c r="C4" i="4" l="1"/>
  <c r="E119" i="6"/>
  <c r="D4" i="4"/>
  <c r="N4" i="3"/>
  <c r="E4" i="1"/>
  <c r="N5" i="5"/>
  <c r="D4" i="5"/>
  <c r="D4" i="6" s="1"/>
  <c r="C4" i="5"/>
  <c r="C4" i="6" s="1"/>
  <c r="E7" i="4"/>
  <c r="E6" i="4" s="1"/>
  <c r="E4" i="3"/>
  <c r="N4" i="4" s="1"/>
  <c r="N4" i="6" l="1"/>
  <c r="O4" i="6"/>
  <c r="E7" i="5"/>
  <c r="E6" i="5" s="1"/>
  <c r="E7" i="6" s="1"/>
  <c r="E6" i="6" s="1"/>
  <c r="E4" i="6" s="1"/>
  <c r="E4" i="4"/>
  <c r="N4" i="5" s="1"/>
  <c r="E4" i="5" l="1"/>
  <c r="O4" i="5" l="1"/>
  <c r="P4" i="6"/>
</calcChain>
</file>

<file path=xl/sharedStrings.xml><?xml version="1.0" encoding="utf-8"?>
<sst xmlns="http://schemas.openxmlformats.org/spreadsheetml/2006/main" count="3416" uniqueCount="413">
  <si>
    <t>江苏省社会帮扶基金会
“江苏省社会帮扶基金会冠名基金”项目善款收支明细表（元）
2019年1月1日截至2022年9月15日</t>
  </si>
  <si>
    <t>序号</t>
  </si>
  <si>
    <t>冠名基金名称</t>
  </si>
  <si>
    <t>线下捐款</t>
  </si>
  <si>
    <t>善款支出</t>
  </si>
  <si>
    <t>善款余额</t>
  </si>
  <si>
    <t>帮扶领域</t>
  </si>
  <si>
    <t>设立人</t>
  </si>
  <si>
    <t>编号</t>
  </si>
  <si>
    <t>————</t>
  </si>
  <si>
    <t>助老区</t>
  </si>
  <si>
    <t>省帮扶
“三会”系统</t>
  </si>
  <si>
    <t>省扶贫“三会”</t>
  </si>
  <si>
    <t>0001</t>
  </si>
  <si>
    <t>南京中山博爱基金</t>
  </si>
  <si>
    <t>纳雍扶贫</t>
  </si>
  <si>
    <t>民革南京</t>
  </si>
  <si>
    <t>GMJJ_001</t>
  </si>
  <si>
    <t>2019年</t>
  </si>
  <si>
    <t>2020年</t>
  </si>
  <si>
    <t>2021年</t>
  </si>
  <si>
    <t>0002</t>
  </si>
  <si>
    <t>碧桂园沪苏一对一帮扶基金</t>
  </si>
  <si>
    <t>助学帮扶</t>
  </si>
  <si>
    <t xml:space="preserve">碧桂园沪苏区 </t>
  </si>
  <si>
    <t>GMJJ_002</t>
  </si>
  <si>
    <t>0003</t>
  </si>
  <si>
    <t>校园文学发展基金</t>
  </si>
  <si>
    <t>助教帮扶</t>
  </si>
  <si>
    <t>南京求学教育发展研究院</t>
  </si>
  <si>
    <t>GMJJ_003</t>
  </si>
  <si>
    <t>0004</t>
  </si>
  <si>
    <t>凡事诚基金</t>
  </si>
  <si>
    <t>助困帮扶</t>
  </si>
  <si>
    <t>凡事诚公司</t>
  </si>
  <si>
    <t>GMJJ_004</t>
  </si>
  <si>
    <t>0005</t>
  </si>
  <si>
    <t>容大盛宴爱心基金</t>
  </si>
  <si>
    <t>助学助困</t>
  </si>
  <si>
    <t>容大盛宴酒店</t>
  </si>
  <si>
    <t>GMJJ_005</t>
  </si>
  <si>
    <t>0006</t>
  </si>
  <si>
    <t>范舍得爱公益基金</t>
  </si>
  <si>
    <t>范爱网络</t>
  </si>
  <si>
    <t>GMJJ_008</t>
  </si>
  <si>
    <t>2022年</t>
  </si>
  <si>
    <t>0007</t>
  </si>
  <si>
    <t>股企慈善公益基金</t>
  </si>
  <si>
    <t>省股企协会</t>
  </si>
  <si>
    <t>GMJJ_009</t>
  </si>
  <si>
    <t>0008</t>
  </si>
  <si>
    <t>福汇公益基金</t>
  </si>
  <si>
    <t>福满优科技</t>
  </si>
  <si>
    <t>GMJJ_010</t>
  </si>
  <si>
    <t>0009</t>
  </si>
  <si>
    <t>盐商公益基金</t>
  </si>
  <si>
    <t>盐商网（江苏）物联科技有限公司</t>
  </si>
  <si>
    <t>GMJJ_011</t>
  </si>
  <si>
    <t>0010</t>
  </si>
  <si>
    <t>大爱苏商基金</t>
  </si>
  <si>
    <t>省苏商促进会</t>
  </si>
  <si>
    <t>GMJJ_012</t>
  </si>
  <si>
    <t>0011</t>
  </si>
  <si>
    <t>靖商爱心基金</t>
  </si>
  <si>
    <t>江苏宏星电力</t>
  </si>
  <si>
    <t>GMJJ_013</t>
  </si>
  <si>
    <t>0012</t>
  </si>
  <si>
    <t>民乐爱心基金</t>
  </si>
  <si>
    <t>徐静</t>
  </si>
  <si>
    <t>江苏民乐保安</t>
  </si>
  <si>
    <t>GMJJ_016</t>
  </si>
  <si>
    <t>0013</t>
  </si>
  <si>
    <t>启宏未来基金</t>
  </si>
  <si>
    <t>程龙运</t>
  </si>
  <si>
    <t>江苏启宏控股</t>
  </si>
  <si>
    <t>GMJJ_017</t>
  </si>
  <si>
    <t>0014</t>
  </si>
  <si>
    <t>兴佑慈善基金</t>
  </si>
  <si>
    <t>魏唐忠</t>
  </si>
  <si>
    <t>南京兴佑交通</t>
  </si>
  <si>
    <t>GMJJ_018</t>
  </si>
  <si>
    <t>0015</t>
  </si>
  <si>
    <t>欣昌大爱基金</t>
  </si>
  <si>
    <t>赵磊</t>
  </si>
  <si>
    <t>江苏欣昌建设</t>
  </si>
  <si>
    <t>GMJJ_023</t>
  </si>
  <si>
    <t>0016</t>
  </si>
  <si>
    <t>军缘爱心基金</t>
  </si>
  <si>
    <t>孟智辉</t>
  </si>
  <si>
    <t>南京军缘服务</t>
  </si>
  <si>
    <t>GMJJ_024</t>
  </si>
  <si>
    <t>0017</t>
  </si>
  <si>
    <t>关注胃肠 慈善助医</t>
  </si>
  <si>
    <t>助医助困</t>
  </si>
  <si>
    <t>南京妙手肛肠</t>
  </si>
  <si>
    <t>GMJJ_031</t>
  </si>
  <si>
    <t>0018</t>
  </si>
  <si>
    <t>万家福爱心基金</t>
  </si>
  <si>
    <t>江苏万家福服务</t>
  </si>
  <si>
    <t>GMJJ_037</t>
  </si>
  <si>
    <t>3201</t>
  </si>
  <si>
    <t xml:space="preserve">南京市“三会”：设立 </t>
  </si>
  <si>
    <t>0101</t>
  </si>
  <si>
    <t>川航智能爱心基金</t>
  </si>
  <si>
    <t>江宁区+川航</t>
  </si>
  <si>
    <t>GMJJ_006</t>
  </si>
  <si>
    <t>0102</t>
  </si>
  <si>
    <t>康普爱心基金</t>
  </si>
  <si>
    <t>浦口区+康普</t>
  </si>
  <si>
    <t>GMJJ_007</t>
  </si>
  <si>
    <t>0103</t>
  </si>
  <si>
    <t>天禄梦爱心基金</t>
  </si>
  <si>
    <t>张位刚</t>
  </si>
  <si>
    <t>浦口区+天禄梦</t>
  </si>
  <si>
    <t>GMJJ_015</t>
  </si>
  <si>
    <t>0104</t>
  </si>
  <si>
    <t>鲸喜购爱心基金</t>
  </si>
  <si>
    <t>浦口区+鲸喜生态</t>
  </si>
  <si>
    <t>GMJJ_026</t>
  </si>
  <si>
    <t>0105</t>
  </si>
  <si>
    <t>爱培佑康复基金</t>
  </si>
  <si>
    <t>助残助困</t>
  </si>
  <si>
    <t>浦口区+爱培佑</t>
  </si>
  <si>
    <t>GMJJ_027</t>
  </si>
  <si>
    <t>0106</t>
  </si>
  <si>
    <t>远坤爱心基金</t>
  </si>
  <si>
    <t>浦口区+南京远坤</t>
  </si>
  <si>
    <t>GMJJ_028</t>
  </si>
  <si>
    <t>0107</t>
  </si>
  <si>
    <t>简诺爱心基金</t>
  </si>
  <si>
    <t xml:space="preserve">浦口区+简诺生态 </t>
  </si>
  <si>
    <t>GMJJ_029</t>
  </si>
  <si>
    <t>0108</t>
  </si>
  <si>
    <t>金富达爱心基金</t>
  </si>
  <si>
    <t xml:space="preserve">浦口区+金富达 </t>
  </si>
  <si>
    <t>GMJJ_030</t>
  </si>
  <si>
    <t>0109</t>
  </si>
  <si>
    <t>助学助农公益基金</t>
  </si>
  <si>
    <t>浦口区+中益青年</t>
  </si>
  <si>
    <t>GMJJ_034</t>
  </si>
  <si>
    <t>0110</t>
  </si>
  <si>
    <t>强谐市政爱心基金</t>
  </si>
  <si>
    <t>江宁区+江苏强谐</t>
  </si>
  <si>
    <t>GMJJ_040</t>
  </si>
  <si>
    <t>3202</t>
  </si>
  <si>
    <t>无锡市“三会”：设立 个冠名基金（ 区）。</t>
  </si>
  <si>
    <t>0201</t>
  </si>
  <si>
    <t>锡商爱心基金</t>
  </si>
  <si>
    <t>吴　炜</t>
  </si>
  <si>
    <t>无锡市+各区</t>
  </si>
  <si>
    <t>GMJJ_025</t>
  </si>
  <si>
    <t>锡商爱心基金市级</t>
  </si>
  <si>
    <t>华少波</t>
  </si>
  <si>
    <t>无锡市老促会</t>
  </si>
  <si>
    <t>锡商爱心基金江阴</t>
  </si>
  <si>
    <r>
      <rPr>
        <sz val="11"/>
        <color rgb="FF000000"/>
        <rFont val="微软雅黑"/>
        <family val="2"/>
        <charset val="134"/>
      </rPr>
      <t>薛</t>
    </r>
    <r>
      <rPr>
        <sz val="12"/>
        <color rgb="FF000000"/>
        <rFont val="微软雅黑"/>
        <family val="2"/>
        <charset val="134"/>
      </rPr>
      <t xml:space="preserve">  </t>
    </r>
    <r>
      <rPr>
        <sz val="12"/>
        <color rgb="FF000000"/>
        <rFont val="宋体"/>
        <family val="3"/>
        <charset val="134"/>
      </rPr>
      <t>良</t>
    </r>
  </si>
  <si>
    <t>江阴市老促会</t>
  </si>
  <si>
    <t>锡商爱心基金宜兴</t>
  </si>
  <si>
    <t>顾建农</t>
  </si>
  <si>
    <t>宜兴市老促会</t>
  </si>
  <si>
    <t>锡商爱心基金锡山</t>
  </si>
  <si>
    <t>华炳泉</t>
  </si>
  <si>
    <t>锡山区老促会</t>
  </si>
  <si>
    <t>锡商爱心基金惠山</t>
  </si>
  <si>
    <t>陈锡瑜</t>
  </si>
  <si>
    <t>惠山区老促会</t>
  </si>
  <si>
    <t>锡商爱心基金滨湖</t>
  </si>
  <si>
    <t>沈利民</t>
  </si>
  <si>
    <t>滨湖区老促会</t>
  </si>
  <si>
    <t>锡商爱心基金新吴</t>
  </si>
  <si>
    <t>周青</t>
  </si>
  <si>
    <t>新吴区老促会</t>
  </si>
  <si>
    <t>堰桥镇“双拥”基金</t>
  </si>
  <si>
    <t>双拥助困</t>
  </si>
  <si>
    <t>GMJJ_025_1</t>
  </si>
  <si>
    <t>3203</t>
  </si>
  <si>
    <t>徐州市“三会”：设立 个冠名基金（ 区）。</t>
  </si>
  <si>
    <t>3204</t>
  </si>
  <si>
    <t>常州市“三会”：设立 个冠名基金（ 区）。</t>
  </si>
  <si>
    <t>0401</t>
  </si>
  <si>
    <t>溧阳健康关爱基金</t>
  </si>
  <si>
    <t>陈志明</t>
  </si>
  <si>
    <t>溧阳市老促会</t>
  </si>
  <si>
    <t>GMJJ_019</t>
  </si>
  <si>
    <t>0402</t>
  </si>
  <si>
    <t>志成大爱基金</t>
  </si>
  <si>
    <t>李志鹏</t>
  </si>
  <si>
    <t>助困助学</t>
  </si>
  <si>
    <t>金坛区老促会</t>
  </si>
  <si>
    <t>GMJJ_020</t>
  </si>
  <si>
    <t>0403</t>
  </si>
  <si>
    <t>金坛一建爱心基金</t>
  </si>
  <si>
    <t>助医助学</t>
  </si>
  <si>
    <t>GMJJ_021</t>
  </si>
  <si>
    <t>3205</t>
  </si>
  <si>
    <t>苏州市“三会”：设立 个冠名基金（ 区）。</t>
  </si>
  <si>
    <t>0501</t>
  </si>
  <si>
    <t>大湖爱心基金</t>
  </si>
  <si>
    <t>施天慧</t>
  </si>
  <si>
    <t>苏州市+大湖团队</t>
  </si>
  <si>
    <t>GMJJ_014</t>
  </si>
  <si>
    <t>0502</t>
  </si>
  <si>
    <t>苏州强村富民基金</t>
  </si>
  <si>
    <t>苏州市社会帮扶基金会</t>
  </si>
  <si>
    <t>GMJJ_033</t>
  </si>
  <si>
    <t>张家港强村富民基金</t>
  </si>
  <si>
    <t>张家港市老促会</t>
  </si>
  <si>
    <t>常熟强村富民基金</t>
  </si>
  <si>
    <t>常熟市老促会</t>
  </si>
  <si>
    <t>高新区强村富民基金</t>
  </si>
  <si>
    <t>苏州高新区</t>
  </si>
  <si>
    <t>苏州市高新区</t>
  </si>
  <si>
    <t>3206</t>
  </si>
  <si>
    <t>南通市“三会”：设立 个冠名基金（ 区）。</t>
  </si>
  <si>
    <t>3207</t>
  </si>
  <si>
    <t>连云港市“三会”：设立 个冠名基金（ 区）。</t>
  </si>
  <si>
    <t>3208</t>
  </si>
  <si>
    <t>淮安市扶贫“三会”：设立1个冠名基金。</t>
  </si>
  <si>
    <t>0801</t>
  </si>
  <si>
    <t>都松山爱心基金</t>
  </si>
  <si>
    <t>丁厚谊</t>
  </si>
  <si>
    <t>盱眙县老促会</t>
  </si>
  <si>
    <t>GMJJ_022</t>
  </si>
  <si>
    <t>0802</t>
  </si>
  <si>
    <t>杰翔爱心基金</t>
  </si>
  <si>
    <t>淮安区+杰翔羽绒</t>
  </si>
  <si>
    <t>GMJJ_035</t>
  </si>
  <si>
    <t>0803</t>
  </si>
  <si>
    <t>淮安区助学基金</t>
  </si>
  <si>
    <t>淮安区老促会</t>
  </si>
  <si>
    <t>GMJJ_039</t>
  </si>
  <si>
    <t>3209</t>
  </si>
  <si>
    <t>盐城市“三会”：设立 个冠名基金（ 区）。</t>
  </si>
  <si>
    <t>0901</t>
  </si>
  <si>
    <t>盐商爱心基金</t>
  </si>
  <si>
    <t>江苏省盐城乡村振兴基金会</t>
  </si>
  <si>
    <t>GMJJ_032</t>
  </si>
  <si>
    <t>东台市</t>
  </si>
  <si>
    <t>东台市老促会</t>
  </si>
  <si>
    <t>射阳县</t>
  </si>
  <si>
    <t>射阳县老促会</t>
  </si>
  <si>
    <t>3210</t>
  </si>
  <si>
    <t>扬州市“三会”：设立 个冠名基金（ 区）。</t>
  </si>
  <si>
    <t>3211</t>
  </si>
  <si>
    <t>镇江市“三会”：设立 个冠名基金（ 区）。</t>
  </si>
  <si>
    <t>3212</t>
  </si>
  <si>
    <t>泰州市“三会”：设立 个冠名基金（ 区）。</t>
  </si>
  <si>
    <t>1201</t>
  </si>
  <si>
    <t>泰建爱心基金</t>
  </si>
  <si>
    <t>助老助困</t>
  </si>
  <si>
    <t>泰州市扶贫基金会</t>
  </si>
  <si>
    <t>GMJJ_036</t>
  </si>
  <si>
    <t>1202</t>
  </si>
  <si>
    <t>泰美丽爱心基金</t>
  </si>
  <si>
    <t>泰州市+王蓉</t>
  </si>
  <si>
    <t>GMJJ_038</t>
  </si>
  <si>
    <t>1203</t>
  </si>
  <si>
    <t>万庄团队爱心基金</t>
  </si>
  <si>
    <t>高港区+万庄团队</t>
  </si>
  <si>
    <t>GMJJ_042</t>
  </si>
  <si>
    <t>1204</t>
  </si>
  <si>
    <t>珉辉济困基金</t>
  </si>
  <si>
    <t>海陵区+周浩</t>
  </si>
  <si>
    <t>GMJJ_041</t>
  </si>
  <si>
    <t>1205</t>
  </si>
  <si>
    <t>佩信公益基金</t>
  </si>
  <si>
    <t>靖江市+上海信佩</t>
  </si>
  <si>
    <t>GMJJ_043</t>
  </si>
  <si>
    <t>1206</t>
  </si>
  <si>
    <t>张星火爱心基金</t>
  </si>
  <si>
    <t>姜堰区+肖庆生</t>
  </si>
  <si>
    <t>GMJJ_044</t>
  </si>
  <si>
    <t>1207</t>
  </si>
  <si>
    <t>姜星火爱心基金</t>
  </si>
  <si>
    <t>GMJJ_045</t>
  </si>
  <si>
    <t>1208</t>
  </si>
  <si>
    <t>夏凤勤 爱心基金</t>
  </si>
  <si>
    <t>兴化市+夏凤琴</t>
  </si>
  <si>
    <t>GMJJ_046</t>
  </si>
  <si>
    <t>3213</t>
  </si>
  <si>
    <t>宿迁市“三会”：设立 个冠名基金（ 区）。</t>
  </si>
  <si>
    <t>备注：自2019年至2022年9月15日，省帮扶“三会”设立46个冠名基金：其中：
            1、爱心企业、社会团体共设立18个冠名基金项目，2个尚未按照协议执行；
            2、市、县（市、区）设立28个冠名基金项目。
           3、2019年设立5个、2020年设立9个、2021年设立14个、2020年设立18个…..</t>
  </si>
  <si>
    <t>2019年 余</t>
  </si>
  <si>
    <t>合计</t>
  </si>
  <si>
    <t>省帮扶三会</t>
  </si>
  <si>
    <r>
      <rPr>
        <sz val="12"/>
        <color rgb="FF000000"/>
        <rFont val="宋体"/>
        <family val="2"/>
        <charset val="134"/>
      </rPr>
      <t>备注：</t>
    </r>
    <r>
      <rPr>
        <sz val="11"/>
        <color rgb="FF000000"/>
        <rFont val="微软雅黑"/>
        <family val="2"/>
        <charset val="134"/>
      </rPr>
      <t>自2019年，省帮扶“三会”设立5个冠名基金，当年</t>
    </r>
  </si>
  <si>
    <t>2020年累计余额</t>
  </si>
  <si>
    <t>累计</t>
  </si>
  <si>
    <t>累计余额</t>
  </si>
  <si>
    <r>
      <rPr>
        <sz val="12"/>
        <color rgb="FF000000"/>
        <rFont val="宋体"/>
        <family val="2"/>
        <charset val="134"/>
      </rPr>
      <t>备注：</t>
    </r>
    <r>
      <rPr>
        <sz val="11"/>
        <color rgb="FF000000"/>
        <rFont val="微软雅黑"/>
        <family val="2"/>
        <charset val="134"/>
      </rPr>
      <t>2020年，省帮扶“三会”设立8个冠名基金：其中：
            1、爱心企业、社会团体共设立6个冠名基金项目，1个尚未按照协议执行；
            2、市、县（市、区）设立2个冠名基金项目。</t>
    </r>
  </si>
  <si>
    <t>2021年累计余</t>
  </si>
  <si>
    <t>0200</t>
  </si>
  <si>
    <t>0202</t>
  </si>
  <si>
    <t>0203</t>
  </si>
  <si>
    <t>0204</t>
  </si>
  <si>
    <t>0205</t>
  </si>
  <si>
    <t>0206</t>
  </si>
  <si>
    <t>0207</t>
  </si>
  <si>
    <r>
      <rPr>
        <sz val="12"/>
        <color rgb="FF000000"/>
        <rFont val="宋体"/>
        <family val="2"/>
        <charset val="134"/>
      </rPr>
      <t>备注：</t>
    </r>
    <r>
      <rPr>
        <sz val="11"/>
        <color rgb="FF000000"/>
        <rFont val="微软雅黑"/>
        <family val="2"/>
        <charset val="134"/>
      </rPr>
      <t>自2019年至2022年9月15日，省帮扶“三会”设立46个冠名基金：其中：
            1、爱心企业、社会团体共设立18个冠名基金项目，2个尚未按照协议执行；
            2、市、县（市、区）设立28个冠名基金项目。</t>
    </r>
  </si>
  <si>
    <t>附件2</t>
  </si>
  <si>
    <t>2022年余</t>
  </si>
  <si>
    <t>堰桥“双拥”基金</t>
  </si>
  <si>
    <t>吴中区强村富民基金</t>
  </si>
  <si>
    <t>苏州市吴中区</t>
  </si>
  <si>
    <t>太仓市强村富民基金</t>
  </si>
  <si>
    <t>太仓市</t>
  </si>
  <si>
    <t>大丰区</t>
  </si>
  <si>
    <t>大丰区老促会</t>
  </si>
  <si>
    <t>1209</t>
  </si>
  <si>
    <t>泰兴帮扶爱心基金</t>
  </si>
  <si>
    <t>泰兴市扶贫开发协会</t>
  </si>
  <si>
    <t>GMJJ_047</t>
  </si>
  <si>
    <t>1210</t>
  </si>
  <si>
    <t>宏亚建设爱心基金</t>
  </si>
  <si>
    <t>江宁区+宏亚建设</t>
  </si>
  <si>
    <t>GMJJ_048</t>
  </si>
  <si>
    <t>1211</t>
  </si>
  <si>
    <t>润华建设爱心基金</t>
  </si>
  <si>
    <t>江宁区+润华建设</t>
  </si>
  <si>
    <t>GMJJ_049</t>
  </si>
  <si>
    <t>浦口区+圣智同辉</t>
  </si>
  <si>
    <t>GMJJ_050</t>
  </si>
  <si>
    <t xml:space="preserve">南京造币爱心基金 </t>
  </si>
  <si>
    <t>江宁区+造币</t>
  </si>
  <si>
    <t>和弘建设爱心基金</t>
  </si>
  <si>
    <t>江宁区+和弘</t>
  </si>
  <si>
    <t xml:space="preserve">花溪农科爱心基金 </t>
  </si>
  <si>
    <t>江宁区+花溪</t>
  </si>
  <si>
    <t>峰亭爱心基金</t>
  </si>
  <si>
    <t>江宁区+峰亭</t>
  </si>
  <si>
    <t>GMJJ_051</t>
    <phoneticPr fontId="32" type="noConversion"/>
  </si>
  <si>
    <t>GMJJ_052</t>
    <phoneticPr fontId="32" type="noConversion"/>
  </si>
  <si>
    <t>GMJJ_053</t>
    <phoneticPr fontId="32" type="noConversion"/>
  </si>
  <si>
    <t>GMJJ_054</t>
    <phoneticPr fontId="32" type="noConversion"/>
  </si>
  <si>
    <t>2021年“江苏省扶贫基金会冠名基金”项目善款收支明细表（元）
2021年1月1日截至2021年12月31日</t>
    <phoneticPr fontId="32" type="noConversion"/>
  </si>
  <si>
    <t>2020年“江苏省扶贫基金会冠名基金”项目善款收支明细表（元）
2020年1月1日截至2020年12月31日</t>
    <phoneticPr fontId="32" type="noConversion"/>
  </si>
  <si>
    <t>2019年“江苏省扶贫基金会冠名基金”项目善款收支明细表（元）
2019年1月1日截至2019年12月31日</t>
    <phoneticPr fontId="32" type="noConversion"/>
  </si>
  <si>
    <t>2022年度“江苏省社会帮扶基金会冠名基金”慈善公益项目善款收支明细表（元）
(2022年1月1日0时～12月31日24时整)</t>
    <phoneticPr fontId="32" type="noConversion"/>
  </si>
  <si>
    <r>
      <t>备注：</t>
    </r>
    <r>
      <rPr>
        <sz val="11"/>
        <color rgb="FF000000"/>
        <rFont val="微软雅黑"/>
        <family val="2"/>
        <charset val="134"/>
      </rPr>
      <t>自2019年至2022年12月31日，省帮扶“三会”设立55个冠名基金：其中：
            1、爱心企业、社会团体共设立18个冠名基金项目，1个尚未按照协议执行；
            2、市、县（市、区）设立37个冠名基金项目;
            3、55个冠名基金善款余额422.23万元。其中，2022年余额153.83万元，上年度余额268.40万元。</t>
    </r>
    <phoneticPr fontId="32" type="noConversion"/>
  </si>
  <si>
    <t>盱眙县乡村振兴促进会</t>
  </si>
  <si>
    <t>自2019年</t>
    <phoneticPr fontId="32" type="noConversion"/>
  </si>
  <si>
    <t>当年余额</t>
    <phoneticPr fontId="32" type="noConversion"/>
  </si>
  <si>
    <t>GMJJ_055</t>
    <phoneticPr fontId="32" type="noConversion"/>
  </si>
  <si>
    <t>0200_1</t>
    <phoneticPr fontId="32" type="noConversion"/>
  </si>
  <si>
    <t>0111</t>
    <phoneticPr fontId="32" type="noConversion"/>
  </si>
  <si>
    <t>0112</t>
    <phoneticPr fontId="32" type="noConversion"/>
  </si>
  <si>
    <t>0113</t>
    <phoneticPr fontId="32" type="noConversion"/>
  </si>
  <si>
    <t>0114</t>
    <phoneticPr fontId="32" type="noConversion"/>
  </si>
  <si>
    <t>0115</t>
    <phoneticPr fontId="32" type="noConversion"/>
  </si>
  <si>
    <t>2023年</t>
    <phoneticPr fontId="32" type="noConversion"/>
  </si>
  <si>
    <t>2022年</t>
    <phoneticPr fontId="32" type="noConversion"/>
  </si>
  <si>
    <t>2022年</t>
    <phoneticPr fontId="32" type="noConversion"/>
  </si>
  <si>
    <t>0205_1</t>
    <phoneticPr fontId="32" type="noConversion"/>
  </si>
  <si>
    <t>上年度余</t>
    <phoneticPr fontId="32" type="noConversion"/>
  </si>
  <si>
    <t>华悦荟爱心基金</t>
    <phoneticPr fontId="32" type="noConversion"/>
  </si>
  <si>
    <t>杰翔爱心基金</t>
    <phoneticPr fontId="32" type="noConversion"/>
  </si>
  <si>
    <t>淮安区助学基金</t>
    <phoneticPr fontId="32" type="noConversion"/>
  </si>
  <si>
    <t>泰兴帮扶爱心基金</t>
    <phoneticPr fontId="32" type="noConversion"/>
  </si>
  <si>
    <t>润华建设爱心基金</t>
    <phoneticPr fontId="32" type="noConversion"/>
  </si>
  <si>
    <t>华悦荟爱心基金</t>
    <phoneticPr fontId="32" type="noConversion"/>
  </si>
  <si>
    <t>启宏未来基金</t>
    <phoneticPr fontId="32" type="noConversion"/>
  </si>
  <si>
    <t>0111</t>
    <phoneticPr fontId="32" type="noConversion"/>
  </si>
  <si>
    <t>0112</t>
    <phoneticPr fontId="32" type="noConversion"/>
  </si>
  <si>
    <t>0113</t>
    <phoneticPr fontId="32" type="noConversion"/>
  </si>
  <si>
    <t>0114</t>
    <phoneticPr fontId="32" type="noConversion"/>
  </si>
  <si>
    <t>0116</t>
    <phoneticPr fontId="32" type="noConversion"/>
  </si>
  <si>
    <t>0117</t>
    <phoneticPr fontId="32" type="noConversion"/>
  </si>
  <si>
    <t>小陈种植</t>
    <phoneticPr fontId="32" type="noConversion"/>
  </si>
  <si>
    <t>0018</t>
    <phoneticPr fontId="32" type="noConversion"/>
  </si>
  <si>
    <t>浦口区+小陈种植</t>
    <phoneticPr fontId="32" type="noConversion"/>
  </si>
  <si>
    <t>GMJJ_056</t>
    <phoneticPr fontId="32" type="noConversion"/>
  </si>
  <si>
    <t>0119</t>
    <phoneticPr fontId="32" type="noConversion"/>
  </si>
  <si>
    <t>五星消防爱心基金</t>
    <phoneticPr fontId="32" type="noConversion"/>
  </si>
  <si>
    <t>江宁区+五星消防</t>
    <phoneticPr fontId="32" type="noConversion"/>
  </si>
  <si>
    <t>GMJJ_057</t>
    <phoneticPr fontId="32" type="noConversion"/>
  </si>
  <si>
    <t>0120</t>
    <phoneticPr fontId="32" type="noConversion"/>
  </si>
  <si>
    <t>苏安阜兴</t>
    <phoneticPr fontId="32" type="noConversion"/>
  </si>
  <si>
    <t>2023年</t>
    <phoneticPr fontId="32" type="noConversion"/>
  </si>
  <si>
    <t>GMJJ_058</t>
    <phoneticPr fontId="32" type="noConversion"/>
  </si>
  <si>
    <t>0019</t>
    <phoneticPr fontId="32" type="noConversion"/>
  </si>
  <si>
    <t>1210</t>
    <phoneticPr fontId="32" type="noConversion"/>
  </si>
  <si>
    <t>苏中开关公益基金</t>
    <phoneticPr fontId="32" type="noConversion"/>
  </si>
  <si>
    <t>靖江市+苏中开关</t>
    <phoneticPr fontId="32" type="noConversion"/>
  </si>
  <si>
    <t>GMJJ_059</t>
    <phoneticPr fontId="32" type="noConversion"/>
  </si>
  <si>
    <t>1211</t>
    <phoneticPr fontId="32" type="noConversion"/>
  </si>
  <si>
    <t>江苏宇航公益基金</t>
    <phoneticPr fontId="32" type="noConversion"/>
  </si>
  <si>
    <t>靖江市+江苏宇航</t>
    <phoneticPr fontId="32" type="noConversion"/>
  </si>
  <si>
    <t>GMJJ_060</t>
    <phoneticPr fontId="32" type="noConversion"/>
  </si>
  <si>
    <t>2023年</t>
    <phoneticPr fontId="32" type="noConversion"/>
  </si>
  <si>
    <t>0121</t>
    <phoneticPr fontId="32" type="noConversion"/>
  </si>
  <si>
    <t>远望富硒爱心基金</t>
    <phoneticPr fontId="32" type="noConversion"/>
  </si>
  <si>
    <t>宝润置业爱心基金</t>
    <phoneticPr fontId="32" type="noConversion"/>
  </si>
  <si>
    <t>六合区+远望富硒</t>
    <phoneticPr fontId="32" type="noConversion"/>
  </si>
  <si>
    <t>六合区+宝润置业</t>
    <phoneticPr fontId="32" type="noConversion"/>
  </si>
  <si>
    <t>GMJJ_061</t>
    <phoneticPr fontId="32" type="noConversion"/>
  </si>
  <si>
    <t>GMJJ_062</t>
    <phoneticPr fontId="32" type="noConversion"/>
  </si>
  <si>
    <t>昆山市</t>
    <phoneticPr fontId="32" type="noConversion"/>
  </si>
  <si>
    <t>太仓市强村富民基金</t>
    <phoneticPr fontId="32" type="noConversion"/>
  </si>
  <si>
    <t>昆山市强村富民基金</t>
    <phoneticPr fontId="32" type="noConversion"/>
  </si>
  <si>
    <t>虎丘区</t>
  </si>
  <si>
    <t>虎丘区强村富民基金</t>
    <phoneticPr fontId="32" type="noConversion"/>
  </si>
  <si>
    <t>驻阜宁县工作队</t>
    <phoneticPr fontId="32" type="noConversion"/>
  </si>
  <si>
    <r>
      <t>薛</t>
    </r>
    <r>
      <rPr>
        <sz val="12"/>
        <color theme="1"/>
        <rFont val="微软雅黑"/>
        <family val="2"/>
        <charset val="134"/>
      </rPr>
      <t xml:space="preserve">  </t>
    </r>
    <r>
      <rPr>
        <sz val="12"/>
        <color theme="1"/>
        <rFont val="宋体"/>
        <family val="3"/>
        <charset val="134"/>
      </rPr>
      <t>良</t>
    </r>
  </si>
  <si>
    <t>2023年度“江苏省乡村发展基金会冠名基金”慈善公益项目善款收支明细表（元）
(2023年1月1日0时～11月7日24时整)</t>
    <phoneticPr fontId="32" type="noConversion"/>
  </si>
  <si>
    <t>善款支出</t>
    <phoneticPr fontId="32" type="noConversion"/>
  </si>
  <si>
    <t>助困助学</t>
    <phoneticPr fontId="32" type="noConversion"/>
  </si>
  <si>
    <t>助困助学</t>
    <phoneticPr fontId="32" type="noConversion"/>
  </si>
  <si>
    <t>1212</t>
    <phoneticPr fontId="32" type="noConversion"/>
  </si>
  <si>
    <t>有基慈善基金</t>
    <phoneticPr fontId="32" type="noConversion"/>
  </si>
  <si>
    <t>姜堰区+有基</t>
  </si>
  <si>
    <t>姜堰区+有基</t>
    <phoneticPr fontId="32" type="noConversion"/>
  </si>
  <si>
    <t>GMJJ_063</t>
    <phoneticPr fontId="32" type="noConversion"/>
  </si>
  <si>
    <r>
      <t>备注：</t>
    </r>
    <r>
      <rPr>
        <sz val="11"/>
        <color theme="1"/>
        <rFont val="微软雅黑"/>
        <family val="2"/>
        <charset val="134"/>
      </rPr>
      <t>自2019年至2023年9月11日，省帮扶“三会”设立63个冠名基金：其中：
            1、爱心企业、社会团体共设立19个冠名基金项目，1个尚未按照协议执行；
            2、市、县（市、区）设立44个冠名基金项目;
            3、64个冠名基金善款余额568.78万元。其中，2023年余额146.55万元，上年度余额422.23万元。</t>
    </r>
    <phoneticPr fontId="3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</si>
</sst>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quot;, &quot;mmmm\ dd&quot;, &quot;yyyy"/>
    <numFmt numFmtId="177" formatCode="0.00_);[Red]\(0.00\)"/>
    <numFmt numFmtId="178" formatCode="0_);[Red]\(0\)"/>
  </numFmts>
  <fonts count="61" x14ac:knownFonts="1">
    <font>
      <sz val="11"/>
      <color rgb="FF000000"/>
      <name val="宋体"/>
      <family val="2"/>
      <charset val="134"/>
    </font>
    <font>
      <sz val="11"/>
      <color theme="1"/>
      <name val="宋体"/>
      <family val="2"/>
      <charset val="134"/>
      <scheme val="minor"/>
    </font>
    <font>
      <sz val="10"/>
      <color rgb="FF000000"/>
      <name val="宋体"/>
      <family val="2"/>
      <charset val="134"/>
    </font>
    <font>
      <b/>
      <sz val="10"/>
      <color rgb="FF000000"/>
      <name val="微软雅黑"/>
      <family val="2"/>
      <charset val="134"/>
    </font>
    <font>
      <sz val="16"/>
      <color rgb="FF000000"/>
      <name val="黑体"/>
      <family val="3"/>
      <charset val="134"/>
    </font>
    <font>
      <b/>
      <sz val="10"/>
      <color rgb="FF000000"/>
      <name val="宋体"/>
      <family val="3"/>
      <charset val="134"/>
    </font>
    <font>
      <b/>
      <sz val="12"/>
      <color rgb="FF000000"/>
      <name val="宋体"/>
      <family val="3"/>
      <charset val="134"/>
    </font>
    <font>
      <b/>
      <sz val="10"/>
      <color rgb="FF000000"/>
      <name val="宋体"/>
      <family val="2"/>
      <charset val="134"/>
    </font>
    <font>
      <sz val="11"/>
      <color rgb="FF000000"/>
      <name val="仿宋"/>
      <family val="3"/>
      <charset val="134"/>
    </font>
    <font>
      <sz val="12"/>
      <color rgb="FF000000"/>
      <name val="黑体"/>
      <family val="3"/>
      <charset val="134"/>
    </font>
    <font>
      <b/>
      <sz val="11"/>
      <color rgb="FF000000"/>
      <name val="宋体"/>
      <family val="2"/>
      <charset val="134"/>
    </font>
    <font>
      <b/>
      <sz val="11"/>
      <color rgb="FF000000"/>
      <name val="宋体"/>
      <family val="3"/>
      <charset val="134"/>
    </font>
    <font>
      <sz val="10"/>
      <color rgb="FF000000"/>
      <name val="微软雅黑"/>
      <family val="2"/>
      <charset val="134"/>
    </font>
    <font>
      <b/>
      <sz val="11"/>
      <color rgb="FF000000"/>
      <name val="微软雅黑"/>
      <family val="2"/>
      <charset val="134"/>
    </font>
    <font>
      <sz val="11"/>
      <color rgb="FF000000"/>
      <name val="微软雅黑"/>
      <family val="2"/>
      <charset val="134"/>
    </font>
    <font>
      <sz val="9"/>
      <color rgb="FF000000"/>
      <name val="微软雅黑"/>
      <family val="2"/>
      <charset val="134"/>
    </font>
    <font>
      <sz val="10.5"/>
      <color rgb="FF000000"/>
      <name val="微软雅黑"/>
      <family val="2"/>
      <charset val="134"/>
    </font>
    <font>
      <sz val="10"/>
      <color rgb="FF808080"/>
      <name val="微软雅黑"/>
      <family val="2"/>
      <charset val="134"/>
    </font>
    <font>
      <sz val="11"/>
      <color rgb="FF000000"/>
      <name val="黑体"/>
      <family val="3"/>
      <charset val="134"/>
    </font>
    <font>
      <sz val="12"/>
      <color rgb="FF000000"/>
      <name val="微软雅黑"/>
      <family val="2"/>
      <charset val="134"/>
    </font>
    <font>
      <sz val="12"/>
      <color rgb="FF000000"/>
      <name val="宋体"/>
      <family val="3"/>
      <charset val="134"/>
    </font>
    <font>
      <sz val="12"/>
      <color rgb="FF000000"/>
      <name val="仿宋"/>
      <family val="3"/>
      <charset val="134"/>
    </font>
    <font>
      <sz val="9"/>
      <color rgb="FF000000"/>
      <name val="宋体"/>
      <family val="2"/>
      <charset val="134"/>
    </font>
    <font>
      <sz val="12"/>
      <color rgb="FF000000"/>
      <name val="宋体"/>
      <family val="2"/>
      <charset val="134"/>
    </font>
    <font>
      <b/>
      <sz val="11"/>
      <color rgb="FF00B050"/>
      <name val="微软雅黑"/>
      <family val="2"/>
      <charset val="134"/>
    </font>
    <font>
      <b/>
      <sz val="9"/>
      <color rgb="FF000000"/>
      <name val="宋体"/>
      <family val="2"/>
      <charset val="134"/>
    </font>
    <font>
      <sz val="9"/>
      <color rgb="FF808080"/>
      <name val="微软雅黑"/>
      <family val="2"/>
      <charset val="134"/>
    </font>
    <font>
      <sz val="9"/>
      <color rgb="FF000000"/>
      <name val="宋体"/>
      <family val="3"/>
      <charset val="134"/>
    </font>
    <font>
      <b/>
      <sz val="9"/>
      <color rgb="FF000000"/>
      <name val="宋体"/>
      <family val="3"/>
      <charset val="134"/>
    </font>
    <font>
      <sz val="11"/>
      <color rgb="FF00A60C"/>
      <name val="微软雅黑"/>
      <family val="2"/>
      <charset val="134"/>
    </font>
    <font>
      <sz val="10.5"/>
      <color rgb="FF000000"/>
      <name val="黑体"/>
      <family val="3"/>
      <charset val="134"/>
    </font>
    <font>
      <sz val="11"/>
      <color rgb="FF000000"/>
      <name val="宋体"/>
      <family val="2"/>
      <charset val="134"/>
    </font>
    <font>
      <sz val="9"/>
      <name val="宋体"/>
      <family val="2"/>
      <charset val="134"/>
    </font>
    <font>
      <b/>
      <sz val="10"/>
      <color theme="1"/>
      <name val="微软雅黑"/>
      <family val="2"/>
      <charset val="134"/>
    </font>
    <font>
      <sz val="11"/>
      <color theme="1"/>
      <name val="仿宋"/>
      <family val="3"/>
      <charset val="134"/>
    </font>
    <font>
      <sz val="10"/>
      <color theme="1"/>
      <name val="微软雅黑"/>
      <family val="2"/>
      <charset val="134"/>
    </font>
    <font>
      <sz val="11"/>
      <color theme="1"/>
      <name val="微软雅黑"/>
      <family val="2"/>
      <charset val="134"/>
    </font>
    <font>
      <sz val="15"/>
      <color rgb="FF000000"/>
      <name val="黑体"/>
      <family val="3"/>
      <charset val="134"/>
    </font>
    <font>
      <sz val="11"/>
      <color theme="1"/>
      <name val="宋体"/>
      <family val="3"/>
      <charset val="134"/>
      <scheme val="minor"/>
    </font>
    <font>
      <b/>
      <sz val="11"/>
      <color theme="1"/>
      <name val="微软雅黑"/>
      <family val="2"/>
      <charset val="134"/>
    </font>
    <font>
      <sz val="11"/>
      <color theme="1"/>
      <name val="宋体"/>
      <family val="2"/>
      <charset val="134"/>
    </font>
    <font>
      <b/>
      <sz val="12"/>
      <color theme="1"/>
      <name val="宋体"/>
      <family val="3"/>
      <charset val="134"/>
    </font>
    <font>
      <sz val="9"/>
      <color theme="1"/>
      <name val="微软雅黑"/>
      <family val="2"/>
      <charset val="134"/>
    </font>
    <font>
      <b/>
      <sz val="9"/>
      <color theme="1"/>
      <name val="微软雅黑"/>
      <family val="2"/>
      <charset val="134"/>
    </font>
    <font>
      <sz val="9"/>
      <color theme="1"/>
      <name val="仿宋"/>
      <family val="3"/>
      <charset val="134"/>
    </font>
    <font>
      <sz val="10"/>
      <color theme="9" tint="-0.249977111117893"/>
      <name val="微软雅黑"/>
      <family val="2"/>
      <charset val="134"/>
    </font>
    <font>
      <b/>
      <sz val="10"/>
      <color theme="9" tint="-0.249977111117893"/>
      <name val="微软雅黑"/>
      <family val="2"/>
      <charset val="134"/>
    </font>
    <font>
      <b/>
      <sz val="10"/>
      <color rgb="FF00B0F0"/>
      <name val="微软雅黑"/>
      <family val="2"/>
      <charset val="134"/>
    </font>
    <font>
      <b/>
      <sz val="11"/>
      <color rgb="FF00B0F0"/>
      <name val="微软雅黑"/>
      <family val="2"/>
      <charset val="134"/>
    </font>
    <font>
      <sz val="12"/>
      <color theme="1"/>
      <name val="宋体"/>
      <family val="3"/>
      <charset val="134"/>
    </font>
    <font>
      <sz val="15"/>
      <color theme="1"/>
      <name val="黑体"/>
      <family val="3"/>
      <charset val="134"/>
    </font>
    <font>
      <sz val="16"/>
      <color theme="1"/>
      <name val="黑体"/>
      <family val="3"/>
      <charset val="134"/>
    </font>
    <font>
      <b/>
      <sz val="11"/>
      <color theme="1"/>
      <name val="宋体"/>
      <family val="2"/>
      <charset val="134"/>
    </font>
    <font>
      <sz val="10.5"/>
      <color theme="1"/>
      <name val="微软雅黑"/>
      <family val="2"/>
      <charset val="134"/>
    </font>
    <font>
      <b/>
      <sz val="9"/>
      <color theme="1"/>
      <name val="宋体"/>
      <family val="2"/>
      <charset val="134"/>
    </font>
    <font>
      <sz val="9"/>
      <color theme="1"/>
      <name val="宋体"/>
      <family val="3"/>
      <charset val="134"/>
    </font>
    <font>
      <sz val="10.5"/>
      <color theme="1"/>
      <name val="黑体"/>
      <family val="3"/>
      <charset val="134"/>
    </font>
    <font>
      <sz val="12"/>
      <color theme="1"/>
      <name val="微软雅黑"/>
      <family val="2"/>
      <charset val="134"/>
    </font>
    <font>
      <sz val="12"/>
      <color theme="1"/>
      <name val="仿宋"/>
      <family val="3"/>
      <charset val="134"/>
    </font>
    <font>
      <sz val="12"/>
      <color theme="1"/>
      <name val="宋体"/>
      <family val="2"/>
      <charset val="134"/>
    </font>
    <font>
      <sz val="9"/>
      <color theme="1"/>
      <name val="宋体"/>
      <family val="2"/>
      <charset val="134"/>
    </font>
  </fonts>
  <fills count="3">
    <fill>
      <patternFill patternType="none"/>
    </fill>
    <fill>
      <patternFill patternType="gray125"/>
    </fill>
    <fill>
      <patternFill patternType="solid">
        <fgColor rgb="FFEEECE1"/>
        <bgColor rgb="FFFFFFFF"/>
      </patternFill>
    </fill>
  </fills>
  <borders count="35">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s>
  <cellStyleXfs count="744">
    <xf numFmtId="176" fontId="0"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9" fontId="31" fillId="0" borderId="0" applyFont="0" applyFill="0" applyBorder="0" applyAlignment="0" applyProtection="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176" fontId="31" fillId="0" borderId="0">
      <alignment vertical="center"/>
    </xf>
    <xf numFmtId="9" fontId="1" fillId="0" borderId="0" applyFont="0" applyFill="0" applyBorder="0" applyAlignment="0" applyProtection="0">
      <alignment vertical="center"/>
    </xf>
    <xf numFmtId="176" fontId="1" fillId="0" borderId="0">
      <alignment vertical="center"/>
    </xf>
    <xf numFmtId="176" fontId="1" fillId="0" borderId="0">
      <alignment vertical="center"/>
    </xf>
    <xf numFmtId="176" fontId="1" fillId="0" borderId="0">
      <alignment vertical="center"/>
    </xf>
    <xf numFmtId="176" fontId="38" fillId="0" borderId="0"/>
    <xf numFmtId="176" fontId="38" fillId="0" borderId="0">
      <alignment vertical="center"/>
    </xf>
    <xf numFmtId="176" fontId="38" fillId="0" borderId="0">
      <alignment vertical="center"/>
    </xf>
    <xf numFmtId="176" fontId="38" fillId="0" borderId="0">
      <alignment vertical="center"/>
    </xf>
    <xf numFmtId="176" fontId="38" fillId="0" borderId="0">
      <alignment vertical="center"/>
    </xf>
    <xf numFmtId="176" fontId="38"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cellStyleXfs>
  <cellXfs count="227">
    <xf numFmtId="176" fontId="0" fillId="0" borderId="0" xfId="0">
      <alignment vertical="center"/>
    </xf>
    <xf numFmtId="49" fontId="2" fillId="0" borderId="0" xfId="0" applyNumberFormat="1" applyFont="1">
      <alignment vertical="center"/>
    </xf>
    <xf numFmtId="176" fontId="0" fillId="0" borderId="0" xfId="0" applyAlignment="1">
      <alignment vertical="center" shrinkToFit="1"/>
    </xf>
    <xf numFmtId="177" fontId="3" fillId="0" borderId="1" xfId="0" applyNumberFormat="1" applyFont="1" applyBorder="1" applyAlignment="1">
      <alignment horizontal="right" vertical="center"/>
    </xf>
    <xf numFmtId="177" fontId="3" fillId="0" borderId="1" xfId="0" applyNumberFormat="1" applyFont="1" applyBorder="1" applyAlignment="1">
      <alignment horizontal="center" vertical="center"/>
    </xf>
    <xf numFmtId="176" fontId="0" fillId="0" borderId="0" xfId="0" applyAlignment="1">
      <alignment horizontal="center" vertical="center"/>
    </xf>
    <xf numFmtId="177" fontId="3" fillId="0" borderId="0" xfId="0" applyNumberFormat="1" applyFont="1" applyAlignment="1">
      <alignment horizontal="right" vertical="center"/>
    </xf>
    <xf numFmtId="177" fontId="3" fillId="0" borderId="0" xfId="0" applyNumberFormat="1" applyFont="1" applyAlignment="1">
      <alignment horizontal="center" vertical="center"/>
    </xf>
    <xf numFmtId="49" fontId="5" fillId="0" borderId="3" xfId="0" applyNumberFormat="1" applyFont="1" applyBorder="1" applyAlignment="1">
      <alignment horizontal="center" vertical="center" wrapText="1"/>
    </xf>
    <xf numFmtId="176" fontId="6" fillId="0" borderId="4" xfId="0" applyFont="1" applyBorder="1" applyAlignment="1">
      <alignment horizontal="center" vertical="center" wrapText="1" shrinkToFit="1"/>
    </xf>
    <xf numFmtId="176" fontId="6" fillId="0" borderId="4" xfId="0" applyFont="1" applyBorder="1" applyAlignment="1">
      <alignment horizontal="center" vertical="center" wrapText="1"/>
    </xf>
    <xf numFmtId="176" fontId="6" fillId="0" borderId="4" xfId="0" applyFont="1" applyBorder="1" applyAlignment="1">
      <alignment horizontal="center" vertical="center"/>
    </xf>
    <xf numFmtId="176" fontId="6" fillId="0" borderId="5" xfId="0" applyFont="1" applyBorder="1" applyAlignment="1">
      <alignment horizontal="center" vertical="center"/>
    </xf>
    <xf numFmtId="49" fontId="7" fillId="0" borderId="6" xfId="0" applyNumberFormat="1" applyFont="1" applyBorder="1" applyAlignment="1">
      <alignment horizontal="center" vertical="center"/>
    </xf>
    <xf numFmtId="177" fontId="8" fillId="0" borderId="1" xfId="0" applyNumberFormat="1" applyFont="1" applyBorder="1" applyAlignment="1">
      <alignment horizontal="center" vertical="center"/>
    </xf>
    <xf numFmtId="176" fontId="3" fillId="0" borderId="1" xfId="0" applyFont="1" applyBorder="1" applyAlignment="1">
      <alignment horizontal="right" vertical="center"/>
    </xf>
    <xf numFmtId="176" fontId="9" fillId="0" borderId="1" xfId="0" applyFont="1" applyBorder="1" applyAlignment="1">
      <alignment horizontal="center" vertical="center" wrapText="1" shrinkToFit="1"/>
    </xf>
    <xf numFmtId="176" fontId="10" fillId="0" borderId="7" xfId="0" applyFont="1" applyBorder="1">
      <alignment vertical="center"/>
    </xf>
    <xf numFmtId="176" fontId="10" fillId="0" borderId="0" xfId="0" applyFont="1">
      <alignment vertical="center"/>
    </xf>
    <xf numFmtId="177" fontId="10" fillId="0" borderId="0" xfId="0" applyNumberFormat="1" applyFont="1">
      <alignment vertical="center"/>
    </xf>
    <xf numFmtId="49" fontId="3" fillId="2" borderId="6" xfId="0" applyNumberFormat="1" applyFont="1" applyFill="1" applyBorder="1" applyAlignment="1">
      <alignment horizontal="center" vertical="center"/>
    </xf>
    <xf numFmtId="176" fontId="11" fillId="2" borderId="8" xfId="0" applyFont="1" applyFill="1" applyBorder="1">
      <alignment vertical="center"/>
    </xf>
    <xf numFmtId="176" fontId="11" fillId="2" borderId="9" xfId="0" applyFont="1" applyFill="1" applyBorder="1">
      <alignment vertical="center"/>
    </xf>
    <xf numFmtId="176" fontId="11" fillId="2" borderId="10" xfId="0" applyFont="1" applyFill="1" applyBorder="1">
      <alignment vertical="center"/>
    </xf>
    <xf numFmtId="49" fontId="12" fillId="0" borderId="6" xfId="0" applyNumberFormat="1" applyFont="1" applyBorder="1" applyAlignment="1">
      <alignment horizontal="center" vertical="center"/>
    </xf>
    <xf numFmtId="176" fontId="13" fillId="0" borderId="1" xfId="0" applyFont="1" applyBorder="1" applyAlignment="1">
      <alignment horizontal="center" vertical="center" shrinkToFit="1"/>
    </xf>
    <xf numFmtId="176" fontId="10" fillId="0" borderId="1" xfId="0" applyFont="1" applyBorder="1">
      <alignment vertical="center"/>
    </xf>
    <xf numFmtId="176" fontId="14" fillId="0" borderId="1" xfId="0" applyFont="1" applyBorder="1" applyAlignment="1">
      <alignment horizontal="center" vertical="center" wrapText="1" shrinkToFit="1"/>
    </xf>
    <xf numFmtId="176" fontId="15" fillId="0" borderId="7" xfId="0" applyFont="1" applyBorder="1" applyAlignment="1">
      <alignment horizontal="center" vertical="center"/>
    </xf>
    <xf numFmtId="176" fontId="7" fillId="0" borderId="6" xfId="0" applyFont="1" applyBorder="1">
      <alignment vertical="center"/>
    </xf>
    <xf numFmtId="176" fontId="14" fillId="0" borderId="1" xfId="0" applyFont="1" applyBorder="1" applyAlignment="1">
      <alignment horizontal="center" vertical="center" shrinkToFit="1"/>
    </xf>
    <xf numFmtId="177" fontId="12" fillId="0" borderId="1" xfId="0" applyNumberFormat="1" applyFont="1" applyBorder="1" applyAlignment="1">
      <alignment horizontal="right" vertical="center"/>
    </xf>
    <xf numFmtId="177" fontId="12" fillId="0" borderId="1" xfId="0" applyNumberFormat="1" applyFont="1" applyBorder="1" applyAlignment="1">
      <alignment horizontal="center" vertical="center"/>
    </xf>
    <xf numFmtId="178" fontId="3" fillId="0" borderId="1" xfId="0" applyNumberFormat="1" applyFont="1" applyBorder="1" applyAlignment="1">
      <alignment horizontal="right" vertical="center"/>
    </xf>
    <xf numFmtId="176" fontId="16" fillId="0" borderId="1" xfId="0" applyFont="1" applyBorder="1" applyAlignment="1">
      <alignment horizontal="center" vertical="center"/>
    </xf>
    <xf numFmtId="176" fontId="16" fillId="0" borderId="8" xfId="0" applyFont="1" applyBorder="1" applyAlignment="1">
      <alignment horizontal="center" vertical="center" wrapText="1"/>
    </xf>
    <xf numFmtId="176" fontId="12" fillId="0" borderId="1" xfId="0" applyFont="1" applyBorder="1" applyAlignment="1">
      <alignment horizontal="center" vertical="center" wrapText="1" shrinkToFit="1"/>
    </xf>
    <xf numFmtId="49" fontId="14" fillId="0" borderId="1" xfId="0" applyNumberFormat="1" applyFont="1" applyBorder="1" applyAlignment="1">
      <alignment horizontal="center" vertical="center" shrinkToFit="1"/>
    </xf>
    <xf numFmtId="176" fontId="14" fillId="0" borderId="8" xfId="0" applyFont="1" applyBorder="1" applyAlignment="1">
      <alignment horizontal="center" vertical="center" wrapText="1" shrinkToFit="1"/>
    </xf>
    <xf numFmtId="178" fontId="12" fillId="0" borderId="1" xfId="0" applyNumberFormat="1" applyFont="1" applyBorder="1" applyAlignment="1">
      <alignment horizontal="right" vertical="center"/>
    </xf>
    <xf numFmtId="176" fontId="16" fillId="0" borderId="8" xfId="0" applyFont="1" applyBorder="1" applyAlignment="1">
      <alignment horizontal="center" vertical="center"/>
    </xf>
    <xf numFmtId="49" fontId="17" fillId="0" borderId="6" xfId="0" applyNumberFormat="1" applyFont="1" applyBorder="1" applyAlignment="1">
      <alignment horizontal="center" vertical="center"/>
    </xf>
    <xf numFmtId="178" fontId="3" fillId="0" borderId="0" xfId="0" applyNumberFormat="1" applyFont="1" applyAlignment="1">
      <alignment horizontal="right" vertical="center"/>
    </xf>
    <xf numFmtId="176" fontId="14" fillId="0" borderId="0" xfId="0" applyFont="1" applyAlignment="1">
      <alignment horizontal="center" vertical="center" shrinkToFit="1"/>
    </xf>
    <xf numFmtId="176" fontId="16" fillId="0" borderId="0" xfId="0" applyFont="1" applyAlignment="1">
      <alignment horizontal="center" vertical="center"/>
    </xf>
    <xf numFmtId="176" fontId="18" fillId="0" borderId="1" xfId="0" applyFont="1" applyBorder="1" applyAlignment="1">
      <alignment horizontal="center" vertical="center" shrinkToFit="1"/>
    </xf>
    <xf numFmtId="176" fontId="12" fillId="0" borderId="1" xfId="0" applyFont="1" applyBorder="1" applyAlignment="1">
      <alignment horizontal="center" vertical="center" shrinkToFit="1"/>
    </xf>
    <xf numFmtId="49" fontId="5" fillId="2" borderId="6" xfId="0" applyNumberFormat="1" applyFont="1" applyFill="1" applyBorder="1" applyAlignment="1">
      <alignment horizontal="center" vertical="center"/>
    </xf>
    <xf numFmtId="177" fontId="8" fillId="0" borderId="7" xfId="0" applyNumberFormat="1" applyFont="1" applyBorder="1" applyAlignment="1">
      <alignment horizontal="center" vertical="center"/>
    </xf>
    <xf numFmtId="177" fontId="21" fillId="0" borderId="11" xfId="0" applyNumberFormat="1" applyFont="1" applyBorder="1" applyAlignment="1">
      <alignment horizontal="center" vertical="center"/>
    </xf>
    <xf numFmtId="177" fontId="21" fillId="0" borderId="0" xfId="0" applyNumberFormat="1" applyFont="1" applyAlignment="1">
      <alignment horizontal="center" vertical="center"/>
    </xf>
    <xf numFmtId="176" fontId="11" fillId="2" borderId="12" xfId="0" applyFont="1" applyFill="1" applyBorder="1">
      <alignment vertical="center"/>
    </xf>
    <xf numFmtId="176" fontId="11" fillId="2" borderId="13" xfId="0" applyFont="1" applyFill="1" applyBorder="1">
      <alignment vertical="center"/>
    </xf>
    <xf numFmtId="176" fontId="11" fillId="2" borderId="14" xfId="0" applyFont="1" applyFill="1" applyBorder="1">
      <alignment vertical="center"/>
    </xf>
    <xf numFmtId="49" fontId="7" fillId="0" borderId="15" xfId="0" applyNumberFormat="1" applyFont="1" applyBorder="1" applyAlignment="1">
      <alignment horizontal="center" vertical="center"/>
    </xf>
    <xf numFmtId="177" fontId="8" fillId="0" borderId="16" xfId="0" applyNumberFormat="1" applyFont="1" applyBorder="1" applyAlignment="1">
      <alignment horizontal="center" vertical="center"/>
    </xf>
    <xf numFmtId="177" fontId="8" fillId="0" borderId="17" xfId="0" applyNumberFormat="1" applyFont="1" applyBorder="1" applyAlignment="1">
      <alignment horizontal="center" vertical="center"/>
    </xf>
    <xf numFmtId="177" fontId="0" fillId="0" borderId="0" xfId="0" applyNumberFormat="1">
      <alignment vertical="center"/>
    </xf>
    <xf numFmtId="49" fontId="22" fillId="0" borderId="0" xfId="0" applyNumberFormat="1" applyFont="1">
      <alignment vertical="center"/>
    </xf>
    <xf numFmtId="49" fontId="6" fillId="0" borderId="3" xfId="0" applyNumberFormat="1" applyFont="1" applyBorder="1" applyAlignment="1">
      <alignment horizontal="center" vertical="center" wrapText="1"/>
    </xf>
    <xf numFmtId="177" fontId="14" fillId="0" borderId="0" xfId="0" applyNumberFormat="1" applyFont="1" applyAlignment="1">
      <alignment horizontal="center" vertical="center"/>
    </xf>
    <xf numFmtId="177" fontId="13" fillId="0" borderId="4" xfId="0" applyNumberFormat="1" applyFont="1" applyBorder="1" applyAlignment="1">
      <alignment horizontal="center" vertical="center" wrapText="1" shrinkToFit="1"/>
    </xf>
    <xf numFmtId="177" fontId="6" fillId="0" borderId="4" xfId="0" applyNumberFormat="1" applyFont="1" applyBorder="1" applyAlignment="1">
      <alignment horizontal="center" vertical="center" wrapText="1" shrinkToFit="1"/>
    </xf>
    <xf numFmtId="177" fontId="14" fillId="0" borderId="0" xfId="0" applyNumberFormat="1" applyFont="1">
      <alignment vertical="center"/>
    </xf>
    <xf numFmtId="49" fontId="15" fillId="0" borderId="6" xfId="0" applyNumberFormat="1" applyFont="1" applyBorder="1" applyAlignment="1">
      <alignment horizontal="center" vertical="center"/>
    </xf>
    <xf numFmtId="49" fontId="13" fillId="0" borderId="3" xfId="0" applyNumberFormat="1" applyFont="1" applyBorder="1" applyAlignment="1">
      <alignment horizontal="center" vertical="center" wrapText="1"/>
    </xf>
    <xf numFmtId="177" fontId="14" fillId="0" borderId="1" xfId="0" applyNumberFormat="1" applyFont="1" applyBorder="1" applyAlignment="1">
      <alignment horizontal="center" vertical="center"/>
    </xf>
    <xf numFmtId="176" fontId="13" fillId="0" borderId="5" xfId="0" applyFont="1" applyBorder="1" applyAlignment="1">
      <alignment horizontal="center" vertical="center"/>
    </xf>
    <xf numFmtId="177" fontId="24" fillId="0" borderId="0" xfId="0" applyNumberFormat="1" applyFont="1">
      <alignment vertical="center"/>
    </xf>
    <xf numFmtId="177" fontId="13" fillId="0" borderId="1" xfId="0" applyNumberFormat="1" applyFont="1" applyBorder="1" applyAlignment="1">
      <alignment horizontal="right" vertical="center"/>
    </xf>
    <xf numFmtId="49" fontId="25" fillId="0" borderId="6"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0" fillId="0" borderId="0" xfId="0" applyNumberFormat="1" applyFont="1">
      <alignment vertical="center"/>
    </xf>
    <xf numFmtId="49" fontId="6" fillId="0" borderId="18" xfId="0" applyNumberFormat="1" applyFont="1" applyBorder="1" applyAlignment="1">
      <alignment horizontal="center" vertical="center" wrapText="1"/>
    </xf>
    <xf numFmtId="176" fontId="6" fillId="0" borderId="19" xfId="0" applyFont="1" applyBorder="1" applyAlignment="1">
      <alignment horizontal="center" vertical="center" wrapText="1" shrinkToFit="1"/>
    </xf>
    <xf numFmtId="176" fontId="6" fillId="0" borderId="19" xfId="0" applyFont="1" applyBorder="1" applyAlignment="1">
      <alignment horizontal="center" vertical="center" wrapText="1"/>
    </xf>
    <xf numFmtId="176" fontId="6" fillId="0" borderId="19" xfId="0" applyFont="1" applyBorder="1" applyAlignment="1">
      <alignment horizontal="center" vertical="center"/>
    </xf>
    <xf numFmtId="176" fontId="6" fillId="0" borderId="20" xfId="0" applyFont="1" applyBorder="1" applyAlignment="1">
      <alignment horizontal="center" vertical="center"/>
    </xf>
    <xf numFmtId="177" fontId="14" fillId="0" borderId="7" xfId="0" applyNumberFormat="1" applyFont="1" applyBorder="1" applyAlignment="1">
      <alignment horizontal="center" vertical="center"/>
    </xf>
    <xf numFmtId="177" fontId="14" fillId="0" borderId="0" xfId="0" applyNumberFormat="1" applyFont="1" applyAlignment="1">
      <alignment horizontal="right" vertical="center"/>
    </xf>
    <xf numFmtId="176" fontId="16" fillId="0" borderId="1" xfId="0" applyFont="1" applyBorder="1" applyAlignment="1">
      <alignment horizontal="center" vertical="center" wrapText="1" shrinkToFit="1"/>
    </xf>
    <xf numFmtId="176" fontId="16" fillId="0" borderId="8" xfId="0" applyFont="1" applyBorder="1" applyAlignment="1">
      <alignment horizontal="center" vertical="center" wrapText="1" shrinkToFit="1"/>
    </xf>
    <xf numFmtId="177" fontId="29" fillId="0" borderId="0" xfId="0" applyNumberFormat="1" applyFont="1">
      <alignment vertical="center"/>
    </xf>
    <xf numFmtId="176" fontId="30" fillId="0" borderId="1" xfId="0" applyFont="1" applyBorder="1" applyAlignment="1">
      <alignment horizontal="center" vertical="center" shrinkToFit="1"/>
    </xf>
    <xf numFmtId="176" fontId="10" fillId="0" borderId="11" xfId="0" applyFont="1" applyBorder="1">
      <alignment vertical="center"/>
    </xf>
    <xf numFmtId="177" fontId="12" fillId="0" borderId="21" xfId="0" applyNumberFormat="1" applyFont="1" applyBorder="1" applyAlignment="1">
      <alignment horizontal="right" vertical="center"/>
    </xf>
    <xf numFmtId="178" fontId="12" fillId="0" borderId="21" xfId="0" applyNumberFormat="1" applyFont="1" applyBorder="1" applyAlignment="1">
      <alignment horizontal="right" vertical="center"/>
    </xf>
    <xf numFmtId="176" fontId="14" fillId="0" borderId="21" xfId="0" applyFont="1" applyBorder="1" applyAlignment="1">
      <alignment horizontal="center" vertical="center" shrinkToFit="1"/>
    </xf>
    <xf numFmtId="176" fontId="16" fillId="0" borderId="21" xfId="0" applyFont="1" applyBorder="1" applyAlignment="1">
      <alignment horizontal="center" vertical="center"/>
    </xf>
    <xf numFmtId="49" fontId="14" fillId="0" borderId="21" xfId="0" applyNumberFormat="1" applyFont="1" applyBorder="1" applyAlignment="1">
      <alignment horizontal="center" vertical="center" shrinkToFit="1"/>
    </xf>
    <xf numFmtId="49" fontId="26" fillId="0" borderId="22" xfId="0" applyNumberFormat="1" applyFont="1" applyBorder="1" applyAlignment="1">
      <alignment horizontal="center" vertical="center"/>
    </xf>
    <xf numFmtId="176" fontId="15" fillId="0" borderId="23" xfId="0" applyFont="1" applyBorder="1" applyAlignment="1">
      <alignment horizontal="center" vertical="center"/>
    </xf>
    <xf numFmtId="10" fontId="14" fillId="0" borderId="0" xfId="240" applyNumberFormat="1" applyFont="1" applyBorder="1" applyAlignment="1">
      <alignment horizontal="center" vertical="center"/>
    </xf>
    <xf numFmtId="176" fontId="15" fillId="0" borderId="0" xfId="0" applyFont="1" applyAlignment="1">
      <alignment horizontal="center" vertical="center"/>
    </xf>
    <xf numFmtId="177" fontId="33" fillId="0" borderId="1" xfId="0" applyNumberFormat="1" applyFont="1" applyBorder="1" applyAlignment="1">
      <alignment horizontal="right" vertical="center"/>
    </xf>
    <xf numFmtId="177" fontId="34" fillId="0" borderId="1" xfId="0" applyNumberFormat="1" applyFont="1" applyBorder="1" applyAlignment="1">
      <alignment horizontal="center" vertical="center"/>
    </xf>
    <xf numFmtId="177" fontId="35" fillId="0" borderId="1" xfId="0" applyNumberFormat="1" applyFont="1" applyBorder="1" applyAlignment="1">
      <alignment horizontal="right" vertical="center"/>
    </xf>
    <xf numFmtId="177" fontId="36" fillId="0" borderId="1" xfId="0" applyNumberFormat="1" applyFont="1" applyBorder="1" applyAlignment="1">
      <alignment horizontal="center" vertical="center"/>
    </xf>
    <xf numFmtId="177" fontId="35" fillId="0" borderId="21" xfId="0" applyNumberFormat="1" applyFont="1" applyBorder="1" applyAlignment="1">
      <alignment horizontal="right" vertical="center"/>
    </xf>
    <xf numFmtId="177" fontId="14" fillId="0" borderId="7" xfId="0" applyNumberFormat="1" applyFont="1" applyBorder="1" applyAlignment="1">
      <alignment horizontal="center" vertical="center" shrinkToFit="1"/>
    </xf>
    <xf numFmtId="176" fontId="36" fillId="0" borderId="1" xfId="241" applyFont="1" applyBorder="1" applyAlignment="1">
      <alignment horizontal="center" vertical="center" shrinkToFit="1"/>
    </xf>
    <xf numFmtId="176" fontId="36" fillId="0" borderId="1" xfId="243" applyFont="1" applyBorder="1" applyAlignment="1">
      <alignment horizontal="center" vertical="center" shrinkToFit="1"/>
    </xf>
    <xf numFmtId="176" fontId="39" fillId="0" borderId="1" xfId="0" applyFont="1" applyBorder="1" applyAlignment="1">
      <alignment horizontal="center" vertical="center" shrinkToFit="1"/>
    </xf>
    <xf numFmtId="176" fontId="39" fillId="0" borderId="1" xfId="0" applyFont="1" applyBorder="1" applyAlignment="1">
      <alignment horizontal="center" vertical="center" wrapText="1" shrinkToFit="1"/>
    </xf>
    <xf numFmtId="176" fontId="40" fillId="0" borderId="0" xfId="0" applyFont="1" applyAlignment="1">
      <alignment vertical="center" shrinkToFit="1"/>
    </xf>
    <xf numFmtId="176" fontId="41" fillId="0" borderId="19" xfId="0" applyFont="1" applyBorder="1" applyAlignment="1">
      <alignment horizontal="center" vertical="center" wrapText="1" shrinkToFit="1"/>
    </xf>
    <xf numFmtId="176" fontId="35" fillId="0" borderId="1" xfId="0" applyFont="1" applyBorder="1" applyAlignment="1">
      <alignment horizontal="center" vertical="center" shrinkToFit="1"/>
    </xf>
    <xf numFmtId="176" fontId="36" fillId="0" borderId="1" xfId="0" applyFont="1" applyBorder="1" applyAlignment="1">
      <alignment horizontal="center" vertical="center" shrinkToFit="1"/>
    </xf>
    <xf numFmtId="49" fontId="36" fillId="0" borderId="1" xfId="0" applyNumberFormat="1" applyFont="1" applyBorder="1" applyAlignment="1">
      <alignment horizontal="center" vertical="center" shrinkToFit="1"/>
    </xf>
    <xf numFmtId="176" fontId="36" fillId="0" borderId="0" xfId="0" applyFont="1" applyAlignment="1">
      <alignment horizontal="center" vertical="center" shrinkToFit="1"/>
    </xf>
    <xf numFmtId="49" fontId="36" fillId="0" borderId="21" xfId="0" applyNumberFormat="1" applyFont="1" applyBorder="1" applyAlignment="1">
      <alignment horizontal="center" vertical="center" shrinkToFit="1"/>
    </xf>
    <xf numFmtId="177" fontId="33" fillId="0" borderId="1" xfId="0" applyNumberFormat="1" applyFont="1" applyBorder="1" applyAlignment="1">
      <alignment horizontal="center" vertical="center"/>
    </xf>
    <xf numFmtId="177" fontId="42" fillId="0" borderId="1" xfId="0" applyNumberFormat="1" applyFont="1" applyBorder="1" applyAlignment="1">
      <alignment horizontal="right" vertical="center"/>
    </xf>
    <xf numFmtId="177" fontId="43" fillId="0" borderId="1" xfId="0" applyNumberFormat="1" applyFont="1" applyBorder="1" applyAlignment="1">
      <alignment horizontal="right" vertical="center"/>
    </xf>
    <xf numFmtId="176" fontId="42" fillId="0" borderId="1" xfId="0" applyFont="1" applyBorder="1" applyAlignment="1">
      <alignment horizontal="center" vertical="center" shrinkToFit="1"/>
    </xf>
    <xf numFmtId="49" fontId="42" fillId="0" borderId="1" xfId="0" applyNumberFormat="1" applyFont="1" applyBorder="1" applyAlignment="1">
      <alignment horizontal="center" vertical="center" shrinkToFit="1"/>
    </xf>
    <xf numFmtId="177" fontId="44" fillId="0" borderId="1" xfId="0" applyNumberFormat="1" applyFont="1" applyBorder="1" applyAlignment="1">
      <alignment horizontal="center" vertical="center"/>
    </xf>
    <xf numFmtId="176" fontId="39" fillId="0" borderId="24" xfId="0" applyFont="1" applyBorder="1" applyAlignment="1">
      <alignment horizontal="center" vertical="center" shrinkToFit="1"/>
    </xf>
    <xf numFmtId="177" fontId="45" fillId="0" borderId="1" xfId="0" applyNumberFormat="1" applyFont="1" applyBorder="1" applyAlignment="1">
      <alignment horizontal="right" vertical="center"/>
    </xf>
    <xf numFmtId="177" fontId="46" fillId="0" borderId="1" xfId="0" applyNumberFormat="1" applyFont="1" applyBorder="1" applyAlignment="1">
      <alignment horizontal="right" vertical="center"/>
    </xf>
    <xf numFmtId="177" fontId="45" fillId="0" borderId="21" xfId="0" applyNumberFormat="1" applyFont="1" applyBorder="1" applyAlignment="1">
      <alignment horizontal="right" vertical="center"/>
    </xf>
    <xf numFmtId="177" fontId="47" fillId="0" borderId="1" xfId="0" applyNumberFormat="1" applyFont="1" applyBorder="1" applyAlignment="1">
      <alignment horizontal="right" vertical="center"/>
    </xf>
    <xf numFmtId="177" fontId="48" fillId="0" borderId="1" xfId="0" applyNumberFormat="1" applyFont="1" applyBorder="1" applyAlignment="1">
      <alignment horizontal="center" vertical="center"/>
    </xf>
    <xf numFmtId="49" fontId="36" fillId="0" borderId="24" xfId="0" applyNumberFormat="1" applyFont="1" applyBorder="1" applyAlignment="1">
      <alignment horizontal="center" vertical="center" shrinkToFit="1"/>
    </xf>
    <xf numFmtId="177" fontId="35" fillId="0" borderId="24" xfId="0" applyNumberFormat="1" applyFont="1" applyBorder="1" applyAlignment="1">
      <alignment horizontal="right" vertical="center"/>
    </xf>
    <xf numFmtId="176" fontId="35" fillId="0" borderId="24" xfId="0" applyFont="1" applyBorder="1" applyAlignment="1">
      <alignment horizontal="center" vertical="center" shrinkToFit="1"/>
    </xf>
    <xf numFmtId="49" fontId="42" fillId="0" borderId="24" xfId="0" applyNumberFormat="1" applyFont="1" applyBorder="1" applyAlignment="1">
      <alignment horizontal="center" vertical="center" shrinkToFit="1"/>
    </xf>
    <xf numFmtId="177" fontId="42" fillId="0" borderId="24" xfId="0" applyNumberFormat="1" applyFont="1" applyBorder="1" applyAlignment="1">
      <alignment horizontal="right" vertical="center"/>
    </xf>
    <xf numFmtId="49" fontId="42" fillId="0" borderId="29" xfId="0" applyNumberFormat="1" applyFont="1" applyBorder="1" applyAlignment="1">
      <alignment horizontal="center" vertical="center" shrinkToFit="1"/>
    </xf>
    <xf numFmtId="177" fontId="42" fillId="0" borderId="29" xfId="0" applyNumberFormat="1" applyFont="1" applyBorder="1" applyAlignment="1">
      <alignment horizontal="right" vertical="center"/>
    </xf>
    <xf numFmtId="49" fontId="36" fillId="0" borderId="33" xfId="0" applyNumberFormat="1" applyFont="1" applyBorder="1" applyAlignment="1">
      <alignment horizontal="center" vertical="center" shrinkToFit="1"/>
    </xf>
    <xf numFmtId="177" fontId="35" fillId="0" borderId="33" xfId="0" applyNumberFormat="1" applyFont="1" applyBorder="1" applyAlignment="1">
      <alignment horizontal="right" vertical="center"/>
    </xf>
    <xf numFmtId="176" fontId="39" fillId="0" borderId="4" xfId="0" applyFont="1" applyBorder="1" applyAlignment="1">
      <alignment horizontal="center" vertical="center" shrinkToFit="1"/>
    </xf>
    <xf numFmtId="177" fontId="35" fillId="0" borderId="4" xfId="0" applyNumberFormat="1" applyFont="1" applyBorder="1" applyAlignment="1">
      <alignment horizontal="right" vertical="center"/>
    </xf>
    <xf numFmtId="49" fontId="49" fillId="0" borderId="0" xfId="0" applyNumberFormat="1" applyFont="1">
      <alignment vertical="center"/>
    </xf>
    <xf numFmtId="177" fontId="33" fillId="0" borderId="0" xfId="0" applyNumberFormat="1" applyFont="1" applyAlignment="1">
      <alignment horizontal="right" vertical="center"/>
    </xf>
    <xf numFmtId="176" fontId="40" fillId="0" borderId="0" xfId="0" applyFont="1">
      <alignment vertical="center"/>
    </xf>
    <xf numFmtId="177" fontId="33" fillId="0" borderId="0" xfId="0" applyNumberFormat="1" applyFont="1" applyAlignment="1">
      <alignment horizontal="center" vertical="center"/>
    </xf>
    <xf numFmtId="176" fontId="40" fillId="0" borderId="0" xfId="0" applyFont="1" applyAlignment="1">
      <alignment horizontal="center" vertical="center"/>
    </xf>
    <xf numFmtId="49" fontId="41" fillId="0" borderId="18" xfId="0" applyNumberFormat="1" applyFont="1" applyBorder="1" applyAlignment="1">
      <alignment horizontal="center" vertical="center" wrapText="1"/>
    </xf>
    <xf numFmtId="176" fontId="41" fillId="0" borderId="19" xfId="0" applyFont="1" applyBorder="1" applyAlignment="1">
      <alignment horizontal="center" vertical="center" wrapText="1"/>
    </xf>
    <xf numFmtId="176" fontId="41" fillId="0" borderId="19" xfId="0" applyFont="1" applyBorder="1" applyAlignment="1">
      <alignment horizontal="center" vertical="center"/>
    </xf>
    <xf numFmtId="176" fontId="41" fillId="0" borderId="20" xfId="0" applyFont="1" applyBorder="1" applyAlignment="1">
      <alignment horizontal="center" vertical="center"/>
    </xf>
    <xf numFmtId="49" fontId="39" fillId="0" borderId="3" xfId="0" applyNumberFormat="1" applyFont="1" applyBorder="1" applyAlignment="1">
      <alignment horizontal="center" vertical="center" wrapText="1"/>
    </xf>
    <xf numFmtId="177" fontId="39" fillId="0" borderId="4" xfId="0" applyNumberFormat="1" applyFont="1" applyBorder="1" applyAlignment="1">
      <alignment horizontal="center" vertical="center" wrapText="1" shrinkToFit="1"/>
    </xf>
    <xf numFmtId="176" fontId="41" fillId="0" borderId="4" xfId="0" applyFont="1" applyBorder="1" applyAlignment="1">
      <alignment horizontal="center" vertical="center" wrapText="1"/>
    </xf>
    <xf numFmtId="176" fontId="41" fillId="0" borderId="4" xfId="0" applyFont="1" applyBorder="1" applyAlignment="1">
      <alignment horizontal="center" vertical="center"/>
    </xf>
    <xf numFmtId="177" fontId="36" fillId="0" borderId="7" xfId="0" applyNumberFormat="1" applyFont="1" applyBorder="1" applyAlignment="1">
      <alignment horizontal="center" vertical="center"/>
    </xf>
    <xf numFmtId="177" fontId="36" fillId="0" borderId="0" xfId="0" applyNumberFormat="1" applyFont="1" applyAlignment="1">
      <alignment horizontal="right" vertical="center"/>
    </xf>
    <xf numFmtId="177" fontId="40" fillId="0" borderId="0" xfId="0" applyNumberFormat="1" applyFont="1">
      <alignment vertical="center"/>
    </xf>
    <xf numFmtId="177" fontId="36" fillId="0" borderId="7" xfId="0" applyNumberFormat="1" applyFont="1" applyBorder="1" applyAlignment="1">
      <alignment horizontal="center" vertical="center" shrinkToFit="1"/>
    </xf>
    <xf numFmtId="177" fontId="36" fillId="0" borderId="0" xfId="240" applyNumberFormat="1" applyFont="1" applyBorder="1" applyAlignment="1">
      <alignment horizontal="center" vertical="center"/>
    </xf>
    <xf numFmtId="49" fontId="42" fillId="0" borderId="6" xfId="0" applyNumberFormat="1" applyFont="1" applyBorder="1" applyAlignment="1">
      <alignment horizontal="center" vertical="center"/>
    </xf>
    <xf numFmtId="176" fontId="52" fillId="0" borderId="1" xfId="0" applyFont="1" applyBorder="1">
      <alignment vertical="center"/>
    </xf>
    <xf numFmtId="176" fontId="53" fillId="0" borderId="1" xfId="0" applyFont="1" applyBorder="1" applyAlignment="1">
      <alignment horizontal="center" vertical="center" wrapText="1" shrinkToFit="1"/>
    </xf>
    <xf numFmtId="176" fontId="42" fillId="0" borderId="7" xfId="0" applyFont="1" applyBorder="1" applyAlignment="1">
      <alignment horizontal="center" vertical="center"/>
    </xf>
    <xf numFmtId="176" fontId="52" fillId="0" borderId="0" xfId="0" applyFont="1">
      <alignment vertical="center"/>
    </xf>
    <xf numFmtId="177" fontId="52" fillId="0" borderId="0" xfId="0" applyNumberFormat="1" applyFont="1">
      <alignment vertical="center"/>
    </xf>
    <xf numFmtId="178" fontId="33" fillId="0" borderId="1" xfId="0" applyNumberFormat="1" applyFont="1" applyBorder="1" applyAlignment="1">
      <alignment horizontal="right" vertical="center"/>
    </xf>
    <xf numFmtId="176" fontId="53" fillId="0" borderId="1" xfId="0" applyFont="1" applyBorder="1" applyAlignment="1">
      <alignment horizontal="center" vertical="center"/>
    </xf>
    <xf numFmtId="176" fontId="53" fillId="0" borderId="8" xfId="0" applyFont="1" applyBorder="1" applyAlignment="1">
      <alignment horizontal="center" vertical="center" wrapText="1"/>
    </xf>
    <xf numFmtId="49" fontId="54" fillId="0" borderId="6" xfId="0" applyNumberFormat="1" applyFont="1" applyBorder="1" applyAlignment="1">
      <alignment horizontal="center" vertical="center"/>
    </xf>
    <xf numFmtId="177" fontId="35" fillId="0" borderId="1" xfId="0" applyNumberFormat="1" applyFont="1" applyBorder="1" applyAlignment="1">
      <alignment horizontal="center" vertical="center"/>
    </xf>
    <xf numFmtId="176" fontId="35" fillId="0" borderId="1" xfId="0" applyFont="1" applyBorder="1" applyAlignment="1">
      <alignment horizontal="center" vertical="center" wrapText="1" shrinkToFit="1"/>
    </xf>
    <xf numFmtId="176" fontId="36" fillId="0" borderId="1" xfId="0" applyFont="1" applyBorder="1" applyAlignment="1">
      <alignment horizontal="center" vertical="center" wrapText="1" shrinkToFit="1"/>
    </xf>
    <xf numFmtId="176" fontId="53" fillId="0" borderId="8" xfId="0" applyFont="1" applyBorder="1" applyAlignment="1">
      <alignment horizontal="center" vertical="center" wrapText="1" shrinkToFit="1"/>
    </xf>
    <xf numFmtId="49" fontId="54" fillId="0" borderId="25" xfId="0" applyNumberFormat="1" applyFont="1" applyBorder="1" applyAlignment="1">
      <alignment horizontal="center" vertical="center"/>
    </xf>
    <xf numFmtId="177" fontId="33" fillId="0" borderId="24" xfId="0" applyNumberFormat="1" applyFont="1" applyBorder="1" applyAlignment="1">
      <alignment horizontal="right" vertical="center"/>
    </xf>
    <xf numFmtId="178" fontId="33" fillId="0" borderId="24" xfId="0" applyNumberFormat="1" applyFont="1" applyBorder="1" applyAlignment="1">
      <alignment horizontal="right" vertical="center"/>
    </xf>
    <xf numFmtId="176" fontId="36" fillId="0" borderId="24" xfId="0" applyFont="1" applyBorder="1" applyAlignment="1">
      <alignment horizontal="center" vertical="center" shrinkToFit="1"/>
    </xf>
    <xf numFmtId="176" fontId="53" fillId="0" borderId="24" xfId="0" applyFont="1" applyBorder="1" applyAlignment="1">
      <alignment horizontal="center" vertical="center"/>
    </xf>
    <xf numFmtId="177" fontId="35" fillId="0" borderId="24" xfId="0" applyNumberFormat="1" applyFont="1" applyBorder="1" applyAlignment="1">
      <alignment horizontal="center" vertical="center"/>
    </xf>
    <xf numFmtId="176" fontId="53" fillId="0" borderId="27" xfId="0" applyFont="1" applyBorder="1" applyAlignment="1">
      <alignment horizontal="center" vertical="center" wrapText="1" shrinkToFit="1"/>
    </xf>
    <xf numFmtId="176" fontId="42" fillId="0" borderId="26" xfId="0" applyFont="1" applyBorder="1" applyAlignment="1">
      <alignment horizontal="center" vertical="center"/>
    </xf>
    <xf numFmtId="178" fontId="35" fillId="0" borderId="1" xfId="0" applyNumberFormat="1" applyFont="1" applyBorder="1" applyAlignment="1">
      <alignment horizontal="right" vertical="center"/>
    </xf>
    <xf numFmtId="176" fontId="53" fillId="0" borderId="8" xfId="0" applyFont="1" applyBorder="1" applyAlignment="1">
      <alignment horizontal="center" vertical="center"/>
    </xf>
    <xf numFmtId="178" fontId="33" fillId="0" borderId="0" xfId="0" applyNumberFormat="1" applyFont="1" applyAlignment="1">
      <alignment horizontal="right" vertical="center"/>
    </xf>
    <xf numFmtId="176" fontId="53" fillId="0" borderId="0" xfId="0" applyFont="1" applyAlignment="1">
      <alignment horizontal="center" vertical="center"/>
    </xf>
    <xf numFmtId="177" fontId="36" fillId="0" borderId="0" xfId="0" applyNumberFormat="1" applyFont="1">
      <alignment vertical="center"/>
    </xf>
    <xf numFmtId="178" fontId="35" fillId="0" borderId="21" xfId="0" applyNumberFormat="1" applyFont="1" applyBorder="1" applyAlignment="1">
      <alignment horizontal="right" vertical="center"/>
    </xf>
    <xf numFmtId="176" fontId="36" fillId="0" borderId="21" xfId="0" applyFont="1" applyBorder="1" applyAlignment="1">
      <alignment horizontal="center" vertical="center" shrinkToFit="1"/>
    </xf>
    <xf numFmtId="176" fontId="53" fillId="0" borderId="21" xfId="0" applyFont="1" applyBorder="1" applyAlignment="1">
      <alignment horizontal="center" vertical="center"/>
    </xf>
    <xf numFmtId="178" fontId="35" fillId="0" borderId="24" xfId="0" applyNumberFormat="1" applyFont="1" applyBorder="1" applyAlignment="1">
      <alignment horizontal="right" vertical="center"/>
    </xf>
    <xf numFmtId="176" fontId="42" fillId="0" borderId="0" xfId="0" applyFont="1" applyAlignment="1">
      <alignment horizontal="center" vertical="center"/>
    </xf>
    <xf numFmtId="49" fontId="42" fillId="0" borderId="25" xfId="0" applyNumberFormat="1" applyFont="1" applyBorder="1" applyAlignment="1">
      <alignment horizontal="center" vertical="center"/>
    </xf>
    <xf numFmtId="177" fontId="35" fillId="0" borderId="21" xfId="0" applyNumberFormat="1" applyFont="1" applyBorder="1" applyAlignment="1">
      <alignment horizontal="center" vertical="center"/>
    </xf>
    <xf numFmtId="176" fontId="42" fillId="0" borderId="23" xfId="0" applyFont="1" applyBorder="1" applyAlignment="1">
      <alignment horizontal="center" vertical="center"/>
    </xf>
    <xf numFmtId="49" fontId="55" fillId="0" borderId="3" xfId="0" applyNumberFormat="1" applyFont="1" applyBorder="1" applyAlignment="1">
      <alignment horizontal="center" vertical="center"/>
    </xf>
    <xf numFmtId="177" fontId="33" fillId="0" borderId="4" xfId="0" applyNumberFormat="1" applyFont="1" applyBorder="1" applyAlignment="1">
      <alignment horizontal="right" vertical="center"/>
    </xf>
    <xf numFmtId="178" fontId="33" fillId="0" borderId="4" xfId="0" applyNumberFormat="1" applyFont="1" applyBorder="1" applyAlignment="1">
      <alignment horizontal="right" vertical="center"/>
    </xf>
    <xf numFmtId="176" fontId="36" fillId="0" borderId="4" xfId="0" applyFont="1" applyBorder="1" applyAlignment="1">
      <alignment horizontal="center" vertical="center" shrinkToFit="1"/>
    </xf>
    <xf numFmtId="176" fontId="53" fillId="0" borderId="4" xfId="0" applyFont="1" applyBorder="1" applyAlignment="1">
      <alignment horizontal="center" vertical="center"/>
    </xf>
    <xf numFmtId="177" fontId="35" fillId="0" borderId="29" xfId="0" applyNumberFormat="1" applyFont="1" applyBorder="1" applyAlignment="1">
      <alignment horizontal="center" vertical="center"/>
    </xf>
    <xf numFmtId="176" fontId="36" fillId="0" borderId="29" xfId="0" applyFont="1" applyBorder="1" applyAlignment="1">
      <alignment horizontal="center" vertical="center" shrinkToFit="1"/>
    </xf>
    <xf numFmtId="176" fontId="42" fillId="0" borderId="31" xfId="0" applyFont="1" applyBorder="1" applyAlignment="1">
      <alignment horizontal="center" vertical="center"/>
    </xf>
    <xf numFmtId="176" fontId="52" fillId="0" borderId="11" xfId="0" applyFont="1" applyBorder="1">
      <alignment vertical="center"/>
    </xf>
    <xf numFmtId="176" fontId="53" fillId="0" borderId="27" xfId="0" applyFont="1" applyBorder="1" applyAlignment="1">
      <alignment horizontal="center" vertical="center" wrapText="1"/>
    </xf>
    <xf numFmtId="176" fontId="53" fillId="0" borderId="1" xfId="0" applyFont="1" applyBorder="1" applyAlignment="1">
      <alignment horizontal="center" vertical="center" wrapText="1"/>
    </xf>
    <xf numFmtId="49" fontId="54" fillId="0" borderId="28" xfId="0" applyNumberFormat="1" applyFont="1" applyBorder="1" applyAlignment="1">
      <alignment horizontal="center" vertical="center"/>
    </xf>
    <xf numFmtId="177" fontId="33" fillId="0" borderId="29" xfId="0" applyNumberFormat="1" applyFont="1" applyBorder="1" applyAlignment="1">
      <alignment horizontal="right" vertical="center"/>
    </xf>
    <xf numFmtId="178" fontId="33" fillId="0" borderId="29" xfId="0" applyNumberFormat="1" applyFont="1" applyBorder="1" applyAlignment="1">
      <alignment horizontal="right" vertical="center"/>
    </xf>
    <xf numFmtId="176" fontId="53" fillId="0" borderId="29" xfId="0" applyFont="1" applyBorder="1" applyAlignment="1">
      <alignment horizontal="center" vertical="center"/>
    </xf>
    <xf numFmtId="176" fontId="53" fillId="0" borderId="30" xfId="0" applyFont="1" applyBorder="1" applyAlignment="1">
      <alignment horizontal="center" vertical="center" wrapText="1"/>
    </xf>
    <xf numFmtId="177" fontId="58" fillId="0" borderId="11" xfId="0" applyNumberFormat="1" applyFont="1" applyBorder="1" applyAlignment="1">
      <alignment horizontal="center" vertical="center"/>
    </xf>
    <xf numFmtId="49" fontId="55" fillId="0" borderId="6" xfId="0" applyNumberFormat="1" applyFont="1" applyBorder="1" applyAlignment="1">
      <alignment horizontal="center" vertical="center"/>
    </xf>
    <xf numFmtId="177" fontId="58" fillId="0" borderId="0" xfId="0" applyNumberFormat="1" applyFont="1" applyAlignment="1">
      <alignment horizontal="center" vertical="center"/>
    </xf>
    <xf numFmtId="49" fontId="42" fillId="0" borderId="32" xfId="0" applyNumberFormat="1" applyFont="1" applyBorder="1" applyAlignment="1">
      <alignment horizontal="center" vertical="center"/>
    </xf>
    <xf numFmtId="176" fontId="40" fillId="0" borderId="33" xfId="0" applyFont="1" applyBorder="1">
      <alignment vertical="center"/>
    </xf>
    <xf numFmtId="49" fontId="60" fillId="0" borderId="0" xfId="0" applyNumberFormat="1" applyFont="1">
      <alignment vertical="center"/>
    </xf>
    <xf numFmtId="176" fontId="4" fillId="0" borderId="2" xfId="0" applyFont="1" applyBorder="1" applyAlignment="1">
      <alignment horizontal="center" vertical="center" wrapText="1"/>
    </xf>
    <xf numFmtId="176" fontId="14" fillId="0" borderId="0" xfId="0" applyFont="1" applyAlignment="1">
      <alignment horizontal="left" vertical="distributed" wrapText="1"/>
    </xf>
    <xf numFmtId="176" fontId="23" fillId="0" borderId="0" xfId="0" applyFont="1" applyAlignment="1">
      <alignment horizontal="left" vertical="distributed" wrapText="1"/>
    </xf>
    <xf numFmtId="176" fontId="37" fillId="0" borderId="2" xfId="0" applyFont="1" applyBorder="1" applyAlignment="1">
      <alignment horizontal="center" vertical="center" wrapText="1"/>
    </xf>
    <xf numFmtId="176" fontId="50" fillId="0" borderId="2" xfId="0" applyFont="1" applyBorder="1" applyAlignment="1">
      <alignment horizontal="center" vertical="center" wrapText="1"/>
    </xf>
    <xf numFmtId="176" fontId="51" fillId="0" borderId="2" xfId="0" applyFont="1" applyBorder="1" applyAlignment="1">
      <alignment horizontal="center" vertical="center" wrapText="1"/>
    </xf>
    <xf numFmtId="176" fontId="59" fillId="0" borderId="0" xfId="0" applyFont="1" applyAlignment="1">
      <alignment horizontal="left" vertical="distributed" wrapText="1"/>
    </xf>
    <xf numFmtId="49" fontId="42" fillId="0" borderId="3" xfId="0" applyNumberFormat="1" applyFont="1" applyBorder="1" applyAlignment="1">
      <alignment horizontal="center" vertical="center"/>
    </xf>
    <xf numFmtId="178" fontId="35" fillId="0" borderId="4" xfId="0" applyNumberFormat="1" applyFont="1" applyBorder="1" applyAlignment="1">
      <alignment horizontal="right" vertical="center"/>
    </xf>
    <xf numFmtId="177" fontId="33" fillId="0" borderId="4" xfId="0" applyNumberFormat="1" applyFont="1" applyBorder="1" applyAlignment="1">
      <alignment horizontal="center" vertical="center"/>
    </xf>
    <xf numFmtId="176" fontId="53" fillId="0" borderId="34" xfId="0" applyFont="1" applyBorder="1" applyAlignment="1">
      <alignment horizontal="center" vertical="center" wrapText="1"/>
    </xf>
    <xf numFmtId="176" fontId="42" fillId="0" borderId="5" xfId="0" applyFont="1" applyBorder="1" applyAlignment="1">
      <alignment horizontal="center" vertical="center"/>
    </xf>
    <xf numFmtId="176" fontId="53" fillId="0" borderId="34" xfId="0" applyFont="1" applyBorder="1" applyAlignment="1">
      <alignment horizontal="center" vertical="center"/>
    </xf>
    <xf numFmtId="49" fontId="39" fillId="0" borderId="1" xfId="0" applyNumberFormat="1" applyFont="1" applyBorder="1" applyAlignment="1">
      <alignment horizontal="center" vertical="center" shrinkToFit="1"/>
    </xf>
    <xf numFmtId="176" fontId="53" fillId="0" borderId="24" xfId="0" applyFont="1" applyBorder="1" applyAlignment="1">
      <alignment horizontal="center" vertical="center" wrapText="1" shrinkToFit="1"/>
    </xf>
    <xf numFmtId="176" fontId="56" fillId="0" borderId="1" xfId="0" applyFont="1" applyBorder="1" applyAlignment="1">
      <alignment horizontal="center" vertical="center" shrinkToFit="1"/>
    </xf>
  </cellXfs>
  <cellStyles count="744">
    <cellStyle name="百分比" xfId="240" builtinId="5"/>
    <cellStyle name="百分比 2" xfId="721"/>
    <cellStyle name="常规" xfId="0" builtinId="0"/>
    <cellStyle name="常规 10" xfId="1"/>
    <cellStyle name="常规 10 2" xfId="482"/>
    <cellStyle name="常规 10 3" xfId="243"/>
    <cellStyle name="常规 100" xfId="2"/>
    <cellStyle name="常规 100 2" xfId="483"/>
    <cellStyle name="常规 100 3" xfId="244"/>
    <cellStyle name="常规 101" xfId="3"/>
    <cellStyle name="常规 101 2" xfId="484"/>
    <cellStyle name="常规 101 3" xfId="245"/>
    <cellStyle name="常规 102" xfId="4"/>
    <cellStyle name="常规 102 2" xfId="485"/>
    <cellStyle name="常规 102 3" xfId="246"/>
    <cellStyle name="常规 103" xfId="5"/>
    <cellStyle name="常规 103 2" xfId="486"/>
    <cellStyle name="常规 103 3" xfId="247"/>
    <cellStyle name="常规 104" xfId="6"/>
    <cellStyle name="常规 104 2" xfId="487"/>
    <cellStyle name="常规 104 3" xfId="248"/>
    <cellStyle name="常规 105" xfId="7"/>
    <cellStyle name="常规 105 2" xfId="488"/>
    <cellStyle name="常规 105 3" xfId="249"/>
    <cellStyle name="常规 106" xfId="8"/>
    <cellStyle name="常规 106 2" xfId="489"/>
    <cellStyle name="常规 106 3" xfId="250"/>
    <cellStyle name="常规 107" xfId="9"/>
    <cellStyle name="常规 107 2" xfId="490"/>
    <cellStyle name="常规 107 3" xfId="251"/>
    <cellStyle name="常规 108" xfId="10"/>
    <cellStyle name="常规 108 2" xfId="491"/>
    <cellStyle name="常规 108 3" xfId="252"/>
    <cellStyle name="常规 109" xfId="11"/>
    <cellStyle name="常规 109 2" xfId="492"/>
    <cellStyle name="常规 109 3" xfId="253"/>
    <cellStyle name="常规 11" xfId="12"/>
    <cellStyle name="常规 11 2" xfId="493"/>
    <cellStyle name="常规 11 3" xfId="254"/>
    <cellStyle name="常规 110" xfId="13"/>
    <cellStyle name="常规 110 2" xfId="494"/>
    <cellStyle name="常规 110 3" xfId="255"/>
    <cellStyle name="常规 111" xfId="14"/>
    <cellStyle name="常规 111 2" xfId="495"/>
    <cellStyle name="常规 111 3" xfId="256"/>
    <cellStyle name="常规 112" xfId="15"/>
    <cellStyle name="常规 112 2" xfId="496"/>
    <cellStyle name="常规 112 3" xfId="257"/>
    <cellStyle name="常规 113" xfId="16"/>
    <cellStyle name="常规 113 2" xfId="497"/>
    <cellStyle name="常规 113 3" xfId="258"/>
    <cellStyle name="常规 114" xfId="17"/>
    <cellStyle name="常规 114 2" xfId="498"/>
    <cellStyle name="常规 114 3" xfId="259"/>
    <cellStyle name="常规 115" xfId="18"/>
    <cellStyle name="常规 115 2" xfId="499"/>
    <cellStyle name="常规 115 3" xfId="260"/>
    <cellStyle name="常规 116" xfId="19"/>
    <cellStyle name="常规 116 2" xfId="500"/>
    <cellStyle name="常规 116 3" xfId="261"/>
    <cellStyle name="常规 117" xfId="20"/>
    <cellStyle name="常规 117 2" xfId="501"/>
    <cellStyle name="常规 117 3" xfId="262"/>
    <cellStyle name="常规 118" xfId="21"/>
    <cellStyle name="常规 118 2" xfId="502"/>
    <cellStyle name="常规 118 3" xfId="263"/>
    <cellStyle name="常规 119" xfId="22"/>
    <cellStyle name="常规 119 2" xfId="503"/>
    <cellStyle name="常规 119 3" xfId="264"/>
    <cellStyle name="常规 12" xfId="23"/>
    <cellStyle name="常规 12 2" xfId="504"/>
    <cellStyle name="常规 12 3" xfId="265"/>
    <cellStyle name="常规 120" xfId="24"/>
    <cellStyle name="常规 120 2" xfId="505"/>
    <cellStyle name="常规 120 3" xfId="266"/>
    <cellStyle name="常规 121" xfId="25"/>
    <cellStyle name="常规 121 2" xfId="506"/>
    <cellStyle name="常规 121 3" xfId="267"/>
    <cellStyle name="常规 122" xfId="26"/>
    <cellStyle name="常规 122 2" xfId="507"/>
    <cellStyle name="常规 122 3" xfId="268"/>
    <cellStyle name="常规 123" xfId="27"/>
    <cellStyle name="常规 123 2" xfId="508"/>
    <cellStyle name="常规 123 3" xfId="269"/>
    <cellStyle name="常规 124" xfId="28"/>
    <cellStyle name="常规 124 2" xfId="509"/>
    <cellStyle name="常规 124 3" xfId="270"/>
    <cellStyle name="常规 125" xfId="29"/>
    <cellStyle name="常规 125 2" xfId="510"/>
    <cellStyle name="常规 125 3" xfId="271"/>
    <cellStyle name="常规 126" xfId="30"/>
    <cellStyle name="常规 126 2" xfId="511"/>
    <cellStyle name="常规 126 3" xfId="272"/>
    <cellStyle name="常规 127" xfId="31"/>
    <cellStyle name="常规 127 2" xfId="512"/>
    <cellStyle name="常规 127 3" xfId="273"/>
    <cellStyle name="常规 128" xfId="32"/>
    <cellStyle name="常规 128 2" xfId="513"/>
    <cellStyle name="常规 128 3" xfId="274"/>
    <cellStyle name="常规 129" xfId="33"/>
    <cellStyle name="常规 129 2" xfId="514"/>
    <cellStyle name="常规 129 3" xfId="275"/>
    <cellStyle name="常规 13" xfId="34"/>
    <cellStyle name="常规 13 2" xfId="515"/>
    <cellStyle name="常规 13 3" xfId="276"/>
    <cellStyle name="常规 130" xfId="35"/>
    <cellStyle name="常规 130 2" xfId="516"/>
    <cellStyle name="常规 130 3" xfId="277"/>
    <cellStyle name="常规 131" xfId="36"/>
    <cellStyle name="常规 131 2" xfId="517"/>
    <cellStyle name="常规 131 3" xfId="278"/>
    <cellStyle name="常规 132" xfId="37"/>
    <cellStyle name="常规 132 2" xfId="518"/>
    <cellStyle name="常规 132 3" xfId="279"/>
    <cellStyle name="常规 133" xfId="38"/>
    <cellStyle name="常规 133 2" xfId="519"/>
    <cellStyle name="常规 133 3" xfId="280"/>
    <cellStyle name="常规 134" xfId="39"/>
    <cellStyle name="常规 134 2" xfId="520"/>
    <cellStyle name="常规 134 3" xfId="281"/>
    <cellStyle name="常规 135" xfId="40"/>
    <cellStyle name="常规 135 2" xfId="521"/>
    <cellStyle name="常规 135 3" xfId="282"/>
    <cellStyle name="常规 136" xfId="41"/>
    <cellStyle name="常规 136 2" xfId="522"/>
    <cellStyle name="常规 136 3" xfId="283"/>
    <cellStyle name="常规 137" xfId="42"/>
    <cellStyle name="常规 137 2" xfId="523"/>
    <cellStyle name="常规 137 3" xfId="284"/>
    <cellStyle name="常规 138" xfId="43"/>
    <cellStyle name="常规 138 2" xfId="524"/>
    <cellStyle name="常规 138 3" xfId="285"/>
    <cellStyle name="常规 139" xfId="44"/>
    <cellStyle name="常规 139 2" xfId="525"/>
    <cellStyle name="常规 139 3" xfId="286"/>
    <cellStyle name="常规 14" xfId="45"/>
    <cellStyle name="常规 14 2" xfId="526"/>
    <cellStyle name="常规 14 3" xfId="287"/>
    <cellStyle name="常规 140" xfId="46"/>
    <cellStyle name="常规 140 2" xfId="527"/>
    <cellStyle name="常规 140 3" xfId="288"/>
    <cellStyle name="常规 141" xfId="47"/>
    <cellStyle name="常规 141 2" xfId="528"/>
    <cellStyle name="常规 141 3" xfId="289"/>
    <cellStyle name="常规 142" xfId="48"/>
    <cellStyle name="常规 142 2" xfId="529"/>
    <cellStyle name="常规 142 3" xfId="290"/>
    <cellStyle name="常规 143" xfId="49"/>
    <cellStyle name="常规 143 2" xfId="530"/>
    <cellStyle name="常规 143 3" xfId="291"/>
    <cellStyle name="常规 144" xfId="50"/>
    <cellStyle name="常规 144 2" xfId="531"/>
    <cellStyle name="常规 144 3" xfId="292"/>
    <cellStyle name="常规 145" xfId="51"/>
    <cellStyle name="常规 145 2" xfId="532"/>
    <cellStyle name="常规 145 3" xfId="293"/>
    <cellStyle name="常规 146" xfId="52"/>
    <cellStyle name="常规 146 2" xfId="533"/>
    <cellStyle name="常规 146 3" xfId="294"/>
    <cellStyle name="常规 147" xfId="53"/>
    <cellStyle name="常规 147 2" xfId="534"/>
    <cellStyle name="常规 147 3" xfId="295"/>
    <cellStyle name="常规 148" xfId="54"/>
    <cellStyle name="常规 148 2" xfId="535"/>
    <cellStyle name="常规 148 3" xfId="296"/>
    <cellStyle name="常规 149" xfId="55"/>
    <cellStyle name="常规 149 2" xfId="536"/>
    <cellStyle name="常规 149 3" xfId="297"/>
    <cellStyle name="常规 15" xfId="56"/>
    <cellStyle name="常规 15 2" xfId="537"/>
    <cellStyle name="常规 15 3" xfId="298"/>
    <cellStyle name="常规 150" xfId="57"/>
    <cellStyle name="常规 150 2" xfId="538"/>
    <cellStyle name="常规 150 3" xfId="299"/>
    <cellStyle name="常规 151" xfId="58"/>
    <cellStyle name="常规 151 2" xfId="539"/>
    <cellStyle name="常规 151 3" xfId="300"/>
    <cellStyle name="常规 152" xfId="59"/>
    <cellStyle name="常规 152 2" xfId="540"/>
    <cellStyle name="常规 152 3" xfId="301"/>
    <cellStyle name="常规 153" xfId="60"/>
    <cellStyle name="常规 153 2" xfId="541"/>
    <cellStyle name="常规 153 3" xfId="302"/>
    <cellStyle name="常规 154" xfId="61"/>
    <cellStyle name="常规 154 2" xfId="542"/>
    <cellStyle name="常规 154 3" xfId="303"/>
    <cellStyle name="常规 155" xfId="62"/>
    <cellStyle name="常规 155 2" xfId="543"/>
    <cellStyle name="常规 155 3" xfId="304"/>
    <cellStyle name="常规 156" xfId="63"/>
    <cellStyle name="常规 156 2" xfId="544"/>
    <cellStyle name="常规 156 3" xfId="305"/>
    <cellStyle name="常规 157" xfId="64"/>
    <cellStyle name="常规 157 2" xfId="545"/>
    <cellStyle name="常规 157 3" xfId="306"/>
    <cellStyle name="常规 158" xfId="65"/>
    <cellStyle name="常规 158 2" xfId="546"/>
    <cellStyle name="常规 158 3" xfId="307"/>
    <cellStyle name="常规 159" xfId="66"/>
    <cellStyle name="常规 159 2" xfId="547"/>
    <cellStyle name="常规 159 3" xfId="308"/>
    <cellStyle name="常规 16" xfId="67"/>
    <cellStyle name="常规 16 2" xfId="548"/>
    <cellStyle name="常规 16 3" xfId="309"/>
    <cellStyle name="常规 160" xfId="68"/>
    <cellStyle name="常规 160 2" xfId="549"/>
    <cellStyle name="常规 160 3" xfId="310"/>
    <cellStyle name="常规 161" xfId="69"/>
    <cellStyle name="常规 161 2" xfId="550"/>
    <cellStyle name="常规 161 3" xfId="311"/>
    <cellStyle name="常规 162" xfId="70"/>
    <cellStyle name="常规 162 2" xfId="551"/>
    <cellStyle name="常规 162 3" xfId="312"/>
    <cellStyle name="常规 163" xfId="71"/>
    <cellStyle name="常规 163 2" xfId="552"/>
    <cellStyle name="常规 163 3" xfId="313"/>
    <cellStyle name="常规 164" xfId="72"/>
    <cellStyle name="常规 164 2" xfId="553"/>
    <cellStyle name="常规 164 3" xfId="314"/>
    <cellStyle name="常规 165" xfId="73"/>
    <cellStyle name="常规 165 2" xfId="554"/>
    <cellStyle name="常规 165 3" xfId="315"/>
    <cellStyle name="常规 166" xfId="74"/>
    <cellStyle name="常规 166 2" xfId="555"/>
    <cellStyle name="常规 166 3" xfId="316"/>
    <cellStyle name="常规 167" xfId="75"/>
    <cellStyle name="常规 167 2" xfId="556"/>
    <cellStyle name="常规 167 3" xfId="317"/>
    <cellStyle name="常规 168" xfId="76"/>
    <cellStyle name="常规 168 2" xfId="557"/>
    <cellStyle name="常规 168 3" xfId="318"/>
    <cellStyle name="常规 169" xfId="77"/>
    <cellStyle name="常规 169 2" xfId="558"/>
    <cellStyle name="常规 169 3" xfId="319"/>
    <cellStyle name="常规 17" xfId="78"/>
    <cellStyle name="常规 17 2" xfId="559"/>
    <cellStyle name="常规 17 3" xfId="320"/>
    <cellStyle name="常规 170" xfId="79"/>
    <cellStyle name="常规 170 2" xfId="560"/>
    <cellStyle name="常规 170 3" xfId="321"/>
    <cellStyle name="常规 171" xfId="80"/>
    <cellStyle name="常规 171 2" xfId="561"/>
    <cellStyle name="常规 171 3" xfId="322"/>
    <cellStyle name="常规 172" xfId="81"/>
    <cellStyle name="常规 172 2" xfId="562"/>
    <cellStyle name="常规 172 3" xfId="323"/>
    <cellStyle name="常规 173" xfId="82"/>
    <cellStyle name="常规 173 2" xfId="563"/>
    <cellStyle name="常规 173 3" xfId="324"/>
    <cellStyle name="常规 174" xfId="83"/>
    <cellStyle name="常规 174 2" xfId="564"/>
    <cellStyle name="常规 174 3" xfId="325"/>
    <cellStyle name="常规 175" xfId="84"/>
    <cellStyle name="常规 175 2" xfId="565"/>
    <cellStyle name="常规 175 3" xfId="326"/>
    <cellStyle name="常规 176" xfId="85"/>
    <cellStyle name="常规 176 2" xfId="566"/>
    <cellStyle name="常规 176 3" xfId="327"/>
    <cellStyle name="常规 177" xfId="86"/>
    <cellStyle name="常规 177 2" xfId="567"/>
    <cellStyle name="常规 177 3" xfId="328"/>
    <cellStyle name="常规 178" xfId="87"/>
    <cellStyle name="常规 178 2" xfId="568"/>
    <cellStyle name="常规 178 3" xfId="329"/>
    <cellStyle name="常规 179" xfId="88"/>
    <cellStyle name="常规 179 2" xfId="569"/>
    <cellStyle name="常规 179 3" xfId="330"/>
    <cellStyle name="常规 18" xfId="89"/>
    <cellStyle name="常规 18 2" xfId="570"/>
    <cellStyle name="常规 18 3" xfId="331"/>
    <cellStyle name="常规 180" xfId="90"/>
    <cellStyle name="常规 180 2" xfId="571"/>
    <cellStyle name="常规 180 3" xfId="332"/>
    <cellStyle name="常规 181" xfId="91"/>
    <cellStyle name="常规 181 2" xfId="572"/>
    <cellStyle name="常规 181 2 2" xfId="728"/>
    <cellStyle name="常规 181 3" xfId="242"/>
    <cellStyle name="常规 182" xfId="92"/>
    <cellStyle name="常规 182 2" xfId="573"/>
    <cellStyle name="常规 182 3" xfId="333"/>
    <cellStyle name="常规 183" xfId="93"/>
    <cellStyle name="常规 183 2" xfId="574"/>
    <cellStyle name="常规 183 3" xfId="334"/>
    <cellStyle name="常规 184" xfId="94"/>
    <cellStyle name="常规 184 2" xfId="575"/>
    <cellStyle name="常规 184 3" xfId="335"/>
    <cellStyle name="常规 185" xfId="95"/>
    <cellStyle name="常规 185 2" xfId="576"/>
    <cellStyle name="常规 185 3" xfId="336"/>
    <cellStyle name="常规 186" xfId="96"/>
    <cellStyle name="常规 186 2" xfId="577"/>
    <cellStyle name="常规 186 3" xfId="337"/>
    <cellStyle name="常规 187" xfId="97"/>
    <cellStyle name="常规 187 2" xfId="578"/>
    <cellStyle name="常规 187 3" xfId="338"/>
    <cellStyle name="常规 188" xfId="98"/>
    <cellStyle name="常规 188 2" xfId="579"/>
    <cellStyle name="常规 188 3" xfId="339"/>
    <cellStyle name="常规 189" xfId="99"/>
    <cellStyle name="常规 189 2" xfId="580"/>
    <cellStyle name="常规 189 3" xfId="340"/>
    <cellStyle name="常规 19" xfId="100"/>
    <cellStyle name="常规 19 2" xfId="581"/>
    <cellStyle name="常规 19 3" xfId="341"/>
    <cellStyle name="常规 190" xfId="101"/>
    <cellStyle name="常规 190 2" xfId="582"/>
    <cellStyle name="常规 190 3" xfId="342"/>
    <cellStyle name="常规 191" xfId="102"/>
    <cellStyle name="常规 191 2" xfId="583"/>
    <cellStyle name="常规 191 3" xfId="343"/>
    <cellStyle name="常规 192" xfId="103"/>
    <cellStyle name="常规 192 2" xfId="584"/>
    <cellStyle name="常规 192 3" xfId="344"/>
    <cellStyle name="常规 193" xfId="104"/>
    <cellStyle name="常规 193 2" xfId="585"/>
    <cellStyle name="常规 193 3" xfId="345"/>
    <cellStyle name="常规 194" xfId="105"/>
    <cellStyle name="常规 194 2" xfId="586"/>
    <cellStyle name="常规 194 3" xfId="346"/>
    <cellStyle name="常规 195" xfId="106"/>
    <cellStyle name="常规 195 2" xfId="587"/>
    <cellStyle name="常规 195 3" xfId="347"/>
    <cellStyle name="常规 196" xfId="107"/>
    <cellStyle name="常规 196 2" xfId="588"/>
    <cellStyle name="常规 196 3" xfId="348"/>
    <cellStyle name="常规 197" xfId="108"/>
    <cellStyle name="常规 197 2" xfId="589"/>
    <cellStyle name="常规 197 3" xfId="349"/>
    <cellStyle name="常规 198" xfId="109"/>
    <cellStyle name="常规 198 2" xfId="590"/>
    <cellStyle name="常规 198 3" xfId="350"/>
    <cellStyle name="常规 199" xfId="110"/>
    <cellStyle name="常规 199 2" xfId="591"/>
    <cellStyle name="常规 199 3" xfId="351"/>
    <cellStyle name="常规 2" xfId="111"/>
    <cellStyle name="常规 2 2" xfId="592"/>
    <cellStyle name="常规 2 2 2" xfId="727"/>
    <cellStyle name="常规 2 3" xfId="352"/>
    <cellStyle name="常规 20" xfId="112"/>
    <cellStyle name="常规 20 2" xfId="593"/>
    <cellStyle name="常规 20 3" xfId="353"/>
    <cellStyle name="常规 200" xfId="113"/>
    <cellStyle name="常规 200 2" xfId="594"/>
    <cellStyle name="常规 200 3" xfId="354"/>
    <cellStyle name="常规 201" xfId="114"/>
    <cellStyle name="常规 201 2" xfId="595"/>
    <cellStyle name="常规 201 3" xfId="355"/>
    <cellStyle name="常规 202" xfId="115"/>
    <cellStyle name="常规 202 2" xfId="596"/>
    <cellStyle name="常规 202 3" xfId="356"/>
    <cellStyle name="常规 203" xfId="116"/>
    <cellStyle name="常规 203 2" xfId="597"/>
    <cellStyle name="常规 203 3" xfId="357"/>
    <cellStyle name="常规 204" xfId="117"/>
    <cellStyle name="常规 204 2" xfId="598"/>
    <cellStyle name="常规 204 3" xfId="358"/>
    <cellStyle name="常规 205" xfId="118"/>
    <cellStyle name="常规 205 2" xfId="599"/>
    <cellStyle name="常规 205 3" xfId="359"/>
    <cellStyle name="常规 206" xfId="119"/>
    <cellStyle name="常规 206 2" xfId="600"/>
    <cellStyle name="常规 206 3" xfId="360"/>
    <cellStyle name="常规 207" xfId="120"/>
    <cellStyle name="常规 207 2" xfId="601"/>
    <cellStyle name="常规 207 3" xfId="361"/>
    <cellStyle name="常规 208" xfId="121"/>
    <cellStyle name="常规 208 2" xfId="602"/>
    <cellStyle name="常规 208 3" xfId="362"/>
    <cellStyle name="常规 209" xfId="122"/>
    <cellStyle name="常规 209 2" xfId="603"/>
    <cellStyle name="常规 209 3" xfId="363"/>
    <cellStyle name="常规 21" xfId="123"/>
    <cellStyle name="常规 21 2" xfId="604"/>
    <cellStyle name="常规 21 3" xfId="364"/>
    <cellStyle name="常规 210" xfId="124"/>
    <cellStyle name="常规 210 2" xfId="605"/>
    <cellStyle name="常规 210 3" xfId="365"/>
    <cellStyle name="常规 211" xfId="125"/>
    <cellStyle name="常规 211 2" xfId="606"/>
    <cellStyle name="常规 211 3" xfId="366"/>
    <cellStyle name="常规 212" xfId="126"/>
    <cellStyle name="常规 212 2" xfId="607"/>
    <cellStyle name="常规 212 3" xfId="367"/>
    <cellStyle name="常规 213" xfId="127"/>
    <cellStyle name="常规 213 2" xfId="608"/>
    <cellStyle name="常规 213 3" xfId="368"/>
    <cellStyle name="常规 214" xfId="128"/>
    <cellStyle name="常规 214 2" xfId="609"/>
    <cellStyle name="常规 214 3" xfId="369"/>
    <cellStyle name="常规 215" xfId="129"/>
    <cellStyle name="常规 215 2" xfId="610"/>
    <cellStyle name="常规 215 3" xfId="370"/>
    <cellStyle name="常规 216" xfId="130"/>
    <cellStyle name="常规 216 2" xfId="611"/>
    <cellStyle name="常规 216 3" xfId="371"/>
    <cellStyle name="常规 217" xfId="131"/>
    <cellStyle name="常规 217 2" xfId="612"/>
    <cellStyle name="常规 217 3" xfId="372"/>
    <cellStyle name="常规 218" xfId="132"/>
    <cellStyle name="常规 218 2" xfId="613"/>
    <cellStyle name="常规 218 3" xfId="373"/>
    <cellStyle name="常规 219" xfId="133"/>
    <cellStyle name="常规 219 2" xfId="614"/>
    <cellStyle name="常规 219 3" xfId="374"/>
    <cellStyle name="常规 22" xfId="134"/>
    <cellStyle name="常规 22 2" xfId="615"/>
    <cellStyle name="常规 22 3" xfId="375"/>
    <cellStyle name="常规 220" xfId="135"/>
    <cellStyle name="常规 220 2" xfId="616"/>
    <cellStyle name="常规 220 3" xfId="376"/>
    <cellStyle name="常规 221" xfId="136"/>
    <cellStyle name="常规 221 2" xfId="617"/>
    <cellStyle name="常规 221 3" xfId="377"/>
    <cellStyle name="常规 222" xfId="137"/>
    <cellStyle name="常规 222 2" xfId="618"/>
    <cellStyle name="常规 222 3" xfId="378"/>
    <cellStyle name="常规 223" xfId="138"/>
    <cellStyle name="常规 223 2" xfId="619"/>
    <cellStyle name="常规 223 3" xfId="379"/>
    <cellStyle name="常规 224" xfId="139"/>
    <cellStyle name="常规 224 2" xfId="620"/>
    <cellStyle name="常规 224 3" xfId="380"/>
    <cellStyle name="常规 225" xfId="140"/>
    <cellStyle name="常规 225 2" xfId="621"/>
    <cellStyle name="常规 225 3" xfId="381"/>
    <cellStyle name="常规 226" xfId="141"/>
    <cellStyle name="常规 226 2" xfId="622"/>
    <cellStyle name="常规 226 3" xfId="382"/>
    <cellStyle name="常规 227" xfId="142"/>
    <cellStyle name="常规 227 2" xfId="623"/>
    <cellStyle name="常规 227 3" xfId="383"/>
    <cellStyle name="常规 228" xfId="143"/>
    <cellStyle name="常规 228 2" xfId="624"/>
    <cellStyle name="常规 228 3" xfId="384"/>
    <cellStyle name="常规 229" xfId="144"/>
    <cellStyle name="常规 229 2" xfId="625"/>
    <cellStyle name="常规 229 3" xfId="385"/>
    <cellStyle name="常规 23" xfId="145"/>
    <cellStyle name="常规 23 2" xfId="626"/>
    <cellStyle name="常规 23 3" xfId="386"/>
    <cellStyle name="常规 230" xfId="146"/>
    <cellStyle name="常规 230 2" xfId="627"/>
    <cellStyle name="常规 230 3" xfId="387"/>
    <cellStyle name="常规 231" xfId="147"/>
    <cellStyle name="常规 231 2" xfId="628"/>
    <cellStyle name="常规 231 3" xfId="388"/>
    <cellStyle name="常规 232" xfId="148"/>
    <cellStyle name="常规 232 2" xfId="629"/>
    <cellStyle name="常规 232 3" xfId="389"/>
    <cellStyle name="常规 233" xfId="149"/>
    <cellStyle name="常规 233 2" xfId="630"/>
    <cellStyle name="常规 233 3" xfId="390"/>
    <cellStyle name="常规 234" xfId="150"/>
    <cellStyle name="常规 234 2" xfId="631"/>
    <cellStyle name="常规 234 3" xfId="391"/>
    <cellStyle name="常规 235" xfId="151"/>
    <cellStyle name="常规 235 2" xfId="632"/>
    <cellStyle name="常规 235 3" xfId="392"/>
    <cellStyle name="常规 236" xfId="152"/>
    <cellStyle name="常规 236 2" xfId="633"/>
    <cellStyle name="常规 236 3" xfId="393"/>
    <cellStyle name="常规 237" xfId="153"/>
    <cellStyle name="常规 237 2" xfId="634"/>
    <cellStyle name="常规 237 3" xfId="394"/>
    <cellStyle name="常规 238" xfId="154"/>
    <cellStyle name="常规 238 2" xfId="635"/>
    <cellStyle name="常规 238 3" xfId="395"/>
    <cellStyle name="常规 239" xfId="155"/>
    <cellStyle name="常规 239 2" xfId="636"/>
    <cellStyle name="常规 239 3" xfId="396"/>
    <cellStyle name="常规 24" xfId="156"/>
    <cellStyle name="常规 24 2" xfId="637"/>
    <cellStyle name="常规 24 3" xfId="397"/>
    <cellStyle name="常规 240" xfId="157"/>
    <cellStyle name="常规 240 2" xfId="638"/>
    <cellStyle name="常规 240 3" xfId="398"/>
    <cellStyle name="常规 241" xfId="481"/>
    <cellStyle name="常规 242" xfId="722"/>
    <cellStyle name="常规 243" xfId="724"/>
    <cellStyle name="常规 244" xfId="733"/>
    <cellStyle name="常规 245" xfId="731"/>
    <cellStyle name="常规 246" xfId="723"/>
    <cellStyle name="常规 247" xfId="732"/>
    <cellStyle name="常规 248" xfId="734"/>
    <cellStyle name="常规 249" xfId="735"/>
    <cellStyle name="常规 25" xfId="158"/>
    <cellStyle name="常规 25 2" xfId="639"/>
    <cellStyle name="常规 25 3" xfId="399"/>
    <cellStyle name="常规 250" xfId="736"/>
    <cellStyle name="常规 251" xfId="737"/>
    <cellStyle name="常规 252" xfId="738"/>
    <cellStyle name="常规 253" xfId="739"/>
    <cellStyle name="常规 254" xfId="740"/>
    <cellStyle name="常规 255" xfId="741"/>
    <cellStyle name="常规 256" xfId="742"/>
    <cellStyle name="常规 257" xfId="743"/>
    <cellStyle name="常规 258" xfId="241"/>
    <cellStyle name="常规 26" xfId="159"/>
    <cellStyle name="常规 26 2" xfId="640"/>
    <cellStyle name="常规 26 3" xfId="400"/>
    <cellStyle name="常规 27" xfId="160"/>
    <cellStyle name="常规 27 2" xfId="641"/>
    <cellStyle name="常规 27 3" xfId="401"/>
    <cellStyle name="常规 28" xfId="161"/>
    <cellStyle name="常规 28 2" xfId="642"/>
    <cellStyle name="常规 28 3" xfId="402"/>
    <cellStyle name="常规 29" xfId="162"/>
    <cellStyle name="常规 29 2" xfId="643"/>
    <cellStyle name="常规 29 3" xfId="403"/>
    <cellStyle name="常规 3" xfId="163"/>
    <cellStyle name="常规 3 2" xfId="644"/>
    <cellStyle name="常规 3 2 2" xfId="729"/>
    <cellStyle name="常规 3 3" xfId="404"/>
    <cellStyle name="常规 30" xfId="164"/>
    <cellStyle name="常规 30 2" xfId="645"/>
    <cellStyle name="常规 30 3" xfId="405"/>
    <cellStyle name="常规 31" xfId="165"/>
    <cellStyle name="常规 31 2" xfId="646"/>
    <cellStyle name="常规 31 3" xfId="406"/>
    <cellStyle name="常规 32" xfId="166"/>
    <cellStyle name="常规 32 2" xfId="647"/>
    <cellStyle name="常规 32 3" xfId="407"/>
    <cellStyle name="常规 33" xfId="167"/>
    <cellStyle name="常规 33 2" xfId="648"/>
    <cellStyle name="常规 33 3" xfId="408"/>
    <cellStyle name="常规 34" xfId="168"/>
    <cellStyle name="常规 34 2" xfId="649"/>
    <cellStyle name="常规 34 3" xfId="409"/>
    <cellStyle name="常规 35" xfId="169"/>
    <cellStyle name="常规 35 2" xfId="650"/>
    <cellStyle name="常规 35 3" xfId="410"/>
    <cellStyle name="常规 36" xfId="170"/>
    <cellStyle name="常规 36 2" xfId="651"/>
    <cellStyle name="常规 36 3" xfId="411"/>
    <cellStyle name="常规 37" xfId="171"/>
    <cellStyle name="常规 37 2" xfId="652"/>
    <cellStyle name="常规 37 3" xfId="412"/>
    <cellStyle name="常规 38" xfId="172"/>
    <cellStyle name="常规 38 2" xfId="653"/>
    <cellStyle name="常规 38 3" xfId="413"/>
    <cellStyle name="常规 39" xfId="173"/>
    <cellStyle name="常规 39 2" xfId="654"/>
    <cellStyle name="常规 39 3" xfId="414"/>
    <cellStyle name="常规 4" xfId="174"/>
    <cellStyle name="常规 4 2" xfId="655"/>
    <cellStyle name="常规 4 2 2" xfId="730"/>
    <cellStyle name="常规 4 3" xfId="415"/>
    <cellStyle name="常规 40" xfId="175"/>
    <cellStyle name="常规 40 2" xfId="656"/>
    <cellStyle name="常规 40 3" xfId="416"/>
    <cellStyle name="常规 41" xfId="176"/>
    <cellStyle name="常规 41 2" xfId="657"/>
    <cellStyle name="常规 41 3" xfId="417"/>
    <cellStyle name="常规 42" xfId="177"/>
    <cellStyle name="常规 42 2" xfId="658"/>
    <cellStyle name="常规 42 3" xfId="418"/>
    <cellStyle name="常规 43" xfId="178"/>
    <cellStyle name="常规 43 2" xfId="659"/>
    <cellStyle name="常规 43 3" xfId="419"/>
    <cellStyle name="常规 44" xfId="179"/>
    <cellStyle name="常规 44 2" xfId="660"/>
    <cellStyle name="常规 44 3" xfId="420"/>
    <cellStyle name="常规 45" xfId="180"/>
    <cellStyle name="常规 45 2" xfId="661"/>
    <cellStyle name="常规 45 3" xfId="421"/>
    <cellStyle name="常规 46" xfId="181"/>
    <cellStyle name="常规 46 2" xfId="662"/>
    <cellStyle name="常规 46 3" xfId="422"/>
    <cellStyle name="常规 47" xfId="182"/>
    <cellStyle name="常规 47 2" xfId="663"/>
    <cellStyle name="常规 47 3" xfId="423"/>
    <cellStyle name="常规 48" xfId="183"/>
    <cellStyle name="常规 48 2" xfId="664"/>
    <cellStyle name="常规 48 3" xfId="424"/>
    <cellStyle name="常规 49" xfId="184"/>
    <cellStyle name="常规 49 2" xfId="665"/>
    <cellStyle name="常规 49 3" xfId="425"/>
    <cellStyle name="常规 5" xfId="185"/>
    <cellStyle name="常规 5 2" xfId="666"/>
    <cellStyle name="常规 5 3" xfId="725"/>
    <cellStyle name="常规 5 4" xfId="426"/>
    <cellStyle name="常规 50" xfId="186"/>
    <cellStyle name="常规 50 2" xfId="667"/>
    <cellStyle name="常规 50 3" xfId="427"/>
    <cellStyle name="常规 51" xfId="187"/>
    <cellStyle name="常规 51 2" xfId="668"/>
    <cellStyle name="常规 51 3" xfId="428"/>
    <cellStyle name="常规 52" xfId="188"/>
    <cellStyle name="常规 52 2" xfId="669"/>
    <cellStyle name="常规 52 3" xfId="429"/>
    <cellStyle name="常规 53" xfId="189"/>
    <cellStyle name="常规 53 2" xfId="670"/>
    <cellStyle name="常规 53 3" xfId="430"/>
    <cellStyle name="常规 54" xfId="190"/>
    <cellStyle name="常规 54 2" xfId="671"/>
    <cellStyle name="常规 54 3" xfId="431"/>
    <cellStyle name="常规 55" xfId="191"/>
    <cellStyle name="常规 55 2" xfId="672"/>
    <cellStyle name="常规 55 3" xfId="432"/>
    <cellStyle name="常规 56" xfId="192"/>
    <cellStyle name="常规 56 2" xfId="673"/>
    <cellStyle name="常规 56 3" xfId="433"/>
    <cellStyle name="常规 57" xfId="193"/>
    <cellStyle name="常规 57 2" xfId="674"/>
    <cellStyle name="常规 57 3" xfId="434"/>
    <cellStyle name="常规 58" xfId="194"/>
    <cellStyle name="常规 58 2" xfId="675"/>
    <cellStyle name="常规 58 3" xfId="435"/>
    <cellStyle name="常规 59" xfId="195"/>
    <cellStyle name="常规 59 2" xfId="676"/>
    <cellStyle name="常规 59 3" xfId="436"/>
    <cellStyle name="常规 6" xfId="196"/>
    <cellStyle name="常规 6 2" xfId="677"/>
    <cellStyle name="常规 6 3" xfId="726"/>
    <cellStyle name="常规 6 4" xfId="437"/>
    <cellStyle name="常规 60" xfId="197"/>
    <cellStyle name="常规 60 2" xfId="678"/>
    <cellStyle name="常规 60 3" xfId="438"/>
    <cellStyle name="常规 61" xfId="198"/>
    <cellStyle name="常规 61 2" xfId="679"/>
    <cellStyle name="常规 61 3" xfId="439"/>
    <cellStyle name="常规 62" xfId="199"/>
    <cellStyle name="常规 62 2" xfId="680"/>
    <cellStyle name="常规 62 3" xfId="440"/>
    <cellStyle name="常规 63" xfId="200"/>
    <cellStyle name="常规 63 2" xfId="681"/>
    <cellStyle name="常规 63 3" xfId="441"/>
    <cellStyle name="常规 64" xfId="201"/>
    <cellStyle name="常规 64 2" xfId="682"/>
    <cellStyle name="常规 64 3" xfId="442"/>
    <cellStyle name="常规 65" xfId="202"/>
    <cellStyle name="常规 65 2" xfId="683"/>
    <cellStyle name="常规 65 3" xfId="443"/>
    <cellStyle name="常规 66" xfId="203"/>
    <cellStyle name="常规 66 2" xfId="684"/>
    <cellStyle name="常规 66 3" xfId="444"/>
    <cellStyle name="常规 67" xfId="204"/>
    <cellStyle name="常规 67 2" xfId="685"/>
    <cellStyle name="常规 67 3" xfId="445"/>
    <cellStyle name="常规 68" xfId="205"/>
    <cellStyle name="常规 68 2" xfId="686"/>
    <cellStyle name="常规 68 3" xfId="446"/>
    <cellStyle name="常规 69" xfId="206"/>
    <cellStyle name="常规 69 2" xfId="687"/>
    <cellStyle name="常规 69 3" xfId="447"/>
    <cellStyle name="常规 7" xfId="207"/>
    <cellStyle name="常规 7 2" xfId="688"/>
    <cellStyle name="常规 7 3" xfId="448"/>
    <cellStyle name="常规 70" xfId="208"/>
    <cellStyle name="常规 70 2" xfId="689"/>
    <cellStyle name="常规 70 3" xfId="449"/>
    <cellStyle name="常规 71" xfId="209"/>
    <cellStyle name="常规 71 2" xfId="690"/>
    <cellStyle name="常规 71 3" xfId="450"/>
    <cellStyle name="常规 72" xfId="210"/>
    <cellStyle name="常规 72 2" xfId="691"/>
    <cellStyle name="常规 72 3" xfId="451"/>
    <cellStyle name="常规 73" xfId="211"/>
    <cellStyle name="常规 73 2" xfId="692"/>
    <cellStyle name="常规 73 3" xfId="452"/>
    <cellStyle name="常规 74" xfId="212"/>
    <cellStyle name="常规 74 2" xfId="693"/>
    <cellStyle name="常规 74 3" xfId="453"/>
    <cellStyle name="常规 75" xfId="213"/>
    <cellStyle name="常规 75 2" xfId="694"/>
    <cellStyle name="常规 75 3" xfId="454"/>
    <cellStyle name="常规 76" xfId="214"/>
    <cellStyle name="常规 76 2" xfId="695"/>
    <cellStyle name="常规 76 3" xfId="455"/>
    <cellStyle name="常规 77" xfId="215"/>
    <cellStyle name="常规 77 2" xfId="696"/>
    <cellStyle name="常规 77 3" xfId="456"/>
    <cellStyle name="常规 78" xfId="216"/>
    <cellStyle name="常规 78 2" xfId="697"/>
    <cellStyle name="常规 78 3" xfId="457"/>
    <cellStyle name="常规 79" xfId="217"/>
    <cellStyle name="常规 79 2" xfId="698"/>
    <cellStyle name="常规 79 3" xfId="458"/>
    <cellStyle name="常规 8" xfId="218"/>
    <cellStyle name="常规 8 2" xfId="699"/>
    <cellStyle name="常规 8 3" xfId="459"/>
    <cellStyle name="常规 80" xfId="219"/>
    <cellStyle name="常规 80 2" xfId="700"/>
    <cellStyle name="常规 80 3" xfId="460"/>
    <cellStyle name="常规 81" xfId="220"/>
    <cellStyle name="常规 81 2" xfId="701"/>
    <cellStyle name="常规 81 3" xfId="461"/>
    <cellStyle name="常规 82" xfId="221"/>
    <cellStyle name="常规 82 2" xfId="702"/>
    <cellStyle name="常规 82 3" xfId="462"/>
    <cellStyle name="常规 83" xfId="222"/>
    <cellStyle name="常规 83 2" xfId="703"/>
    <cellStyle name="常规 83 3" xfId="463"/>
    <cellStyle name="常规 84" xfId="223"/>
    <cellStyle name="常规 84 2" xfId="704"/>
    <cellStyle name="常规 84 3" xfId="464"/>
    <cellStyle name="常规 85" xfId="224"/>
    <cellStyle name="常规 85 2" xfId="705"/>
    <cellStyle name="常规 85 3" xfId="465"/>
    <cellStyle name="常规 86" xfId="225"/>
    <cellStyle name="常规 86 2" xfId="706"/>
    <cellStyle name="常规 86 3" xfId="466"/>
    <cellStyle name="常规 87" xfId="226"/>
    <cellStyle name="常规 87 2" xfId="707"/>
    <cellStyle name="常规 87 3" xfId="467"/>
    <cellStyle name="常规 88" xfId="227"/>
    <cellStyle name="常规 88 2" xfId="708"/>
    <cellStyle name="常规 88 3" xfId="468"/>
    <cellStyle name="常规 89" xfId="228"/>
    <cellStyle name="常规 89 2" xfId="709"/>
    <cellStyle name="常规 89 3" xfId="469"/>
    <cellStyle name="常规 9" xfId="229"/>
    <cellStyle name="常规 9 2" xfId="710"/>
    <cellStyle name="常规 9 3" xfId="470"/>
    <cellStyle name="常规 90" xfId="230"/>
    <cellStyle name="常规 90 2" xfId="711"/>
    <cellStyle name="常规 90 3" xfId="471"/>
    <cellStyle name="常规 91" xfId="231"/>
    <cellStyle name="常规 91 2" xfId="712"/>
    <cellStyle name="常规 91 3" xfId="472"/>
    <cellStyle name="常规 92" xfId="232"/>
    <cellStyle name="常规 92 2" xfId="713"/>
    <cellStyle name="常规 92 3" xfId="473"/>
    <cellStyle name="常规 93" xfId="233"/>
    <cellStyle name="常规 93 2" xfId="714"/>
    <cellStyle name="常规 93 3" xfId="474"/>
    <cellStyle name="常规 94" xfId="234"/>
    <cellStyle name="常规 94 2" xfId="715"/>
    <cellStyle name="常规 94 3" xfId="475"/>
    <cellStyle name="常规 95" xfId="235"/>
    <cellStyle name="常规 95 2" xfId="716"/>
    <cellStyle name="常规 95 3" xfId="476"/>
    <cellStyle name="常规 96" xfId="236"/>
    <cellStyle name="常规 96 2" xfId="717"/>
    <cellStyle name="常规 96 3" xfId="477"/>
    <cellStyle name="常规 97" xfId="237"/>
    <cellStyle name="常规 97 2" xfId="718"/>
    <cellStyle name="常规 97 3" xfId="478"/>
    <cellStyle name="常规 98" xfId="238"/>
    <cellStyle name="常规 98 2" xfId="719"/>
    <cellStyle name="常规 98 3" xfId="479"/>
    <cellStyle name="常规 99" xfId="239"/>
    <cellStyle name="常规 99 2" xfId="720"/>
    <cellStyle name="常规 99 3" xfId="48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A60C"/>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2"/>
  <sheetViews>
    <sheetView workbookViewId="0">
      <pane ySplit="4" topLeftCell="A5" activePane="bottomLeft" state="frozen"/>
      <selection pane="bottomLeft" activeCell="E168" sqref="E168"/>
    </sheetView>
  </sheetViews>
  <sheetFormatPr defaultRowHeight="16.5" x14ac:dyDescent="0.15"/>
  <cols>
    <col min="1" max="1" width="5.5" style="1" customWidth="1"/>
    <col min="2" max="2" width="15.875" style="2" customWidth="1"/>
    <col min="3" max="4" width="14.625" style="3" customWidth="1"/>
    <col min="5" max="5" width="12.125" style="3" customWidth="1"/>
    <col min="6" max="6" width="10.625" hidden="1" customWidth="1"/>
    <col min="7" max="7" width="11.875" hidden="1" customWidth="1"/>
    <col min="8" max="8" width="9.25" hidden="1" customWidth="1"/>
    <col min="9" max="9" width="12.625" hidden="1" customWidth="1"/>
    <col min="10" max="10" width="10" style="4" customWidth="1"/>
    <col min="11" max="11" width="14.375" customWidth="1"/>
    <col min="12" max="12" width="10.5" style="5" customWidth="1"/>
    <col min="13" max="13" width="9" customWidth="1"/>
    <col min="14" max="14" width="14.5" customWidth="1"/>
    <col min="15" max="15" width="10.5" customWidth="1"/>
    <col min="16" max="1025" width="8.75" customWidth="1"/>
  </cols>
  <sheetData>
    <row r="1" spans="1:14" x14ac:dyDescent="0.15">
      <c r="C1" s="6"/>
      <c r="D1" s="6"/>
      <c r="E1" s="6"/>
      <c r="J1" s="7"/>
    </row>
    <row r="2" spans="1:14" ht="66.75" customHeight="1" x14ac:dyDescent="0.15">
      <c r="A2" s="211" t="s">
        <v>0</v>
      </c>
      <c r="B2" s="211"/>
      <c r="C2" s="211"/>
      <c r="D2" s="211"/>
      <c r="E2" s="211"/>
      <c r="F2" s="211"/>
      <c r="G2" s="211"/>
      <c r="H2" s="211"/>
      <c r="I2" s="211"/>
      <c r="J2" s="211"/>
      <c r="K2" s="211"/>
      <c r="L2" s="211"/>
    </row>
    <row r="3" spans="1:14" ht="40.5" customHeight="1" x14ac:dyDescent="0.15">
      <c r="A3" s="8" t="s">
        <v>1</v>
      </c>
      <c r="B3" s="9" t="s">
        <v>2</v>
      </c>
      <c r="C3" s="9" t="s">
        <v>3</v>
      </c>
      <c r="D3" s="9" t="s">
        <v>4</v>
      </c>
      <c r="E3" s="9" t="s">
        <v>5</v>
      </c>
      <c r="F3" s="10"/>
      <c r="G3" s="10"/>
      <c r="H3" s="10"/>
      <c r="I3" s="11"/>
      <c r="J3" s="9" t="s">
        <v>6</v>
      </c>
      <c r="K3" s="9" t="s">
        <v>7</v>
      </c>
      <c r="L3" s="12" t="s">
        <v>8</v>
      </c>
    </row>
    <row r="4" spans="1:14" s="18" customFormat="1" ht="37.5" customHeight="1" x14ac:dyDescent="0.15">
      <c r="A4" s="13"/>
      <c r="B4" s="14" t="s">
        <v>9</v>
      </c>
      <c r="C4" s="3">
        <f>SUM(C6,C10,C16,C14,C18,C21,C25,C27,C29,C30,C33,C37,C39,C42,C44,C46,C47,C48,C51,C55,C58,C60,C63,C66,C69,C71,C73,C75,C78,C99,C104,C107,C110,C114,C117,C129,C132,C134,C137,C147,C149,C151,C153,C155,C157,C159,C161)</f>
        <v>19124456.379999999</v>
      </c>
      <c r="D4" s="3">
        <f>SUM(D6,D10,D16,D14,D18,D21,D25,D27,D29,D30,D33,D37,D39,D42,D44,D46,D47,D48,D51,D55,D58,D60,D63,D66,D69,D71,D73,D75,D78,D99,D104,D107,D110,D114,D117,D129,D132,D134,D137,D147,D149,D151,D153,D155,D157,D159,D161)</f>
        <v>13403014.42</v>
      </c>
      <c r="E4" s="3">
        <f>SUM(E6,E10,E16,E14,E18,E21,E25,E27,E29,E30,E33,E37,E39,E42,E44,E46,E47,E48,E51,E55,E58,E60,E63,E66,E69,E71,E73,E75,E78,E99,E104,E107,E110,E114,E117,E129,E132,E134,E137,E147,E149,E151,E153,E155,E157,E159,E161)</f>
        <v>5721441.96</v>
      </c>
      <c r="F4" s="3">
        <f>F58+F37+F42+F39+F44+F46+F78+F104+F107+F110+F114+F129</f>
        <v>366</v>
      </c>
      <c r="G4" s="3">
        <f>G42+G39+G37+G58+G46+G78+G107+G110+G104+G114+G129</f>
        <v>1160</v>
      </c>
      <c r="H4" s="3"/>
      <c r="I4" s="15"/>
      <c r="J4" s="4" t="s">
        <v>10</v>
      </c>
      <c r="K4" s="16" t="s">
        <v>11</v>
      </c>
      <c r="L4" s="17"/>
      <c r="N4" s="19"/>
    </row>
    <row r="5" spans="1:14" s="18" customFormat="1" ht="37.5" customHeight="1" x14ac:dyDescent="0.15">
      <c r="A5" s="20">
        <v>3200</v>
      </c>
      <c r="B5" s="21" t="s">
        <v>12</v>
      </c>
      <c r="C5" s="22"/>
      <c r="D5" s="22"/>
      <c r="E5" s="22"/>
      <c r="F5" s="22"/>
      <c r="G5" s="22"/>
      <c r="H5" s="22"/>
      <c r="I5" s="22"/>
      <c r="J5" s="22"/>
      <c r="K5" s="22"/>
      <c r="L5" s="23"/>
    </row>
    <row r="6" spans="1:14" s="18" customFormat="1" ht="37.5" customHeight="1" x14ac:dyDescent="0.15">
      <c r="A6" s="24" t="s">
        <v>13</v>
      </c>
      <c r="B6" s="25" t="s">
        <v>14</v>
      </c>
      <c r="C6" s="3">
        <f>C7+C8+C9</f>
        <v>1500000</v>
      </c>
      <c r="D6" s="3">
        <f>D7+D8+D9</f>
        <v>1198312</v>
      </c>
      <c r="E6" s="3">
        <f>E7+E8+E9</f>
        <v>301688</v>
      </c>
      <c r="F6" s="26"/>
      <c r="G6" s="26"/>
      <c r="H6" s="26"/>
      <c r="I6" s="26"/>
      <c r="J6" s="4" t="s">
        <v>15</v>
      </c>
      <c r="K6" s="27" t="s">
        <v>16</v>
      </c>
      <c r="L6" s="28" t="s">
        <v>17</v>
      </c>
    </row>
    <row r="7" spans="1:14" s="18" customFormat="1" ht="37.5" customHeight="1" x14ac:dyDescent="0.15">
      <c r="A7" s="29"/>
      <c r="B7" s="30" t="s">
        <v>18</v>
      </c>
      <c r="C7" s="31">
        <v>1070000</v>
      </c>
      <c r="D7" s="31">
        <v>490000</v>
      </c>
      <c r="E7" s="31">
        <f>C7-D7</f>
        <v>580000</v>
      </c>
      <c r="F7" s="26"/>
      <c r="G7" s="26"/>
      <c r="H7" s="26"/>
      <c r="I7" s="26"/>
      <c r="J7" s="32" t="s">
        <v>15</v>
      </c>
      <c r="K7" s="27" t="s">
        <v>16</v>
      </c>
      <c r="L7" s="28" t="s">
        <v>17</v>
      </c>
    </row>
    <row r="8" spans="1:14" s="18" customFormat="1" ht="37.5" customHeight="1" x14ac:dyDescent="0.15">
      <c r="A8" s="29"/>
      <c r="B8" s="30" t="s">
        <v>19</v>
      </c>
      <c r="C8" s="31">
        <v>380000</v>
      </c>
      <c r="D8" s="31">
        <v>608312</v>
      </c>
      <c r="E8" s="31">
        <f>C8-D8</f>
        <v>-228312</v>
      </c>
      <c r="F8" s="26"/>
      <c r="G8" s="26"/>
      <c r="H8" s="26"/>
      <c r="I8" s="26"/>
      <c r="J8" s="32" t="s">
        <v>15</v>
      </c>
      <c r="K8" s="27" t="s">
        <v>16</v>
      </c>
      <c r="L8" s="28" t="s">
        <v>17</v>
      </c>
    </row>
    <row r="9" spans="1:14" s="18" customFormat="1" ht="37.5" customHeight="1" x14ac:dyDescent="0.15">
      <c r="A9" s="29"/>
      <c r="B9" s="30" t="s">
        <v>20</v>
      </c>
      <c r="C9" s="31">
        <v>50000</v>
      </c>
      <c r="D9" s="31">
        <v>100000</v>
      </c>
      <c r="E9" s="31">
        <f>C9-D9</f>
        <v>-50000</v>
      </c>
      <c r="F9" s="26"/>
      <c r="G9" s="26"/>
      <c r="H9" s="26"/>
      <c r="I9" s="26"/>
      <c r="J9" s="32" t="s">
        <v>15</v>
      </c>
      <c r="K9" s="27" t="s">
        <v>16</v>
      </c>
      <c r="L9" s="28" t="s">
        <v>17</v>
      </c>
    </row>
    <row r="10" spans="1:14" s="18" customFormat="1" ht="37.5" customHeight="1" x14ac:dyDescent="0.15">
      <c r="A10" s="24" t="s">
        <v>21</v>
      </c>
      <c r="B10" s="25" t="s">
        <v>22</v>
      </c>
      <c r="C10" s="3">
        <f>C11+C12+C13</f>
        <v>4650000</v>
      </c>
      <c r="D10" s="3">
        <f>D11+D12+D13</f>
        <v>4650000</v>
      </c>
      <c r="E10" s="3">
        <f>E11+E12+E13</f>
        <v>0</v>
      </c>
      <c r="F10" s="3"/>
      <c r="G10" s="33"/>
      <c r="H10" s="30"/>
      <c r="I10" s="34"/>
      <c r="J10" s="4" t="s">
        <v>23</v>
      </c>
      <c r="K10" s="27" t="s">
        <v>24</v>
      </c>
      <c r="L10" s="28" t="s">
        <v>25</v>
      </c>
    </row>
    <row r="11" spans="1:14" s="18" customFormat="1" ht="37.5" customHeight="1" x14ac:dyDescent="0.15">
      <c r="A11" s="13"/>
      <c r="B11" s="30" t="s">
        <v>18</v>
      </c>
      <c r="C11" s="31">
        <v>900000</v>
      </c>
      <c r="D11" s="31">
        <v>900000</v>
      </c>
      <c r="E11" s="31">
        <f>C11-D11</f>
        <v>0</v>
      </c>
      <c r="F11" s="3"/>
      <c r="G11" s="33"/>
      <c r="H11" s="30"/>
      <c r="I11" s="34"/>
      <c r="J11" s="32" t="s">
        <v>23</v>
      </c>
      <c r="K11" s="27" t="s">
        <v>24</v>
      </c>
      <c r="L11" s="28" t="s">
        <v>25</v>
      </c>
    </row>
    <row r="12" spans="1:14" s="18" customFormat="1" ht="37.5" customHeight="1" x14ac:dyDescent="0.15">
      <c r="A12" s="13"/>
      <c r="B12" s="30" t="s">
        <v>19</v>
      </c>
      <c r="C12" s="31">
        <v>1500000</v>
      </c>
      <c r="D12" s="31">
        <v>1500000</v>
      </c>
      <c r="E12" s="31">
        <f>C12-D12</f>
        <v>0</v>
      </c>
      <c r="F12" s="3"/>
      <c r="G12" s="33"/>
      <c r="H12" s="30"/>
      <c r="I12" s="34"/>
      <c r="J12" s="32" t="s">
        <v>23</v>
      </c>
      <c r="K12" s="27" t="s">
        <v>24</v>
      </c>
      <c r="L12" s="28" t="s">
        <v>25</v>
      </c>
    </row>
    <row r="13" spans="1:14" s="18" customFormat="1" ht="37.5" customHeight="1" x14ac:dyDescent="0.15">
      <c r="A13" s="13"/>
      <c r="B13" s="30" t="s">
        <v>20</v>
      </c>
      <c r="C13" s="31">
        <v>2250000</v>
      </c>
      <c r="D13" s="31">
        <v>2250000</v>
      </c>
      <c r="E13" s="31">
        <f>C13-D13</f>
        <v>0</v>
      </c>
      <c r="F13" s="3"/>
      <c r="G13" s="33"/>
      <c r="H13" s="30"/>
      <c r="I13" s="34"/>
      <c r="J13" s="32" t="s">
        <v>23</v>
      </c>
      <c r="K13" s="27" t="s">
        <v>24</v>
      </c>
      <c r="L13" s="28" t="s">
        <v>25</v>
      </c>
    </row>
    <row r="14" spans="1:14" s="18" customFormat="1" ht="37.5" customHeight="1" x14ac:dyDescent="0.15">
      <c r="A14" s="24" t="s">
        <v>26</v>
      </c>
      <c r="B14" s="25" t="s">
        <v>27</v>
      </c>
      <c r="C14" s="3">
        <f>C15</f>
        <v>20000</v>
      </c>
      <c r="D14" s="3">
        <f>D15</f>
        <v>0</v>
      </c>
      <c r="E14" s="3">
        <f>E15</f>
        <v>20000</v>
      </c>
      <c r="F14" s="3"/>
      <c r="G14" s="33"/>
      <c r="H14" s="30"/>
      <c r="I14" s="34"/>
      <c r="J14" s="4" t="s">
        <v>28</v>
      </c>
      <c r="K14" s="35" t="s">
        <v>29</v>
      </c>
      <c r="L14" s="28" t="s">
        <v>30</v>
      </c>
    </row>
    <row r="15" spans="1:14" s="18" customFormat="1" ht="37.5" customHeight="1" x14ac:dyDescent="0.15">
      <c r="A15" s="13"/>
      <c r="B15" s="30" t="s">
        <v>18</v>
      </c>
      <c r="C15" s="31">
        <v>20000</v>
      </c>
      <c r="D15" s="31">
        <v>0</v>
      </c>
      <c r="E15" s="31">
        <f>C15-D15</f>
        <v>20000</v>
      </c>
      <c r="F15" s="3"/>
      <c r="G15" s="33"/>
      <c r="H15" s="30"/>
      <c r="I15" s="34"/>
      <c r="J15" s="32" t="s">
        <v>28</v>
      </c>
      <c r="K15" s="35" t="s">
        <v>29</v>
      </c>
      <c r="L15" s="28" t="s">
        <v>30</v>
      </c>
    </row>
    <row r="16" spans="1:14" s="18" customFormat="1" ht="37.5" customHeight="1" x14ac:dyDescent="0.15">
      <c r="A16" s="24" t="s">
        <v>31</v>
      </c>
      <c r="B16" s="25" t="s">
        <v>32</v>
      </c>
      <c r="C16" s="3">
        <f>C17</f>
        <v>5000</v>
      </c>
      <c r="D16" s="3">
        <f>D17</f>
        <v>3480</v>
      </c>
      <c r="E16" s="3">
        <f>E17</f>
        <v>1520</v>
      </c>
      <c r="F16" s="3"/>
      <c r="G16" s="33"/>
      <c r="H16" s="30"/>
      <c r="I16" s="34"/>
      <c r="J16" s="4" t="s">
        <v>33</v>
      </c>
      <c r="K16" s="27" t="s">
        <v>34</v>
      </c>
      <c r="L16" s="28" t="s">
        <v>35</v>
      </c>
    </row>
    <row r="17" spans="1:12" s="18" customFormat="1" ht="37.5" customHeight="1" x14ac:dyDescent="0.15">
      <c r="A17" s="13"/>
      <c r="B17" s="30" t="s">
        <v>18</v>
      </c>
      <c r="C17" s="31">
        <v>5000</v>
      </c>
      <c r="D17" s="31">
        <v>3480</v>
      </c>
      <c r="E17" s="31">
        <f>C17-D17</f>
        <v>1520</v>
      </c>
      <c r="F17" s="3"/>
      <c r="G17" s="33"/>
      <c r="H17" s="30"/>
      <c r="I17" s="34"/>
      <c r="J17" s="32" t="s">
        <v>33</v>
      </c>
      <c r="K17" s="27" t="s">
        <v>34</v>
      </c>
      <c r="L17" s="28" t="s">
        <v>35</v>
      </c>
    </row>
    <row r="18" spans="1:12" s="18" customFormat="1" ht="37.5" customHeight="1" x14ac:dyDescent="0.15">
      <c r="A18" s="24" t="s">
        <v>36</v>
      </c>
      <c r="B18" s="25" t="s">
        <v>37</v>
      </c>
      <c r="C18" s="3">
        <f>C19+C20</f>
        <v>68350</v>
      </c>
      <c r="D18" s="3">
        <f>D19+D20</f>
        <v>50000</v>
      </c>
      <c r="E18" s="3">
        <f>E19+E20</f>
        <v>18350</v>
      </c>
      <c r="F18" s="3"/>
      <c r="G18" s="33"/>
      <c r="H18" s="30"/>
      <c r="I18" s="34"/>
      <c r="J18" s="4" t="s">
        <v>38</v>
      </c>
      <c r="K18" s="27" t="s">
        <v>39</v>
      </c>
      <c r="L18" s="28" t="s">
        <v>40</v>
      </c>
    </row>
    <row r="19" spans="1:12" s="18" customFormat="1" ht="37.5" customHeight="1" x14ac:dyDescent="0.15">
      <c r="A19" s="13"/>
      <c r="B19" s="30" t="s">
        <v>18</v>
      </c>
      <c r="C19" s="31">
        <v>50000</v>
      </c>
      <c r="D19" s="31">
        <v>0</v>
      </c>
      <c r="E19" s="31">
        <f>C19-D19</f>
        <v>50000</v>
      </c>
      <c r="F19" s="3"/>
      <c r="G19" s="33"/>
      <c r="H19" s="30"/>
      <c r="I19" s="34"/>
      <c r="J19" s="32" t="s">
        <v>38</v>
      </c>
      <c r="K19" s="27" t="s">
        <v>39</v>
      </c>
      <c r="L19" s="28" t="s">
        <v>40</v>
      </c>
    </row>
    <row r="20" spans="1:12" s="18" customFormat="1" ht="37.5" customHeight="1" x14ac:dyDescent="0.15">
      <c r="A20" s="13"/>
      <c r="B20" s="30" t="s">
        <v>19</v>
      </c>
      <c r="C20" s="31">
        <v>18350</v>
      </c>
      <c r="D20" s="31">
        <v>50000</v>
      </c>
      <c r="E20" s="31">
        <f>C20-D20</f>
        <v>-31650</v>
      </c>
      <c r="F20" s="3"/>
      <c r="G20" s="33"/>
      <c r="H20" s="30"/>
      <c r="I20" s="34"/>
      <c r="J20" s="32" t="s">
        <v>38</v>
      </c>
      <c r="K20" s="27" t="s">
        <v>39</v>
      </c>
      <c r="L20" s="28" t="s">
        <v>40</v>
      </c>
    </row>
    <row r="21" spans="1:12" s="18" customFormat="1" ht="37.5" customHeight="1" x14ac:dyDescent="0.15">
      <c r="A21" s="24" t="s">
        <v>41</v>
      </c>
      <c r="B21" s="25" t="s">
        <v>42</v>
      </c>
      <c r="C21" s="3">
        <f>C22+C23+C24</f>
        <v>70990.179999999993</v>
      </c>
      <c r="D21" s="3">
        <f>D22+D23+D24</f>
        <v>65476.42</v>
      </c>
      <c r="E21" s="3">
        <f>E22+E23+E24</f>
        <v>5513.7599999999948</v>
      </c>
      <c r="F21" s="3"/>
      <c r="G21" s="33"/>
      <c r="H21" s="30"/>
      <c r="I21" s="34"/>
      <c r="J21" s="4" t="s">
        <v>33</v>
      </c>
      <c r="K21" s="27" t="s">
        <v>43</v>
      </c>
      <c r="L21" s="28" t="s">
        <v>44</v>
      </c>
    </row>
    <row r="22" spans="1:12" s="18" customFormat="1" ht="37.5" customHeight="1" x14ac:dyDescent="0.15">
      <c r="A22" s="13"/>
      <c r="B22" s="30" t="s">
        <v>19</v>
      </c>
      <c r="C22" s="31">
        <v>70990.179999999993</v>
      </c>
      <c r="D22" s="31">
        <v>38276.42</v>
      </c>
      <c r="E22" s="31">
        <f>C22-D22</f>
        <v>32713.759999999995</v>
      </c>
      <c r="F22" s="3"/>
      <c r="G22" s="33"/>
      <c r="H22" s="30"/>
      <c r="I22" s="34"/>
      <c r="J22" s="32" t="s">
        <v>33</v>
      </c>
      <c r="K22" s="27" t="s">
        <v>43</v>
      </c>
      <c r="L22" s="28" t="s">
        <v>44</v>
      </c>
    </row>
    <row r="23" spans="1:12" s="18" customFormat="1" ht="37.5" customHeight="1" x14ac:dyDescent="0.15">
      <c r="A23" s="13"/>
      <c r="B23" s="30" t="s">
        <v>20</v>
      </c>
      <c r="C23" s="31">
        <v>0</v>
      </c>
      <c r="D23" s="31">
        <v>17200</v>
      </c>
      <c r="E23" s="31">
        <f>C23-D23</f>
        <v>-17200</v>
      </c>
      <c r="F23" s="3"/>
      <c r="G23" s="33"/>
      <c r="H23" s="30"/>
      <c r="I23" s="34"/>
      <c r="J23" s="32" t="s">
        <v>33</v>
      </c>
      <c r="K23" s="27" t="s">
        <v>43</v>
      </c>
      <c r="L23" s="28" t="s">
        <v>44</v>
      </c>
    </row>
    <row r="24" spans="1:12" s="18" customFormat="1" ht="37.5" customHeight="1" x14ac:dyDescent="0.15">
      <c r="A24" s="13"/>
      <c r="B24" s="30" t="s">
        <v>45</v>
      </c>
      <c r="C24" s="31">
        <v>0</v>
      </c>
      <c r="D24" s="31">
        <v>10000</v>
      </c>
      <c r="E24" s="31">
        <f>C24-D24</f>
        <v>-10000</v>
      </c>
      <c r="F24" s="3"/>
      <c r="G24" s="33"/>
      <c r="H24" s="30"/>
      <c r="I24" s="34"/>
      <c r="J24" s="32" t="s">
        <v>33</v>
      </c>
      <c r="K24" s="27" t="s">
        <v>43</v>
      </c>
      <c r="L24" s="28" t="s">
        <v>44</v>
      </c>
    </row>
    <row r="25" spans="1:12" s="18" customFormat="1" ht="37.5" customHeight="1" x14ac:dyDescent="0.15">
      <c r="A25" s="24" t="s">
        <v>46</v>
      </c>
      <c r="B25" s="25" t="s">
        <v>47</v>
      </c>
      <c r="C25" s="3">
        <f>C26</f>
        <v>30000</v>
      </c>
      <c r="D25" s="3">
        <f>D26</f>
        <v>0</v>
      </c>
      <c r="E25" s="3">
        <f>E26</f>
        <v>30000</v>
      </c>
      <c r="F25" s="3"/>
      <c r="G25" s="33"/>
      <c r="H25" s="30"/>
      <c r="I25" s="34"/>
      <c r="J25" s="4" t="s">
        <v>33</v>
      </c>
      <c r="K25" s="27" t="s">
        <v>48</v>
      </c>
      <c r="L25" s="28" t="s">
        <v>49</v>
      </c>
    </row>
    <row r="26" spans="1:12" s="18" customFormat="1" ht="37.5" customHeight="1" x14ac:dyDescent="0.15">
      <c r="A26" s="13"/>
      <c r="B26" s="30" t="s">
        <v>19</v>
      </c>
      <c r="C26" s="31">
        <v>30000</v>
      </c>
      <c r="D26" s="31">
        <v>0</v>
      </c>
      <c r="E26" s="31">
        <f>C26-D26</f>
        <v>30000</v>
      </c>
      <c r="F26" s="3"/>
      <c r="G26" s="33"/>
      <c r="H26" s="30"/>
      <c r="I26" s="34"/>
      <c r="J26" s="32" t="s">
        <v>33</v>
      </c>
      <c r="K26" s="27" t="s">
        <v>48</v>
      </c>
      <c r="L26" s="28" t="s">
        <v>49</v>
      </c>
    </row>
    <row r="27" spans="1:12" s="18" customFormat="1" ht="37.5" customHeight="1" x14ac:dyDescent="0.15">
      <c r="A27" s="24" t="s">
        <v>50</v>
      </c>
      <c r="B27" s="25" t="s">
        <v>51</v>
      </c>
      <c r="C27" s="3">
        <f>C28</f>
        <v>50000</v>
      </c>
      <c r="D27" s="3">
        <f>D28</f>
        <v>0</v>
      </c>
      <c r="E27" s="3">
        <f>E28</f>
        <v>50000</v>
      </c>
      <c r="F27" s="3"/>
      <c r="G27" s="33"/>
      <c r="H27" s="30"/>
      <c r="I27" s="34"/>
      <c r="J27" s="4" t="s">
        <v>33</v>
      </c>
      <c r="K27" s="27" t="s">
        <v>52</v>
      </c>
      <c r="L27" s="28" t="s">
        <v>53</v>
      </c>
    </row>
    <row r="28" spans="1:12" s="18" customFormat="1" ht="37.5" customHeight="1" x14ac:dyDescent="0.15">
      <c r="A28" s="13"/>
      <c r="B28" s="30" t="s">
        <v>19</v>
      </c>
      <c r="C28" s="31">
        <v>50000</v>
      </c>
      <c r="D28" s="31">
        <v>0</v>
      </c>
      <c r="E28" s="31">
        <f>C28-D28</f>
        <v>50000</v>
      </c>
      <c r="F28" s="3"/>
      <c r="G28" s="33"/>
      <c r="H28" s="30"/>
      <c r="I28" s="34"/>
      <c r="J28" s="32" t="s">
        <v>33</v>
      </c>
      <c r="K28" s="27" t="s">
        <v>52</v>
      </c>
      <c r="L28" s="28" t="s">
        <v>53</v>
      </c>
    </row>
    <row r="29" spans="1:12" s="18" customFormat="1" ht="37.5" customHeight="1" x14ac:dyDescent="0.15">
      <c r="A29" s="24" t="s">
        <v>54</v>
      </c>
      <c r="B29" s="25" t="s">
        <v>55</v>
      </c>
      <c r="C29" s="3">
        <v>0</v>
      </c>
      <c r="D29" s="3">
        <v>0</v>
      </c>
      <c r="E29" s="3">
        <v>0</v>
      </c>
      <c r="F29" s="3"/>
      <c r="G29" s="33"/>
      <c r="H29" s="30"/>
      <c r="I29" s="34"/>
      <c r="J29" s="4" t="s">
        <v>10</v>
      </c>
      <c r="K29" s="36" t="s">
        <v>56</v>
      </c>
      <c r="L29" s="28" t="s">
        <v>57</v>
      </c>
    </row>
    <row r="30" spans="1:12" s="18" customFormat="1" ht="37.5" customHeight="1" x14ac:dyDescent="0.15">
      <c r="A30" s="24" t="s">
        <v>58</v>
      </c>
      <c r="B30" s="25" t="s">
        <v>59</v>
      </c>
      <c r="C30" s="3">
        <f>SUM(C31:C32)</f>
        <v>400000</v>
      </c>
      <c r="D30" s="3">
        <f>SUM(D31:D32)</f>
        <v>400000</v>
      </c>
      <c r="E30" s="3">
        <f>SUM(E31:E32)</f>
        <v>0</v>
      </c>
      <c r="F30" s="3"/>
      <c r="G30" s="33"/>
      <c r="H30" s="30"/>
      <c r="I30" s="34"/>
      <c r="J30" s="4" t="s">
        <v>33</v>
      </c>
      <c r="K30" s="27" t="s">
        <v>60</v>
      </c>
      <c r="L30" s="28" t="s">
        <v>61</v>
      </c>
    </row>
    <row r="31" spans="1:12" s="18" customFormat="1" ht="37.5" customHeight="1" x14ac:dyDescent="0.15">
      <c r="A31" s="13"/>
      <c r="B31" s="30" t="s">
        <v>19</v>
      </c>
      <c r="C31" s="31">
        <v>200000</v>
      </c>
      <c r="D31" s="31">
        <v>200000</v>
      </c>
      <c r="E31" s="31">
        <v>0</v>
      </c>
      <c r="F31" s="3"/>
      <c r="G31" s="33"/>
      <c r="H31" s="30"/>
      <c r="I31" s="34"/>
      <c r="J31" s="32" t="s">
        <v>33</v>
      </c>
      <c r="K31" s="27" t="s">
        <v>60</v>
      </c>
      <c r="L31" s="28" t="s">
        <v>61</v>
      </c>
    </row>
    <row r="32" spans="1:12" s="18" customFormat="1" ht="37.5" customHeight="1" x14ac:dyDescent="0.15">
      <c r="A32" s="13"/>
      <c r="B32" s="30" t="s">
        <v>20</v>
      </c>
      <c r="C32" s="31">
        <v>200000</v>
      </c>
      <c r="D32" s="31">
        <v>200000</v>
      </c>
      <c r="E32" s="31">
        <v>0</v>
      </c>
      <c r="F32" s="3"/>
      <c r="G32" s="33"/>
      <c r="H32" s="30"/>
      <c r="I32" s="34"/>
      <c r="J32" s="32" t="s">
        <v>33</v>
      </c>
      <c r="K32" s="27" t="s">
        <v>60</v>
      </c>
      <c r="L32" s="28" t="s">
        <v>61</v>
      </c>
    </row>
    <row r="33" spans="1:12" s="18" customFormat="1" ht="37.5" customHeight="1" x14ac:dyDescent="0.15">
      <c r="A33" s="24" t="s">
        <v>62</v>
      </c>
      <c r="B33" s="25" t="s">
        <v>63</v>
      </c>
      <c r="C33" s="3">
        <f>C34+C35+C36</f>
        <v>302457.92</v>
      </c>
      <c r="D33" s="3">
        <f>D34+D35+D36</f>
        <v>280000</v>
      </c>
      <c r="E33" s="3">
        <f>E34+E35+E36</f>
        <v>22457.919999999998</v>
      </c>
      <c r="F33" s="3"/>
      <c r="G33" s="33"/>
      <c r="H33" s="30"/>
      <c r="I33" s="34"/>
      <c r="J33" s="4" t="s">
        <v>38</v>
      </c>
      <c r="K33" s="27" t="s">
        <v>64</v>
      </c>
      <c r="L33" s="28" t="s">
        <v>65</v>
      </c>
    </row>
    <row r="34" spans="1:12" s="18" customFormat="1" ht="37.5" customHeight="1" x14ac:dyDescent="0.15">
      <c r="A34" s="13"/>
      <c r="B34" s="37" t="s">
        <v>19</v>
      </c>
      <c r="C34" s="31">
        <v>100457.92</v>
      </c>
      <c r="D34" s="31">
        <v>100000</v>
      </c>
      <c r="E34" s="31">
        <f>C34-D34</f>
        <v>457.91999999999825</v>
      </c>
      <c r="F34" s="3"/>
      <c r="G34" s="33"/>
      <c r="H34" s="30"/>
      <c r="I34" s="34"/>
      <c r="J34" s="32" t="s">
        <v>38</v>
      </c>
      <c r="K34" s="27" t="s">
        <v>64</v>
      </c>
      <c r="L34" s="28" t="s">
        <v>65</v>
      </c>
    </row>
    <row r="35" spans="1:12" s="18" customFormat="1" ht="37.5" customHeight="1" x14ac:dyDescent="0.15">
      <c r="A35" s="13"/>
      <c r="B35" s="37" t="s">
        <v>20</v>
      </c>
      <c r="C35" s="31">
        <v>202000</v>
      </c>
      <c r="D35" s="31">
        <v>100000</v>
      </c>
      <c r="E35" s="31">
        <f>C35-D35</f>
        <v>102000</v>
      </c>
      <c r="F35" s="3"/>
      <c r="G35" s="33"/>
      <c r="H35" s="30"/>
      <c r="I35" s="34"/>
      <c r="J35" s="32" t="s">
        <v>38</v>
      </c>
      <c r="K35" s="27" t="s">
        <v>64</v>
      </c>
      <c r="L35" s="28" t="s">
        <v>65</v>
      </c>
    </row>
    <row r="36" spans="1:12" s="18" customFormat="1" ht="37.5" customHeight="1" x14ac:dyDescent="0.15">
      <c r="A36" s="13"/>
      <c r="B36" s="37" t="s">
        <v>45</v>
      </c>
      <c r="C36" s="31">
        <v>0</v>
      </c>
      <c r="D36" s="31">
        <v>80000</v>
      </c>
      <c r="E36" s="31">
        <f>C36-D36</f>
        <v>-80000</v>
      </c>
      <c r="F36" s="3"/>
      <c r="G36" s="33"/>
      <c r="H36" s="30"/>
      <c r="I36" s="34"/>
      <c r="J36" s="32" t="s">
        <v>38</v>
      </c>
      <c r="K36" s="27" t="s">
        <v>64</v>
      </c>
      <c r="L36" s="28" t="s">
        <v>65</v>
      </c>
    </row>
    <row r="37" spans="1:12" s="18" customFormat="1" ht="37.5" customHeight="1" x14ac:dyDescent="0.15">
      <c r="A37" s="24" t="s">
        <v>66</v>
      </c>
      <c r="B37" s="25" t="s">
        <v>67</v>
      </c>
      <c r="C37" s="3">
        <f>C38</f>
        <v>60000</v>
      </c>
      <c r="D37" s="3">
        <f>D38</f>
        <v>22000</v>
      </c>
      <c r="E37" s="3">
        <f>E38</f>
        <v>38000</v>
      </c>
      <c r="F37" s="3">
        <v>6</v>
      </c>
      <c r="G37" s="33">
        <v>10</v>
      </c>
      <c r="H37" s="30" t="s">
        <v>68</v>
      </c>
      <c r="I37" s="34">
        <v>15312060575</v>
      </c>
      <c r="J37" s="4" t="s">
        <v>38</v>
      </c>
      <c r="K37" s="27" t="s">
        <v>69</v>
      </c>
      <c r="L37" s="28" t="s">
        <v>70</v>
      </c>
    </row>
    <row r="38" spans="1:12" s="18" customFormat="1" ht="37.5" customHeight="1" x14ac:dyDescent="0.15">
      <c r="A38" s="13"/>
      <c r="B38" s="37" t="s">
        <v>20</v>
      </c>
      <c r="C38" s="31">
        <v>60000</v>
      </c>
      <c r="D38" s="31">
        <v>22000</v>
      </c>
      <c r="E38" s="31">
        <f>C38-D38</f>
        <v>38000</v>
      </c>
      <c r="F38" s="3"/>
      <c r="G38" s="33"/>
      <c r="H38" s="30"/>
      <c r="I38" s="34"/>
      <c r="J38" s="32" t="s">
        <v>38</v>
      </c>
      <c r="K38" s="27" t="s">
        <v>69</v>
      </c>
      <c r="L38" s="28" t="s">
        <v>70</v>
      </c>
    </row>
    <row r="39" spans="1:12" s="18" customFormat="1" ht="37.5" customHeight="1" x14ac:dyDescent="0.15">
      <c r="A39" s="24" t="s">
        <v>71</v>
      </c>
      <c r="B39" s="25" t="s">
        <v>72</v>
      </c>
      <c r="C39" s="3">
        <f>C40+C41</f>
        <v>100000</v>
      </c>
      <c r="D39" s="3">
        <f>D40+D41</f>
        <v>50000</v>
      </c>
      <c r="E39" s="3">
        <f>E40+E41</f>
        <v>50000</v>
      </c>
      <c r="F39" s="3">
        <v>5</v>
      </c>
      <c r="G39" s="33">
        <v>10</v>
      </c>
      <c r="H39" s="30" t="s">
        <v>73</v>
      </c>
      <c r="I39" s="34">
        <v>13813077777</v>
      </c>
      <c r="J39" s="4" t="s">
        <v>38</v>
      </c>
      <c r="K39" s="27" t="s">
        <v>74</v>
      </c>
      <c r="L39" s="28" t="s">
        <v>75</v>
      </c>
    </row>
    <row r="40" spans="1:12" s="18" customFormat="1" ht="37.5" customHeight="1" x14ac:dyDescent="0.15">
      <c r="A40" s="13"/>
      <c r="B40" s="37" t="s">
        <v>20</v>
      </c>
      <c r="C40" s="31">
        <v>50000</v>
      </c>
      <c r="D40" s="31">
        <v>50000</v>
      </c>
      <c r="E40" s="31">
        <f>C40-D40</f>
        <v>0</v>
      </c>
      <c r="F40" s="3"/>
      <c r="G40" s="33"/>
      <c r="H40" s="30"/>
      <c r="I40" s="34"/>
      <c r="J40" s="32" t="s">
        <v>38</v>
      </c>
      <c r="K40" s="27" t="s">
        <v>74</v>
      </c>
      <c r="L40" s="28" t="s">
        <v>75</v>
      </c>
    </row>
    <row r="41" spans="1:12" s="18" customFormat="1" ht="37.5" customHeight="1" x14ac:dyDescent="0.15">
      <c r="A41" s="13"/>
      <c r="B41" s="37" t="s">
        <v>45</v>
      </c>
      <c r="C41" s="31">
        <v>50000</v>
      </c>
      <c r="D41" s="31">
        <v>0</v>
      </c>
      <c r="E41" s="31">
        <f>C41-D41</f>
        <v>50000</v>
      </c>
      <c r="F41" s="3"/>
      <c r="G41" s="33"/>
      <c r="H41" s="30"/>
      <c r="I41" s="34"/>
      <c r="J41" s="32" t="s">
        <v>38</v>
      </c>
      <c r="K41" s="27" t="s">
        <v>74</v>
      </c>
      <c r="L41" s="28" t="s">
        <v>75</v>
      </c>
    </row>
    <row r="42" spans="1:12" s="18" customFormat="1" ht="37.5" customHeight="1" x14ac:dyDescent="0.15">
      <c r="A42" s="24" t="s">
        <v>76</v>
      </c>
      <c r="B42" s="25" t="s">
        <v>77</v>
      </c>
      <c r="C42" s="3">
        <f>C43</f>
        <v>120000</v>
      </c>
      <c r="D42" s="3">
        <f>D43</f>
        <v>120000</v>
      </c>
      <c r="E42" s="3">
        <f>E43</f>
        <v>0</v>
      </c>
      <c r="F42" s="3">
        <v>6</v>
      </c>
      <c r="G42" s="33">
        <v>10</v>
      </c>
      <c r="H42" s="30" t="s">
        <v>78</v>
      </c>
      <c r="I42" s="34">
        <v>15295510709</v>
      </c>
      <c r="J42" s="4" t="s">
        <v>38</v>
      </c>
      <c r="K42" s="27" t="s">
        <v>79</v>
      </c>
      <c r="L42" s="28" t="s">
        <v>80</v>
      </c>
    </row>
    <row r="43" spans="1:12" s="18" customFormat="1" ht="37.5" customHeight="1" x14ac:dyDescent="0.15">
      <c r="A43" s="13"/>
      <c r="B43" s="37" t="s">
        <v>20</v>
      </c>
      <c r="C43" s="31">
        <v>120000</v>
      </c>
      <c r="D43" s="31">
        <v>120000</v>
      </c>
      <c r="E43" s="31">
        <f>C43-D43</f>
        <v>0</v>
      </c>
      <c r="F43" s="3"/>
      <c r="G43" s="33"/>
      <c r="H43" s="30"/>
      <c r="I43" s="34"/>
      <c r="J43" s="32" t="s">
        <v>38</v>
      </c>
      <c r="K43" s="27" t="s">
        <v>79</v>
      </c>
      <c r="L43" s="28" t="s">
        <v>80</v>
      </c>
    </row>
    <row r="44" spans="1:12" s="18" customFormat="1" ht="37.5" customHeight="1" x14ac:dyDescent="0.15">
      <c r="A44" s="24" t="s">
        <v>81</v>
      </c>
      <c r="B44" s="25" t="s">
        <v>82</v>
      </c>
      <c r="C44" s="3">
        <f>C45</f>
        <v>200000</v>
      </c>
      <c r="D44" s="3">
        <f>D45</f>
        <v>120000</v>
      </c>
      <c r="E44" s="3">
        <f>E45</f>
        <v>80000</v>
      </c>
      <c r="F44" s="3">
        <v>20</v>
      </c>
      <c r="G44" s="33">
        <v>10</v>
      </c>
      <c r="H44" s="30" t="s">
        <v>83</v>
      </c>
      <c r="I44" s="34">
        <v>13601439888</v>
      </c>
      <c r="J44" s="4" t="s">
        <v>38</v>
      </c>
      <c r="K44" s="27" t="s">
        <v>84</v>
      </c>
      <c r="L44" s="28" t="s">
        <v>85</v>
      </c>
    </row>
    <row r="45" spans="1:12" s="18" customFormat="1" ht="37.5" customHeight="1" x14ac:dyDescent="0.15">
      <c r="A45" s="13"/>
      <c r="B45" s="37" t="s">
        <v>20</v>
      </c>
      <c r="C45" s="31">
        <v>200000</v>
      </c>
      <c r="D45" s="31">
        <v>120000</v>
      </c>
      <c r="E45" s="31">
        <f>C45-D45</f>
        <v>80000</v>
      </c>
      <c r="F45" s="3"/>
      <c r="G45" s="33"/>
      <c r="H45" s="30"/>
      <c r="I45" s="34"/>
      <c r="J45" s="32" t="s">
        <v>38</v>
      </c>
      <c r="K45" s="27" t="s">
        <v>84</v>
      </c>
      <c r="L45" s="28" t="s">
        <v>85</v>
      </c>
    </row>
    <row r="46" spans="1:12" s="18" customFormat="1" ht="37.5" customHeight="1" x14ac:dyDescent="0.15">
      <c r="A46" s="24" t="s">
        <v>86</v>
      </c>
      <c r="B46" s="25" t="s">
        <v>87</v>
      </c>
      <c r="C46" s="3">
        <v>11000</v>
      </c>
      <c r="D46" s="3">
        <v>0</v>
      </c>
      <c r="E46" s="3">
        <f>C46-D46</f>
        <v>11000</v>
      </c>
      <c r="F46" s="3">
        <v>8</v>
      </c>
      <c r="G46" s="33">
        <v>40</v>
      </c>
      <c r="H46" s="30" t="s">
        <v>88</v>
      </c>
      <c r="I46" s="34">
        <v>17766428897</v>
      </c>
      <c r="J46" s="4" t="s">
        <v>33</v>
      </c>
      <c r="K46" s="27" t="s">
        <v>89</v>
      </c>
      <c r="L46" s="28" t="s">
        <v>90</v>
      </c>
    </row>
    <row r="47" spans="1:12" s="18" customFormat="1" ht="37.5" customHeight="1" x14ac:dyDescent="0.15">
      <c r="A47" s="24" t="s">
        <v>91</v>
      </c>
      <c r="B47" s="25" t="s">
        <v>92</v>
      </c>
      <c r="C47" s="3">
        <v>0</v>
      </c>
      <c r="D47" s="3">
        <v>0</v>
      </c>
      <c r="E47" s="3">
        <v>0</v>
      </c>
      <c r="F47" s="3"/>
      <c r="G47" s="33"/>
      <c r="H47" s="30"/>
      <c r="I47" s="34"/>
      <c r="J47" s="4" t="s">
        <v>93</v>
      </c>
      <c r="K47" s="38" t="s">
        <v>94</v>
      </c>
      <c r="L47" s="28" t="s">
        <v>95</v>
      </c>
    </row>
    <row r="48" spans="1:12" s="18" customFormat="1" ht="37.5" customHeight="1" x14ac:dyDescent="0.15">
      <c r="A48" s="24" t="s">
        <v>96</v>
      </c>
      <c r="B48" s="25" t="s">
        <v>97</v>
      </c>
      <c r="C48" s="3">
        <f>C49</f>
        <v>150000</v>
      </c>
      <c r="D48" s="3">
        <f>D49</f>
        <v>0</v>
      </c>
      <c r="E48" s="3">
        <f>E49</f>
        <v>150000</v>
      </c>
      <c r="F48" s="3"/>
      <c r="G48" s="33"/>
      <c r="H48" s="30"/>
      <c r="I48" s="34"/>
      <c r="J48" s="4" t="s">
        <v>38</v>
      </c>
      <c r="K48" s="38" t="s">
        <v>98</v>
      </c>
      <c r="L48" s="28" t="s">
        <v>99</v>
      </c>
    </row>
    <row r="49" spans="1:12" s="18" customFormat="1" ht="37.5" customHeight="1" x14ac:dyDescent="0.15">
      <c r="A49" s="13"/>
      <c r="B49" s="37" t="s">
        <v>45</v>
      </c>
      <c r="C49" s="31">
        <v>150000</v>
      </c>
      <c r="D49" s="31">
        <v>0</v>
      </c>
      <c r="E49" s="31">
        <f>C49-D49</f>
        <v>150000</v>
      </c>
      <c r="F49" s="3"/>
      <c r="G49" s="33"/>
      <c r="H49" s="30"/>
      <c r="I49" s="34"/>
      <c r="J49" s="32" t="s">
        <v>38</v>
      </c>
      <c r="K49" s="38" t="s">
        <v>98</v>
      </c>
      <c r="L49" s="28" t="s">
        <v>99</v>
      </c>
    </row>
    <row r="50" spans="1:12" ht="30" customHeight="1" x14ac:dyDescent="0.15">
      <c r="A50" s="20" t="s">
        <v>100</v>
      </c>
      <c r="B50" s="21" t="s">
        <v>101</v>
      </c>
      <c r="C50" s="22"/>
      <c r="D50" s="22"/>
      <c r="E50" s="22"/>
      <c r="F50" s="22"/>
      <c r="G50" s="22"/>
      <c r="H50" s="22"/>
      <c r="I50" s="22"/>
      <c r="J50" s="22"/>
      <c r="K50" s="22"/>
      <c r="L50" s="23"/>
    </row>
    <row r="51" spans="1:12" ht="30" customHeight="1" x14ac:dyDescent="0.15">
      <c r="A51" s="24" t="s">
        <v>102</v>
      </c>
      <c r="B51" s="25" t="s">
        <v>103</v>
      </c>
      <c r="C51" s="3">
        <f>C52+C53+C54</f>
        <v>90000</v>
      </c>
      <c r="D51" s="3">
        <f>D52+D53+D54</f>
        <v>40000</v>
      </c>
      <c r="E51" s="3">
        <f>E52+E53+E54</f>
        <v>50000</v>
      </c>
      <c r="F51" s="31"/>
      <c r="G51" s="39"/>
      <c r="H51" s="30"/>
      <c r="I51" s="34"/>
      <c r="J51" s="4" t="s">
        <v>38</v>
      </c>
      <c r="K51" s="40" t="s">
        <v>104</v>
      </c>
      <c r="L51" s="28" t="s">
        <v>105</v>
      </c>
    </row>
    <row r="52" spans="1:12" ht="30" customHeight="1" x14ac:dyDescent="0.15">
      <c r="A52" s="41"/>
      <c r="B52" s="37" t="s">
        <v>19</v>
      </c>
      <c r="C52" s="31">
        <v>50000</v>
      </c>
      <c r="D52" s="31">
        <v>0</v>
      </c>
      <c r="E52" s="31">
        <f>C52-D52</f>
        <v>50000</v>
      </c>
      <c r="F52" s="31"/>
      <c r="G52" s="39"/>
      <c r="H52" s="30"/>
      <c r="I52" s="34"/>
      <c r="J52" s="32" t="s">
        <v>38</v>
      </c>
      <c r="K52" s="40" t="s">
        <v>104</v>
      </c>
      <c r="L52" s="28" t="s">
        <v>105</v>
      </c>
    </row>
    <row r="53" spans="1:12" ht="30" customHeight="1" x14ac:dyDescent="0.15">
      <c r="A53" s="41"/>
      <c r="B53" s="37" t="s">
        <v>20</v>
      </c>
      <c r="C53" s="31">
        <v>20000</v>
      </c>
      <c r="D53" s="31">
        <v>20000</v>
      </c>
      <c r="E53" s="31">
        <f>C53-D53</f>
        <v>0</v>
      </c>
      <c r="F53" s="31"/>
      <c r="G53" s="39"/>
      <c r="H53" s="30"/>
      <c r="I53" s="34"/>
      <c r="J53" s="32" t="s">
        <v>38</v>
      </c>
      <c r="K53" s="40" t="s">
        <v>104</v>
      </c>
      <c r="L53" s="28" t="s">
        <v>105</v>
      </c>
    </row>
    <row r="54" spans="1:12" ht="30" customHeight="1" x14ac:dyDescent="0.15">
      <c r="A54" s="41"/>
      <c r="B54" s="37" t="s">
        <v>45</v>
      </c>
      <c r="C54" s="31">
        <v>20000</v>
      </c>
      <c r="D54" s="31">
        <v>20000</v>
      </c>
      <c r="E54" s="31">
        <f>C54-D54</f>
        <v>0</v>
      </c>
      <c r="F54" s="31"/>
      <c r="G54" s="39"/>
      <c r="H54" s="30"/>
      <c r="I54" s="34"/>
      <c r="J54" s="32" t="s">
        <v>38</v>
      </c>
      <c r="K54" s="40" t="s">
        <v>104</v>
      </c>
      <c r="L54" s="28" t="s">
        <v>105</v>
      </c>
    </row>
    <row r="55" spans="1:12" ht="30" customHeight="1" x14ac:dyDescent="0.15">
      <c r="A55" s="24" t="s">
        <v>106</v>
      </c>
      <c r="B55" s="25" t="s">
        <v>107</v>
      </c>
      <c r="C55" s="3">
        <f>C56+C57</f>
        <v>301236.59999999998</v>
      </c>
      <c r="D55" s="3">
        <f>D56+D57</f>
        <v>296527</v>
      </c>
      <c r="E55" s="3">
        <f>E56+E57</f>
        <v>4709.5999999999767</v>
      </c>
      <c r="F55" s="31"/>
      <c r="G55" s="39"/>
      <c r="H55" s="30"/>
      <c r="I55" s="34"/>
      <c r="J55" s="4" t="s">
        <v>33</v>
      </c>
      <c r="K55" s="40" t="s">
        <v>108</v>
      </c>
      <c r="L55" s="28" t="s">
        <v>109</v>
      </c>
    </row>
    <row r="56" spans="1:12" ht="30" customHeight="1" x14ac:dyDescent="0.15">
      <c r="A56" s="41"/>
      <c r="B56" s="37" t="s">
        <v>19</v>
      </c>
      <c r="C56" s="31">
        <v>301236.59999999998</v>
      </c>
      <c r="D56" s="31">
        <v>272916</v>
      </c>
      <c r="E56" s="31">
        <f>C56-D56</f>
        <v>28320.599999999977</v>
      </c>
      <c r="F56" s="31"/>
      <c r="G56" s="39"/>
      <c r="H56" s="30"/>
      <c r="I56" s="34"/>
      <c r="J56" s="32" t="s">
        <v>33</v>
      </c>
      <c r="K56" s="40" t="s">
        <v>108</v>
      </c>
      <c r="L56" s="28" t="s">
        <v>109</v>
      </c>
    </row>
    <row r="57" spans="1:12" ht="30" customHeight="1" x14ac:dyDescent="0.15">
      <c r="A57" s="41"/>
      <c r="B57" s="37" t="s">
        <v>20</v>
      </c>
      <c r="C57" s="31">
        <v>0</v>
      </c>
      <c r="D57" s="31">
        <v>23611</v>
      </c>
      <c r="E57" s="31">
        <f>C57-D57</f>
        <v>-23611</v>
      </c>
      <c r="F57" s="31"/>
      <c r="G57" s="39"/>
      <c r="H57" s="30"/>
      <c r="I57" s="34"/>
      <c r="J57" s="32" t="s">
        <v>33</v>
      </c>
      <c r="K57" s="40" t="s">
        <v>108</v>
      </c>
      <c r="L57" s="28" t="s">
        <v>109</v>
      </c>
    </row>
    <row r="58" spans="1:12" s="18" customFormat="1" ht="37.5" customHeight="1" x14ac:dyDescent="0.15">
      <c r="A58" s="24" t="s">
        <v>110</v>
      </c>
      <c r="B58" s="25" t="s">
        <v>111</v>
      </c>
      <c r="C58" s="3">
        <f>C59</f>
        <v>200000</v>
      </c>
      <c r="D58" s="3">
        <f>D59</f>
        <v>100000</v>
      </c>
      <c r="E58" s="3">
        <f>E59</f>
        <v>100000</v>
      </c>
      <c r="F58" s="3">
        <v>20</v>
      </c>
      <c r="G58" s="33">
        <v>50</v>
      </c>
      <c r="H58" s="30" t="s">
        <v>112</v>
      </c>
      <c r="I58" s="34">
        <v>18851689529</v>
      </c>
      <c r="J58" s="4" t="s">
        <v>38</v>
      </c>
      <c r="K58" s="27" t="s">
        <v>113</v>
      </c>
      <c r="L58" s="28" t="s">
        <v>114</v>
      </c>
    </row>
    <row r="59" spans="1:12" s="18" customFormat="1" ht="37.5" customHeight="1" x14ac:dyDescent="0.15">
      <c r="A59" s="13"/>
      <c r="B59" s="30" t="s">
        <v>20</v>
      </c>
      <c r="C59" s="31">
        <v>200000</v>
      </c>
      <c r="D59" s="31">
        <v>100000</v>
      </c>
      <c r="E59" s="31">
        <f>C59-D59</f>
        <v>100000</v>
      </c>
      <c r="F59" s="3"/>
      <c r="G59" s="33"/>
      <c r="H59" s="30"/>
      <c r="I59" s="34"/>
      <c r="J59" s="32" t="s">
        <v>38</v>
      </c>
      <c r="K59" s="27" t="s">
        <v>113</v>
      </c>
      <c r="L59" s="28" t="s">
        <v>114</v>
      </c>
    </row>
    <row r="60" spans="1:12" s="18" customFormat="1" ht="37.5" customHeight="1" x14ac:dyDescent="0.15">
      <c r="A60" s="24" t="s">
        <v>115</v>
      </c>
      <c r="B60" s="25" t="s">
        <v>116</v>
      </c>
      <c r="C60" s="3">
        <f>C61+C62</f>
        <v>200000</v>
      </c>
      <c r="D60" s="3">
        <f>D61+D62</f>
        <v>200000</v>
      </c>
      <c r="E60" s="3">
        <f>C60-D60</f>
        <v>0</v>
      </c>
      <c r="F60" s="3"/>
      <c r="G60" s="33"/>
      <c r="H60" s="30"/>
      <c r="I60" s="34"/>
      <c r="J60" s="4" t="s">
        <v>38</v>
      </c>
      <c r="K60" s="40" t="s">
        <v>117</v>
      </c>
      <c r="L60" s="28" t="s">
        <v>118</v>
      </c>
    </row>
    <row r="61" spans="1:12" s="18" customFormat="1" ht="37.5" customHeight="1" x14ac:dyDescent="0.15">
      <c r="A61" s="13"/>
      <c r="B61" s="37" t="s">
        <v>20</v>
      </c>
      <c r="C61" s="31">
        <v>200000</v>
      </c>
      <c r="D61" s="31">
        <v>100000</v>
      </c>
      <c r="E61" s="31">
        <f>C61-D61</f>
        <v>100000</v>
      </c>
      <c r="F61" s="3"/>
      <c r="G61" s="33"/>
      <c r="H61" s="30"/>
      <c r="I61" s="34"/>
      <c r="J61" s="32" t="s">
        <v>38</v>
      </c>
      <c r="K61" s="40" t="s">
        <v>117</v>
      </c>
      <c r="L61" s="28" t="s">
        <v>118</v>
      </c>
    </row>
    <row r="62" spans="1:12" s="18" customFormat="1" ht="37.5" customHeight="1" x14ac:dyDescent="0.15">
      <c r="A62" s="13"/>
      <c r="B62" s="37" t="s">
        <v>45</v>
      </c>
      <c r="C62" s="31">
        <v>0</v>
      </c>
      <c r="D62" s="31">
        <v>100000</v>
      </c>
      <c r="E62" s="31">
        <f>C62-D62</f>
        <v>-100000</v>
      </c>
      <c r="F62" s="3"/>
      <c r="G62" s="33"/>
      <c r="H62" s="30"/>
      <c r="I62" s="34"/>
      <c r="J62" s="32" t="s">
        <v>38</v>
      </c>
      <c r="K62" s="40" t="s">
        <v>117</v>
      </c>
      <c r="L62" s="28" t="s">
        <v>118</v>
      </c>
    </row>
    <row r="63" spans="1:12" s="18" customFormat="1" ht="37.5" customHeight="1" x14ac:dyDescent="0.15">
      <c r="A63" s="24" t="s">
        <v>119</v>
      </c>
      <c r="B63" s="25" t="s">
        <v>120</v>
      </c>
      <c r="C63" s="3">
        <f>C64+C65</f>
        <v>332569.18</v>
      </c>
      <c r="D63" s="3">
        <f>D64+D65</f>
        <v>250000</v>
      </c>
      <c r="E63" s="3">
        <f>E64+E65</f>
        <v>82569.179999999993</v>
      </c>
      <c r="F63" s="3"/>
      <c r="G63" s="33"/>
      <c r="H63" s="30"/>
      <c r="I63" s="34"/>
      <c r="J63" s="4" t="s">
        <v>121</v>
      </c>
      <c r="K63" s="35" t="s">
        <v>122</v>
      </c>
      <c r="L63" s="28" t="s">
        <v>123</v>
      </c>
    </row>
    <row r="64" spans="1:12" s="18" customFormat="1" ht="37.5" customHeight="1" x14ac:dyDescent="0.15">
      <c r="A64" s="13"/>
      <c r="B64" s="37" t="s">
        <v>20</v>
      </c>
      <c r="C64" s="31">
        <v>250000</v>
      </c>
      <c r="D64" s="31">
        <v>0</v>
      </c>
      <c r="E64" s="31">
        <f>C64-D64</f>
        <v>250000</v>
      </c>
      <c r="F64" s="3"/>
      <c r="G64" s="33"/>
      <c r="H64" s="30"/>
      <c r="I64" s="34"/>
      <c r="J64" s="32" t="s">
        <v>121</v>
      </c>
      <c r="K64" s="35" t="s">
        <v>122</v>
      </c>
      <c r="L64" s="28" t="s">
        <v>123</v>
      </c>
    </row>
    <row r="65" spans="1:12" s="18" customFormat="1" ht="37.5" customHeight="1" x14ac:dyDescent="0.15">
      <c r="A65" s="13"/>
      <c r="B65" s="37" t="s">
        <v>45</v>
      </c>
      <c r="C65" s="31">
        <v>82569.179999999993</v>
      </c>
      <c r="D65" s="31">
        <v>250000</v>
      </c>
      <c r="E65" s="31">
        <f>C65-D65</f>
        <v>-167430.82</v>
      </c>
      <c r="F65" s="3"/>
      <c r="G65" s="33"/>
      <c r="H65" s="30"/>
      <c r="I65" s="34"/>
      <c r="J65" s="32" t="s">
        <v>121</v>
      </c>
      <c r="K65" s="35" t="s">
        <v>122</v>
      </c>
      <c r="L65" s="28" t="s">
        <v>123</v>
      </c>
    </row>
    <row r="66" spans="1:12" s="18" customFormat="1" ht="37.5" customHeight="1" x14ac:dyDescent="0.15">
      <c r="A66" s="24" t="s">
        <v>124</v>
      </c>
      <c r="B66" s="25" t="s">
        <v>125</v>
      </c>
      <c r="C66" s="3">
        <f>C67+C68</f>
        <v>200000</v>
      </c>
      <c r="D66" s="3">
        <f>D67+D68</f>
        <v>200000</v>
      </c>
      <c r="E66" s="3">
        <f>E67+E68</f>
        <v>0</v>
      </c>
      <c r="F66" s="3"/>
      <c r="G66" s="33"/>
      <c r="H66" s="30"/>
      <c r="I66" s="34"/>
      <c r="J66" s="4" t="s">
        <v>121</v>
      </c>
      <c r="K66" s="35" t="s">
        <v>126</v>
      </c>
      <c r="L66" s="28" t="s">
        <v>127</v>
      </c>
    </row>
    <row r="67" spans="1:12" s="18" customFormat="1" ht="37.5" customHeight="1" x14ac:dyDescent="0.15">
      <c r="A67" s="13"/>
      <c r="B67" s="37" t="s">
        <v>20</v>
      </c>
      <c r="C67" s="31">
        <v>200000</v>
      </c>
      <c r="D67" s="31">
        <v>0</v>
      </c>
      <c r="E67" s="31">
        <f>C67-D67</f>
        <v>200000</v>
      </c>
      <c r="F67" s="3"/>
      <c r="G67" s="33"/>
      <c r="H67" s="30"/>
      <c r="I67" s="34"/>
      <c r="J67" s="32" t="s">
        <v>121</v>
      </c>
      <c r="K67" s="35" t="s">
        <v>126</v>
      </c>
      <c r="L67" s="28" t="s">
        <v>127</v>
      </c>
    </row>
    <row r="68" spans="1:12" s="18" customFormat="1" ht="37.5" customHeight="1" x14ac:dyDescent="0.15">
      <c r="A68" s="13"/>
      <c r="B68" s="37" t="s">
        <v>45</v>
      </c>
      <c r="C68" s="31">
        <v>0</v>
      </c>
      <c r="D68" s="31">
        <v>200000</v>
      </c>
      <c r="E68" s="31">
        <f>C68-D68</f>
        <v>-200000</v>
      </c>
      <c r="F68" s="3"/>
      <c r="G68" s="33"/>
      <c r="H68" s="30"/>
      <c r="I68" s="34"/>
      <c r="J68" s="32" t="s">
        <v>121</v>
      </c>
      <c r="K68" s="35" t="s">
        <v>126</v>
      </c>
      <c r="L68" s="28" t="s">
        <v>127</v>
      </c>
    </row>
    <row r="69" spans="1:12" s="18" customFormat="1" ht="37.5" customHeight="1" x14ac:dyDescent="0.15">
      <c r="A69" s="24" t="s">
        <v>128</v>
      </c>
      <c r="B69" s="25" t="s">
        <v>129</v>
      </c>
      <c r="C69" s="3">
        <f>C70</f>
        <v>200000</v>
      </c>
      <c r="D69" s="3">
        <f>D70</f>
        <v>85000</v>
      </c>
      <c r="E69" s="3">
        <f>E70</f>
        <v>115000</v>
      </c>
      <c r="F69" s="6"/>
      <c r="G69" s="42"/>
      <c r="H69" s="43"/>
      <c r="I69" s="44"/>
      <c r="J69" s="4" t="s">
        <v>38</v>
      </c>
      <c r="K69" s="35" t="s">
        <v>130</v>
      </c>
      <c r="L69" s="28" t="s">
        <v>131</v>
      </c>
    </row>
    <row r="70" spans="1:12" s="18" customFormat="1" ht="37.5" customHeight="1" x14ac:dyDescent="0.15">
      <c r="A70" s="13"/>
      <c r="B70" s="37" t="s">
        <v>45</v>
      </c>
      <c r="C70" s="31">
        <v>200000</v>
      </c>
      <c r="D70" s="31">
        <v>85000</v>
      </c>
      <c r="E70" s="31">
        <f>C70-D70</f>
        <v>115000</v>
      </c>
      <c r="F70" s="6"/>
      <c r="G70" s="42"/>
      <c r="H70" s="43"/>
      <c r="I70" s="44"/>
      <c r="J70" s="32" t="s">
        <v>38</v>
      </c>
      <c r="K70" s="35" t="s">
        <v>130</v>
      </c>
      <c r="L70" s="28" t="s">
        <v>131</v>
      </c>
    </row>
    <row r="71" spans="1:12" s="18" customFormat="1" ht="37.5" customHeight="1" x14ac:dyDescent="0.15">
      <c r="A71" s="24" t="s">
        <v>132</v>
      </c>
      <c r="B71" s="25" t="s">
        <v>133</v>
      </c>
      <c r="C71" s="3">
        <f>C72</f>
        <v>50000</v>
      </c>
      <c r="D71" s="3">
        <f>D72</f>
        <v>0</v>
      </c>
      <c r="E71" s="3">
        <f>E72</f>
        <v>50000</v>
      </c>
      <c r="F71" s="6"/>
      <c r="G71" s="42"/>
      <c r="H71" s="43"/>
      <c r="I71" s="44"/>
      <c r="J71" s="4" t="s">
        <v>38</v>
      </c>
      <c r="K71" s="35" t="s">
        <v>134</v>
      </c>
      <c r="L71" s="28" t="s">
        <v>135</v>
      </c>
    </row>
    <row r="72" spans="1:12" s="18" customFormat="1" ht="37.5" customHeight="1" x14ac:dyDescent="0.15">
      <c r="A72" s="13"/>
      <c r="B72" s="43" t="s">
        <v>45</v>
      </c>
      <c r="C72" s="31">
        <v>50000</v>
      </c>
      <c r="D72" s="31">
        <v>0</v>
      </c>
      <c r="E72" s="31">
        <v>50000</v>
      </c>
      <c r="F72" s="6"/>
      <c r="G72" s="42"/>
      <c r="H72" s="43"/>
      <c r="I72" s="44"/>
      <c r="J72" s="32" t="s">
        <v>38</v>
      </c>
      <c r="K72" s="35" t="s">
        <v>134</v>
      </c>
      <c r="L72" s="28" t="s">
        <v>135</v>
      </c>
    </row>
    <row r="73" spans="1:12" s="18" customFormat="1" ht="37.5" customHeight="1" x14ac:dyDescent="0.15">
      <c r="A73" s="24" t="s">
        <v>136</v>
      </c>
      <c r="B73" s="25" t="s">
        <v>137</v>
      </c>
      <c r="C73" s="3">
        <f>C74</f>
        <v>50000</v>
      </c>
      <c r="D73" s="3">
        <f>D74</f>
        <v>0</v>
      </c>
      <c r="E73" s="3">
        <f>E74</f>
        <v>50000</v>
      </c>
      <c r="F73" s="6"/>
      <c r="G73" s="42"/>
      <c r="H73" s="43"/>
      <c r="I73" s="44"/>
      <c r="J73" s="4" t="s">
        <v>38</v>
      </c>
      <c r="K73" s="35" t="s">
        <v>138</v>
      </c>
      <c r="L73" s="28" t="s">
        <v>139</v>
      </c>
    </row>
    <row r="74" spans="1:12" s="18" customFormat="1" ht="37.5" customHeight="1" x14ac:dyDescent="0.15">
      <c r="A74" s="13"/>
      <c r="B74" s="37" t="s">
        <v>45</v>
      </c>
      <c r="C74" s="31">
        <v>50000</v>
      </c>
      <c r="D74" s="31">
        <v>0</v>
      </c>
      <c r="E74" s="31">
        <f>C74-D74</f>
        <v>50000</v>
      </c>
      <c r="F74" s="6"/>
      <c r="G74" s="42"/>
      <c r="H74" s="43"/>
      <c r="I74" s="44"/>
      <c r="J74" s="32" t="s">
        <v>38</v>
      </c>
      <c r="K74" s="35" t="s">
        <v>138</v>
      </c>
      <c r="L74" s="28" t="s">
        <v>139</v>
      </c>
    </row>
    <row r="75" spans="1:12" s="18" customFormat="1" ht="37.5" customHeight="1" x14ac:dyDescent="0.15">
      <c r="A75" s="24" t="s">
        <v>140</v>
      </c>
      <c r="B75" s="25" t="s">
        <v>141</v>
      </c>
      <c r="C75" s="3">
        <f>C76</f>
        <v>50000</v>
      </c>
      <c r="D75" s="3">
        <f>D76</f>
        <v>0</v>
      </c>
      <c r="E75" s="3">
        <f>E76</f>
        <v>50000</v>
      </c>
      <c r="F75" s="6"/>
      <c r="G75" s="42"/>
      <c r="H75" s="43"/>
      <c r="I75" s="44"/>
      <c r="J75" s="4" t="s">
        <v>38</v>
      </c>
      <c r="K75" s="35" t="s">
        <v>142</v>
      </c>
      <c r="L75" s="28" t="s">
        <v>143</v>
      </c>
    </row>
    <row r="76" spans="1:12" s="18" customFormat="1" ht="37.5" customHeight="1" x14ac:dyDescent="0.15">
      <c r="A76" s="13"/>
      <c r="B76" s="37" t="s">
        <v>45</v>
      </c>
      <c r="C76" s="31">
        <v>50000</v>
      </c>
      <c r="D76" s="31">
        <v>0</v>
      </c>
      <c r="E76" s="31">
        <f>C76-D76</f>
        <v>50000</v>
      </c>
      <c r="F76" s="6"/>
      <c r="G76" s="42"/>
      <c r="H76" s="43"/>
      <c r="I76" s="44"/>
      <c r="J76" s="32" t="s">
        <v>38</v>
      </c>
      <c r="K76" s="35" t="s">
        <v>142</v>
      </c>
      <c r="L76" s="28" t="s">
        <v>143</v>
      </c>
    </row>
    <row r="77" spans="1:12" ht="30" customHeight="1" x14ac:dyDescent="0.15">
      <c r="A77" s="20" t="s">
        <v>144</v>
      </c>
      <c r="B77" s="21" t="s">
        <v>145</v>
      </c>
      <c r="C77" s="22"/>
      <c r="D77" s="22"/>
      <c r="E77" s="22"/>
      <c r="F77" s="22"/>
      <c r="G77" s="22"/>
      <c r="H77" s="22"/>
      <c r="I77" s="22"/>
      <c r="J77" s="22"/>
      <c r="K77" s="22"/>
      <c r="L77" s="23"/>
    </row>
    <row r="78" spans="1:12" s="18" customFormat="1" ht="30" customHeight="1" x14ac:dyDescent="0.15">
      <c r="A78" s="24" t="s">
        <v>146</v>
      </c>
      <c r="B78" s="25" t="s">
        <v>147</v>
      </c>
      <c r="C78" s="3">
        <f>SUM(C80:C97)</f>
        <v>3229100</v>
      </c>
      <c r="D78" s="3">
        <f>SUM(D80:D97)</f>
        <v>982000</v>
      </c>
      <c r="E78" s="3">
        <f>SUM(E80:E97)</f>
        <v>2247100</v>
      </c>
      <c r="F78" s="3">
        <f>SUM(F79:F97)</f>
        <v>125</v>
      </c>
      <c r="G78" s="33">
        <f>SUM(G79:G94)</f>
        <v>160</v>
      </c>
      <c r="H78" s="30" t="s">
        <v>148</v>
      </c>
      <c r="I78" s="34">
        <v>13033513830</v>
      </c>
      <c r="J78" s="4" t="s">
        <v>38</v>
      </c>
      <c r="K78" s="45" t="s">
        <v>149</v>
      </c>
      <c r="L78" s="28" t="s">
        <v>150</v>
      </c>
    </row>
    <row r="79" spans="1:12" s="18" customFormat="1" ht="30" customHeight="1" x14ac:dyDescent="0.15">
      <c r="A79" s="24"/>
      <c r="B79" s="46" t="s">
        <v>151</v>
      </c>
      <c r="C79" s="3"/>
      <c r="D79" s="3"/>
      <c r="E79" s="3"/>
      <c r="F79" s="31">
        <v>30</v>
      </c>
      <c r="G79" s="39">
        <v>30</v>
      </c>
      <c r="H79" s="30" t="s">
        <v>152</v>
      </c>
      <c r="I79" s="34">
        <v>13812267310</v>
      </c>
      <c r="J79" s="32" t="s">
        <v>38</v>
      </c>
      <c r="K79" s="35" t="s">
        <v>153</v>
      </c>
      <c r="L79" s="28" t="s">
        <v>150</v>
      </c>
    </row>
    <row r="80" spans="1:12" s="18" customFormat="1" ht="30" customHeight="1" x14ac:dyDescent="0.15">
      <c r="A80" s="24"/>
      <c r="B80" s="46" t="s">
        <v>20</v>
      </c>
      <c r="C80" s="31">
        <v>250000</v>
      </c>
      <c r="D80" s="31">
        <v>90000</v>
      </c>
      <c r="E80" s="31">
        <f>C80-D80</f>
        <v>160000</v>
      </c>
      <c r="F80" s="31"/>
      <c r="G80" s="39"/>
      <c r="H80" s="30"/>
      <c r="I80" s="34"/>
      <c r="J80" s="32" t="s">
        <v>38</v>
      </c>
      <c r="K80" s="35" t="s">
        <v>153</v>
      </c>
      <c r="L80" s="28" t="s">
        <v>150</v>
      </c>
    </row>
    <row r="81" spans="1:12" s="18" customFormat="1" ht="30" customHeight="1" x14ac:dyDescent="0.15">
      <c r="A81" s="24"/>
      <c r="B81" s="46" t="s">
        <v>154</v>
      </c>
      <c r="C81" s="3"/>
      <c r="D81" s="3"/>
      <c r="E81" s="3"/>
      <c r="F81" s="31">
        <v>18</v>
      </c>
      <c r="G81" s="39">
        <v>25</v>
      </c>
      <c r="H81" s="30" t="s">
        <v>155</v>
      </c>
      <c r="I81" s="34">
        <v>13961651000</v>
      </c>
      <c r="J81" s="32" t="s">
        <v>38</v>
      </c>
      <c r="K81" s="35" t="s">
        <v>156</v>
      </c>
      <c r="L81" s="28" t="s">
        <v>150</v>
      </c>
    </row>
    <row r="82" spans="1:12" s="18" customFormat="1" ht="30" customHeight="1" x14ac:dyDescent="0.15">
      <c r="A82" s="24"/>
      <c r="B82" s="46" t="s">
        <v>20</v>
      </c>
      <c r="C82" s="31">
        <v>180000</v>
      </c>
      <c r="D82" s="31">
        <v>60000</v>
      </c>
      <c r="E82" s="31">
        <f>C82-D82</f>
        <v>120000</v>
      </c>
      <c r="F82" s="31"/>
      <c r="G82" s="39"/>
      <c r="H82" s="30"/>
      <c r="I82" s="34"/>
      <c r="J82" s="32" t="s">
        <v>38</v>
      </c>
      <c r="K82" s="35" t="s">
        <v>156</v>
      </c>
      <c r="L82" s="28" t="s">
        <v>150</v>
      </c>
    </row>
    <row r="83" spans="1:12" s="18" customFormat="1" ht="30" customHeight="1" x14ac:dyDescent="0.15">
      <c r="A83" s="24"/>
      <c r="B83" s="46" t="s">
        <v>45</v>
      </c>
      <c r="C83" s="31">
        <v>187500</v>
      </c>
      <c r="D83" s="31">
        <v>0</v>
      </c>
      <c r="E83" s="31">
        <f>C83-D83</f>
        <v>187500</v>
      </c>
      <c r="F83" s="31"/>
      <c r="G83" s="39"/>
      <c r="H83" s="30"/>
      <c r="I83" s="34"/>
      <c r="J83" s="32" t="s">
        <v>38</v>
      </c>
      <c r="K83" s="35" t="s">
        <v>156</v>
      </c>
      <c r="L83" s="28" t="s">
        <v>150</v>
      </c>
    </row>
    <row r="84" spans="1:12" s="18" customFormat="1" ht="30" customHeight="1" x14ac:dyDescent="0.15">
      <c r="A84" s="24"/>
      <c r="B84" s="46" t="s">
        <v>157</v>
      </c>
      <c r="C84" s="3"/>
      <c r="D84" s="3"/>
      <c r="E84" s="3"/>
      <c r="F84" s="31">
        <v>6</v>
      </c>
      <c r="G84" s="39">
        <v>25</v>
      </c>
      <c r="H84" s="30" t="s">
        <v>158</v>
      </c>
      <c r="I84" s="34">
        <v>13906150158</v>
      </c>
      <c r="J84" s="32" t="s">
        <v>38</v>
      </c>
      <c r="K84" s="35" t="s">
        <v>159</v>
      </c>
      <c r="L84" s="28" t="s">
        <v>150</v>
      </c>
    </row>
    <row r="85" spans="1:12" s="18" customFormat="1" ht="30" customHeight="1" x14ac:dyDescent="0.15">
      <c r="A85" s="24"/>
      <c r="B85" s="46" t="s">
        <v>20</v>
      </c>
      <c r="C85" s="31">
        <v>60000</v>
      </c>
      <c r="D85" s="31">
        <v>60000</v>
      </c>
      <c r="E85" s="31">
        <f>C85-D85</f>
        <v>0</v>
      </c>
      <c r="F85" s="31"/>
      <c r="G85" s="39"/>
      <c r="H85" s="30"/>
      <c r="I85" s="34"/>
      <c r="J85" s="32" t="s">
        <v>38</v>
      </c>
      <c r="K85" s="35" t="s">
        <v>159</v>
      </c>
      <c r="L85" s="28" t="s">
        <v>150</v>
      </c>
    </row>
    <row r="86" spans="1:12" s="18" customFormat="1" ht="30" customHeight="1" x14ac:dyDescent="0.15">
      <c r="A86" s="24"/>
      <c r="B86" s="46" t="s">
        <v>45</v>
      </c>
      <c r="C86" s="31">
        <v>60000</v>
      </c>
      <c r="D86" s="31">
        <v>0</v>
      </c>
      <c r="E86" s="31">
        <v>60000</v>
      </c>
      <c r="F86" s="31"/>
      <c r="G86" s="39"/>
      <c r="H86" s="30"/>
      <c r="I86" s="34"/>
      <c r="J86" s="32" t="s">
        <v>38</v>
      </c>
      <c r="K86" s="35" t="s">
        <v>159</v>
      </c>
      <c r="L86" s="28" t="s">
        <v>150</v>
      </c>
    </row>
    <row r="87" spans="1:12" s="18" customFormat="1" ht="30" customHeight="1" x14ac:dyDescent="0.15">
      <c r="A87" s="24"/>
      <c r="B87" s="46" t="s">
        <v>160</v>
      </c>
      <c r="C87" s="3"/>
      <c r="D87" s="3"/>
      <c r="E87" s="3"/>
      <c r="F87" s="31">
        <v>38</v>
      </c>
      <c r="G87" s="39">
        <v>40</v>
      </c>
      <c r="H87" s="30" t="s">
        <v>161</v>
      </c>
      <c r="I87" s="34">
        <v>13906172858</v>
      </c>
      <c r="J87" s="32" t="s">
        <v>38</v>
      </c>
      <c r="K87" s="35" t="s">
        <v>162</v>
      </c>
      <c r="L87" s="28" t="s">
        <v>150</v>
      </c>
    </row>
    <row r="88" spans="1:12" s="18" customFormat="1" ht="30" customHeight="1" x14ac:dyDescent="0.15">
      <c r="A88" s="24"/>
      <c r="B88" s="46" t="s">
        <v>20</v>
      </c>
      <c r="C88" s="31">
        <v>456600</v>
      </c>
      <c r="D88" s="31">
        <v>96000</v>
      </c>
      <c r="E88" s="31">
        <f>C88-D88</f>
        <v>360600</v>
      </c>
      <c r="F88" s="31"/>
      <c r="G88" s="39"/>
      <c r="H88" s="30"/>
      <c r="I88" s="34"/>
      <c r="J88" s="32" t="s">
        <v>38</v>
      </c>
      <c r="K88" s="35" t="s">
        <v>162</v>
      </c>
      <c r="L88" s="28" t="s">
        <v>150</v>
      </c>
    </row>
    <row r="89" spans="1:12" s="18" customFormat="1" ht="30" customHeight="1" x14ac:dyDescent="0.15">
      <c r="A89" s="24"/>
      <c r="B89" s="46" t="s">
        <v>45</v>
      </c>
      <c r="C89" s="31">
        <v>616000</v>
      </c>
      <c r="D89" s="31">
        <v>0</v>
      </c>
      <c r="E89" s="31">
        <f>C89-D89</f>
        <v>616000</v>
      </c>
      <c r="F89" s="31"/>
      <c r="G89" s="39"/>
      <c r="H89" s="30"/>
      <c r="I89" s="34"/>
      <c r="J89" s="32" t="s">
        <v>38</v>
      </c>
      <c r="K89" s="35" t="s">
        <v>162</v>
      </c>
      <c r="L89" s="28" t="s">
        <v>150</v>
      </c>
    </row>
    <row r="90" spans="1:12" s="18" customFormat="1" ht="30" customHeight="1" x14ac:dyDescent="0.15">
      <c r="A90" s="24"/>
      <c r="B90" s="46" t="s">
        <v>163</v>
      </c>
      <c r="C90" s="3"/>
      <c r="D90" s="3"/>
      <c r="E90" s="3"/>
      <c r="F90" s="31">
        <v>15</v>
      </c>
      <c r="G90" s="39">
        <v>20</v>
      </c>
      <c r="H90" s="30" t="s">
        <v>164</v>
      </c>
      <c r="I90" s="34">
        <v>13861708930</v>
      </c>
      <c r="J90" s="32" t="s">
        <v>38</v>
      </c>
      <c r="K90" s="35" t="s">
        <v>165</v>
      </c>
      <c r="L90" s="28" t="s">
        <v>150</v>
      </c>
    </row>
    <row r="91" spans="1:12" s="18" customFormat="1" ht="30" customHeight="1" x14ac:dyDescent="0.15">
      <c r="A91" s="24"/>
      <c r="B91" s="46" t="s">
        <v>20</v>
      </c>
      <c r="C91" s="31">
        <v>135000</v>
      </c>
      <c r="D91" s="31">
        <v>135000</v>
      </c>
      <c r="E91" s="31">
        <f>C91-D91</f>
        <v>0</v>
      </c>
      <c r="F91" s="31"/>
      <c r="G91" s="39"/>
      <c r="H91" s="30"/>
      <c r="I91" s="34"/>
      <c r="J91" s="32" t="s">
        <v>38</v>
      </c>
      <c r="K91" s="35" t="s">
        <v>165</v>
      </c>
      <c r="L91" s="28" t="s">
        <v>150</v>
      </c>
    </row>
    <row r="92" spans="1:12" s="18" customFormat="1" ht="30" customHeight="1" x14ac:dyDescent="0.15">
      <c r="A92" s="24"/>
      <c r="B92" s="46"/>
      <c r="C92" s="31">
        <v>460000</v>
      </c>
      <c r="D92" s="31">
        <v>460000</v>
      </c>
      <c r="E92" s="31">
        <f>C92-D92</f>
        <v>0</v>
      </c>
      <c r="F92" s="31"/>
      <c r="G92" s="39"/>
      <c r="H92" s="30"/>
      <c r="I92" s="34"/>
      <c r="J92" s="32" t="s">
        <v>38</v>
      </c>
      <c r="K92" s="35" t="s">
        <v>165</v>
      </c>
      <c r="L92" s="28" t="s">
        <v>150</v>
      </c>
    </row>
    <row r="93" spans="1:12" s="18" customFormat="1" ht="30" customHeight="1" x14ac:dyDescent="0.15">
      <c r="A93" s="24"/>
      <c r="B93" s="46" t="s">
        <v>45</v>
      </c>
      <c r="C93" s="31">
        <v>480000</v>
      </c>
      <c r="D93" s="31">
        <v>0</v>
      </c>
      <c r="E93" s="31">
        <f>C93-D93</f>
        <v>480000</v>
      </c>
      <c r="F93" s="31"/>
      <c r="G93" s="39"/>
      <c r="H93" s="30"/>
      <c r="I93" s="34"/>
      <c r="J93" s="32" t="s">
        <v>38</v>
      </c>
      <c r="K93" s="35" t="s">
        <v>165</v>
      </c>
      <c r="L93" s="28" t="s">
        <v>150</v>
      </c>
    </row>
    <row r="94" spans="1:12" ht="30" customHeight="1" x14ac:dyDescent="0.15">
      <c r="A94" s="24"/>
      <c r="B94" s="46" t="s">
        <v>166</v>
      </c>
      <c r="F94" s="31">
        <v>8</v>
      </c>
      <c r="G94" s="39">
        <v>20</v>
      </c>
      <c r="H94" s="30" t="s">
        <v>167</v>
      </c>
      <c r="I94" s="34">
        <v>13812030518</v>
      </c>
      <c r="J94" s="32" t="s">
        <v>38</v>
      </c>
      <c r="K94" s="35" t="s">
        <v>168</v>
      </c>
      <c r="L94" s="28" t="s">
        <v>150</v>
      </c>
    </row>
    <row r="95" spans="1:12" ht="30" customHeight="1" x14ac:dyDescent="0.15">
      <c r="A95" s="24"/>
      <c r="B95" s="46" t="s">
        <v>20</v>
      </c>
      <c r="C95" s="31">
        <v>83000</v>
      </c>
      <c r="D95" s="31">
        <v>81000</v>
      </c>
      <c r="E95" s="31">
        <f>C95-D95</f>
        <v>2000</v>
      </c>
      <c r="F95" s="31"/>
      <c r="G95" s="39"/>
      <c r="H95" s="30"/>
      <c r="I95" s="34"/>
      <c r="J95" s="32" t="s">
        <v>38</v>
      </c>
      <c r="K95" s="35" t="s">
        <v>168</v>
      </c>
      <c r="L95" s="28" t="s">
        <v>150</v>
      </c>
    </row>
    <row r="96" spans="1:12" ht="30" customHeight="1" x14ac:dyDescent="0.15">
      <c r="A96" s="24"/>
      <c r="B96" s="46" t="s">
        <v>45</v>
      </c>
      <c r="C96" s="31">
        <v>261000</v>
      </c>
      <c r="D96" s="31">
        <v>0</v>
      </c>
      <c r="E96" s="31">
        <f>C96-D96</f>
        <v>261000</v>
      </c>
      <c r="F96" s="31"/>
      <c r="G96" s="39"/>
      <c r="H96" s="30"/>
      <c r="I96" s="34"/>
      <c r="J96" s="32" t="s">
        <v>38</v>
      </c>
      <c r="K96" s="35" t="s">
        <v>168</v>
      </c>
      <c r="L96" s="28" t="s">
        <v>150</v>
      </c>
    </row>
    <row r="97" spans="1:12" ht="30" customHeight="1" x14ac:dyDescent="0.15">
      <c r="A97" s="41"/>
      <c r="B97" s="46" t="s">
        <v>169</v>
      </c>
      <c r="C97" s="31">
        <v>0</v>
      </c>
      <c r="D97" s="31">
        <v>0</v>
      </c>
      <c r="E97" s="31">
        <f>C97-D97</f>
        <v>0</v>
      </c>
      <c r="F97" s="31">
        <v>10</v>
      </c>
      <c r="G97" s="39">
        <v>20</v>
      </c>
      <c r="H97" s="30" t="s">
        <v>170</v>
      </c>
      <c r="I97" s="34">
        <v>13906182608</v>
      </c>
      <c r="J97" s="32" t="s">
        <v>38</v>
      </c>
      <c r="K97" s="35" t="s">
        <v>171</v>
      </c>
      <c r="L97" s="28" t="s">
        <v>150</v>
      </c>
    </row>
    <row r="98" spans="1:12" ht="30" customHeight="1" x14ac:dyDescent="0.15">
      <c r="A98" s="47"/>
      <c r="B98" s="21"/>
      <c r="C98" s="22"/>
      <c r="D98" s="22"/>
      <c r="E98" s="22"/>
      <c r="F98" s="22"/>
      <c r="G98" s="22"/>
      <c r="H98" s="22"/>
      <c r="I98" s="22"/>
      <c r="J98" s="22"/>
      <c r="K98" s="22"/>
      <c r="L98" s="23"/>
    </row>
    <row r="99" spans="1:12" ht="30" customHeight="1" x14ac:dyDescent="0.15">
      <c r="A99" s="41"/>
      <c r="B99" s="25" t="s">
        <v>172</v>
      </c>
      <c r="C99" s="3">
        <v>920000</v>
      </c>
      <c r="D99" s="3">
        <v>0</v>
      </c>
      <c r="E99" s="3">
        <v>920000</v>
      </c>
      <c r="F99" s="31"/>
      <c r="G99" s="39"/>
      <c r="H99" s="30"/>
      <c r="I99" s="34"/>
      <c r="J99" s="4" t="s">
        <v>173</v>
      </c>
      <c r="K99" s="35" t="s">
        <v>165</v>
      </c>
      <c r="L99" s="28" t="s">
        <v>174</v>
      </c>
    </row>
    <row r="100" spans="1:12" ht="30" customHeight="1" x14ac:dyDescent="0.15">
      <c r="A100" s="41"/>
      <c r="B100" s="46" t="s">
        <v>45</v>
      </c>
      <c r="C100" s="31">
        <v>920000</v>
      </c>
      <c r="D100" s="31">
        <v>0</v>
      </c>
      <c r="E100" s="31">
        <f>C100-D100</f>
        <v>920000</v>
      </c>
      <c r="F100" s="31"/>
      <c r="G100" s="39"/>
      <c r="H100" s="30"/>
      <c r="I100" s="34"/>
      <c r="J100" s="32" t="s">
        <v>173</v>
      </c>
      <c r="K100" s="35" t="s">
        <v>165</v>
      </c>
      <c r="L100" s="28" t="s">
        <v>174</v>
      </c>
    </row>
    <row r="101" spans="1:12" ht="30" customHeight="1" x14ac:dyDescent="0.15">
      <c r="A101" s="20" t="s">
        <v>175</v>
      </c>
      <c r="B101" s="21" t="s">
        <v>176</v>
      </c>
      <c r="C101" s="22"/>
      <c r="D101" s="22"/>
      <c r="E101" s="22"/>
      <c r="F101" s="22"/>
      <c r="G101" s="22"/>
      <c r="H101" s="22"/>
      <c r="I101" s="22"/>
      <c r="J101" s="22"/>
      <c r="K101" s="22"/>
      <c r="L101" s="23"/>
    </row>
    <row r="102" spans="1:12" ht="30" customHeight="1" x14ac:dyDescent="0.15">
      <c r="A102" s="41"/>
      <c r="B102" s="14" t="s">
        <v>9</v>
      </c>
      <c r="C102" s="14" t="s">
        <v>9</v>
      </c>
      <c r="D102" s="14" t="s">
        <v>9</v>
      </c>
      <c r="E102" s="14" t="s">
        <v>9</v>
      </c>
      <c r="F102" s="14" t="s">
        <v>9</v>
      </c>
      <c r="G102" s="14" t="s">
        <v>9</v>
      </c>
      <c r="H102" s="14" t="s">
        <v>9</v>
      </c>
      <c r="I102" s="14" t="s">
        <v>9</v>
      </c>
      <c r="J102" s="14" t="s">
        <v>9</v>
      </c>
      <c r="K102" s="14" t="s">
        <v>9</v>
      </c>
      <c r="L102" s="48" t="s">
        <v>9</v>
      </c>
    </row>
    <row r="103" spans="1:12" ht="30" customHeight="1" x14ac:dyDescent="0.15">
      <c r="A103" s="20" t="s">
        <v>177</v>
      </c>
      <c r="B103" s="21" t="s">
        <v>178</v>
      </c>
      <c r="C103" s="22"/>
      <c r="D103" s="22"/>
      <c r="E103" s="22"/>
      <c r="F103" s="22"/>
      <c r="G103" s="22"/>
      <c r="H103" s="22"/>
      <c r="I103" s="22"/>
      <c r="J103" s="22"/>
      <c r="K103" s="22"/>
      <c r="L103" s="23"/>
    </row>
    <row r="104" spans="1:12" s="18" customFormat="1" ht="30" customHeight="1" x14ac:dyDescent="0.15">
      <c r="A104" s="13" t="s">
        <v>179</v>
      </c>
      <c r="B104" s="25" t="s">
        <v>180</v>
      </c>
      <c r="C104" s="3">
        <f>C105+C106</f>
        <v>1400000</v>
      </c>
      <c r="D104" s="3">
        <f>D105+D106</f>
        <v>1396200</v>
      </c>
      <c r="E104" s="3">
        <f>E105+E106</f>
        <v>3800</v>
      </c>
      <c r="F104" s="3">
        <v>64</v>
      </c>
      <c r="G104" s="33">
        <v>400</v>
      </c>
      <c r="H104" s="30" t="s">
        <v>181</v>
      </c>
      <c r="I104" s="34">
        <v>13801493939</v>
      </c>
      <c r="J104" s="4" t="s">
        <v>93</v>
      </c>
      <c r="K104" s="35" t="s">
        <v>182</v>
      </c>
      <c r="L104" s="28" t="s">
        <v>183</v>
      </c>
    </row>
    <row r="105" spans="1:12" s="18" customFormat="1" ht="30" customHeight="1" x14ac:dyDescent="0.15">
      <c r="A105" s="13"/>
      <c r="B105" s="37" t="s">
        <v>20</v>
      </c>
      <c r="C105" s="31">
        <v>1000000</v>
      </c>
      <c r="D105" s="31">
        <v>529684</v>
      </c>
      <c r="E105" s="31">
        <f>C105-D105</f>
        <v>470316</v>
      </c>
      <c r="F105" s="3"/>
      <c r="G105" s="33"/>
      <c r="H105" s="30"/>
      <c r="I105" s="34"/>
      <c r="J105" s="32" t="s">
        <v>93</v>
      </c>
      <c r="K105" s="35" t="s">
        <v>182</v>
      </c>
      <c r="L105" s="28" t="s">
        <v>183</v>
      </c>
    </row>
    <row r="106" spans="1:12" s="18" customFormat="1" ht="30" customHeight="1" x14ac:dyDescent="0.15">
      <c r="A106" s="13"/>
      <c r="B106" s="37" t="s">
        <v>45</v>
      </c>
      <c r="C106" s="31">
        <v>400000</v>
      </c>
      <c r="D106" s="31">
        <v>866516</v>
      </c>
      <c r="E106" s="31">
        <f>C106-D106</f>
        <v>-466516</v>
      </c>
      <c r="F106" s="3"/>
      <c r="G106" s="33"/>
      <c r="H106" s="30"/>
      <c r="I106" s="34"/>
      <c r="J106" s="32" t="s">
        <v>93</v>
      </c>
      <c r="K106" s="35" t="s">
        <v>182</v>
      </c>
      <c r="L106" s="28" t="s">
        <v>183</v>
      </c>
    </row>
    <row r="107" spans="1:12" s="18" customFormat="1" ht="30" customHeight="1" x14ac:dyDescent="0.15">
      <c r="A107" s="13" t="s">
        <v>184</v>
      </c>
      <c r="B107" s="25" t="s">
        <v>185</v>
      </c>
      <c r="C107" s="3">
        <f>C108+C109</f>
        <v>800000</v>
      </c>
      <c r="D107" s="3">
        <f>D108+D109</f>
        <v>712500</v>
      </c>
      <c r="E107" s="3">
        <f>E108+E109</f>
        <v>87500</v>
      </c>
      <c r="F107" s="3">
        <v>40</v>
      </c>
      <c r="G107" s="33">
        <v>195</v>
      </c>
      <c r="H107" s="30" t="s">
        <v>186</v>
      </c>
      <c r="I107" s="34">
        <v>13961104728</v>
      </c>
      <c r="J107" s="4" t="s">
        <v>187</v>
      </c>
      <c r="K107" s="35" t="s">
        <v>188</v>
      </c>
      <c r="L107" s="28" t="s">
        <v>189</v>
      </c>
    </row>
    <row r="108" spans="1:12" s="18" customFormat="1" ht="30" customHeight="1" x14ac:dyDescent="0.15">
      <c r="A108" s="13"/>
      <c r="B108" s="37" t="s">
        <v>20</v>
      </c>
      <c r="C108" s="31">
        <v>400000</v>
      </c>
      <c r="D108" s="31">
        <v>369500</v>
      </c>
      <c r="E108" s="31">
        <f>C108-D108</f>
        <v>30500</v>
      </c>
      <c r="F108" s="3"/>
      <c r="G108" s="33"/>
      <c r="H108" s="30"/>
      <c r="I108" s="34"/>
      <c r="J108" s="32" t="s">
        <v>187</v>
      </c>
      <c r="K108" s="35" t="s">
        <v>188</v>
      </c>
      <c r="L108" s="28" t="s">
        <v>189</v>
      </c>
    </row>
    <row r="109" spans="1:12" s="18" customFormat="1" ht="30" customHeight="1" x14ac:dyDescent="0.15">
      <c r="A109" s="13"/>
      <c r="B109" s="37" t="s">
        <v>45</v>
      </c>
      <c r="C109" s="31">
        <v>400000</v>
      </c>
      <c r="D109" s="31">
        <v>343000</v>
      </c>
      <c r="E109" s="31">
        <f>C109-D109</f>
        <v>57000</v>
      </c>
      <c r="F109" s="3"/>
      <c r="G109" s="33"/>
      <c r="H109" s="30"/>
      <c r="I109" s="34"/>
      <c r="J109" s="32" t="s">
        <v>187</v>
      </c>
      <c r="K109" s="35" t="s">
        <v>188</v>
      </c>
      <c r="L109" s="28" t="s">
        <v>189</v>
      </c>
    </row>
    <row r="110" spans="1:12" s="18" customFormat="1" ht="30" customHeight="1" x14ac:dyDescent="0.15">
      <c r="A110" s="13" t="s">
        <v>190</v>
      </c>
      <c r="B110" s="25" t="s">
        <v>191</v>
      </c>
      <c r="C110" s="3">
        <f>C111+C112</f>
        <v>1300000</v>
      </c>
      <c r="D110" s="3">
        <f>D111+D112</f>
        <v>1203019</v>
      </c>
      <c r="E110" s="3">
        <f>E111+E112</f>
        <v>96981</v>
      </c>
      <c r="F110" s="3">
        <v>50</v>
      </c>
      <c r="G110" s="33">
        <v>55</v>
      </c>
      <c r="H110" s="30" t="s">
        <v>186</v>
      </c>
      <c r="I110" s="34">
        <v>13961104728</v>
      </c>
      <c r="J110" s="4" t="s">
        <v>192</v>
      </c>
      <c r="K110" s="35" t="s">
        <v>188</v>
      </c>
      <c r="L110" s="28" t="s">
        <v>193</v>
      </c>
    </row>
    <row r="111" spans="1:12" s="18" customFormat="1" ht="30" customHeight="1" x14ac:dyDescent="0.15">
      <c r="A111" s="13"/>
      <c r="B111" s="37" t="s">
        <v>20</v>
      </c>
      <c r="C111" s="31">
        <v>650000</v>
      </c>
      <c r="D111" s="31">
        <v>560658</v>
      </c>
      <c r="E111" s="31">
        <f>C111-D111</f>
        <v>89342</v>
      </c>
      <c r="F111" s="3"/>
      <c r="G111" s="33"/>
      <c r="H111" s="30"/>
      <c r="I111" s="34"/>
      <c r="J111" s="32" t="s">
        <v>192</v>
      </c>
      <c r="K111" s="35" t="s">
        <v>188</v>
      </c>
      <c r="L111" s="28" t="s">
        <v>193</v>
      </c>
    </row>
    <row r="112" spans="1:12" s="18" customFormat="1" ht="30" customHeight="1" x14ac:dyDescent="0.15">
      <c r="A112" s="13"/>
      <c r="B112" s="37" t="s">
        <v>45</v>
      </c>
      <c r="C112" s="31">
        <v>650000</v>
      </c>
      <c r="D112" s="31">
        <v>642361</v>
      </c>
      <c r="E112" s="31">
        <f>C112-D112</f>
        <v>7639</v>
      </c>
      <c r="F112" s="3"/>
      <c r="G112" s="33"/>
      <c r="H112" s="30"/>
      <c r="I112" s="34"/>
      <c r="J112" s="32" t="s">
        <v>192</v>
      </c>
      <c r="K112" s="35" t="s">
        <v>188</v>
      </c>
      <c r="L112" s="28" t="s">
        <v>193</v>
      </c>
    </row>
    <row r="113" spans="1:12" ht="30" customHeight="1" x14ac:dyDescent="0.15">
      <c r="A113" s="20" t="s">
        <v>194</v>
      </c>
      <c r="B113" s="21" t="s">
        <v>195</v>
      </c>
      <c r="C113" s="22"/>
      <c r="D113" s="22"/>
      <c r="E113" s="22"/>
      <c r="F113" s="22"/>
      <c r="G113" s="22"/>
      <c r="H113" s="22"/>
      <c r="I113" s="22"/>
      <c r="J113" s="22"/>
      <c r="K113" s="22"/>
      <c r="L113" s="23"/>
    </row>
    <row r="114" spans="1:12" s="18" customFormat="1" ht="30" customHeight="1" x14ac:dyDescent="0.15">
      <c r="A114" s="13" t="s">
        <v>196</v>
      </c>
      <c r="B114" s="25" t="s">
        <v>197</v>
      </c>
      <c r="C114" s="3">
        <f>C115+C116</f>
        <v>125752.5</v>
      </c>
      <c r="D114" s="3">
        <f>D115+D116</f>
        <v>75900</v>
      </c>
      <c r="E114" s="3">
        <f>E115+E116</f>
        <v>49852.5</v>
      </c>
      <c r="F114" s="3">
        <v>12</v>
      </c>
      <c r="G114" s="33">
        <v>130</v>
      </c>
      <c r="H114" s="30" t="s">
        <v>198</v>
      </c>
      <c r="I114" s="34">
        <v>13706203808</v>
      </c>
      <c r="J114" s="4" t="s">
        <v>187</v>
      </c>
      <c r="K114" s="35" t="s">
        <v>199</v>
      </c>
      <c r="L114" s="28" t="s">
        <v>200</v>
      </c>
    </row>
    <row r="115" spans="1:12" s="18" customFormat="1" ht="30" customHeight="1" x14ac:dyDescent="0.15">
      <c r="A115" s="13"/>
      <c r="B115" s="30" t="s">
        <v>20</v>
      </c>
      <c r="C115" s="31">
        <v>125752.5</v>
      </c>
      <c r="D115" s="31">
        <v>47700</v>
      </c>
      <c r="E115" s="31">
        <f>C115-D115</f>
        <v>78052.5</v>
      </c>
      <c r="F115" s="3"/>
      <c r="G115" s="33"/>
      <c r="H115" s="30"/>
      <c r="I115" s="34"/>
      <c r="J115" s="32" t="s">
        <v>187</v>
      </c>
      <c r="K115" s="35" t="s">
        <v>199</v>
      </c>
      <c r="L115" s="28" t="s">
        <v>200</v>
      </c>
    </row>
    <row r="116" spans="1:12" s="18" customFormat="1" ht="30" customHeight="1" x14ac:dyDescent="0.15">
      <c r="A116" s="13"/>
      <c r="B116" s="37" t="s">
        <v>45</v>
      </c>
      <c r="C116" s="31">
        <v>0</v>
      </c>
      <c r="D116" s="31">
        <v>28200</v>
      </c>
      <c r="E116" s="31">
        <f>C116-D116</f>
        <v>-28200</v>
      </c>
      <c r="F116" s="3"/>
      <c r="G116" s="33"/>
      <c r="H116" s="30"/>
      <c r="I116" s="34"/>
      <c r="J116" s="32" t="s">
        <v>187</v>
      </c>
      <c r="K116" s="35" t="s">
        <v>199</v>
      </c>
      <c r="L116" s="28" t="s">
        <v>200</v>
      </c>
    </row>
    <row r="117" spans="1:12" s="18" customFormat="1" ht="30" customHeight="1" x14ac:dyDescent="0.15">
      <c r="A117" s="13" t="s">
        <v>201</v>
      </c>
      <c r="B117" s="25" t="s">
        <v>202</v>
      </c>
      <c r="C117" s="3">
        <f>C119+C121+C123</f>
        <v>758000</v>
      </c>
      <c r="D117" s="3">
        <f>D119+D121+D123</f>
        <v>300000</v>
      </c>
      <c r="E117" s="3">
        <f>E119+E121+E123</f>
        <v>458000</v>
      </c>
      <c r="F117" s="3"/>
      <c r="G117" s="33"/>
      <c r="H117" s="30"/>
      <c r="I117" s="34"/>
      <c r="J117" s="4" t="s">
        <v>10</v>
      </c>
      <c r="K117" s="35" t="s">
        <v>203</v>
      </c>
      <c r="L117" s="28" t="s">
        <v>204</v>
      </c>
    </row>
    <row r="118" spans="1:12" s="18" customFormat="1" ht="30" customHeight="1" x14ac:dyDescent="0.15">
      <c r="A118" s="13"/>
      <c r="B118" s="30" t="s">
        <v>205</v>
      </c>
      <c r="C118" s="3"/>
      <c r="D118" s="3"/>
      <c r="E118" s="3"/>
      <c r="F118" s="3"/>
      <c r="G118" s="33"/>
      <c r="H118" s="30"/>
      <c r="I118" s="34"/>
      <c r="J118" s="32" t="s">
        <v>10</v>
      </c>
      <c r="K118" s="35" t="s">
        <v>206</v>
      </c>
      <c r="L118" s="28" t="s">
        <v>204</v>
      </c>
    </row>
    <row r="119" spans="1:12" s="18" customFormat="1" ht="30" customHeight="1" x14ac:dyDescent="0.15">
      <c r="A119" s="13"/>
      <c r="B119" s="30" t="s">
        <v>45</v>
      </c>
      <c r="C119" s="31">
        <v>450000</v>
      </c>
      <c r="D119" s="31">
        <v>300000</v>
      </c>
      <c r="E119" s="31">
        <f>C119-D119</f>
        <v>150000</v>
      </c>
      <c r="F119" s="3"/>
      <c r="G119" s="33"/>
      <c r="H119" s="30"/>
      <c r="I119" s="34"/>
      <c r="J119" s="32" t="s">
        <v>10</v>
      </c>
      <c r="K119" s="35" t="s">
        <v>206</v>
      </c>
      <c r="L119" s="28" t="s">
        <v>204</v>
      </c>
    </row>
    <row r="120" spans="1:12" s="18" customFormat="1" ht="30" customHeight="1" x14ac:dyDescent="0.15">
      <c r="A120" s="13"/>
      <c r="B120" s="30" t="s">
        <v>207</v>
      </c>
      <c r="C120" s="31"/>
      <c r="D120" s="31"/>
      <c r="E120" s="31"/>
      <c r="F120" s="3"/>
      <c r="G120" s="33"/>
      <c r="H120" s="30"/>
      <c r="I120" s="34"/>
      <c r="J120" s="32" t="s">
        <v>10</v>
      </c>
      <c r="K120" s="35" t="s">
        <v>208</v>
      </c>
      <c r="L120" s="28" t="s">
        <v>204</v>
      </c>
    </row>
    <row r="121" spans="1:12" s="18" customFormat="1" ht="30" customHeight="1" x14ac:dyDescent="0.15">
      <c r="A121" s="13"/>
      <c r="B121" s="30" t="s">
        <v>45</v>
      </c>
      <c r="C121" s="31">
        <v>108000</v>
      </c>
      <c r="D121" s="31">
        <v>0</v>
      </c>
      <c r="E121" s="31">
        <f>C121-D121</f>
        <v>108000</v>
      </c>
      <c r="F121" s="3"/>
      <c r="G121" s="33"/>
      <c r="H121" s="30"/>
      <c r="I121" s="34"/>
      <c r="J121" s="32" t="s">
        <v>10</v>
      </c>
      <c r="K121" s="35" t="s">
        <v>208</v>
      </c>
      <c r="L121" s="28" t="s">
        <v>204</v>
      </c>
    </row>
    <row r="122" spans="1:12" s="18" customFormat="1" ht="30" customHeight="1" x14ac:dyDescent="0.15">
      <c r="A122" s="13"/>
      <c r="B122" s="30" t="s">
        <v>209</v>
      </c>
      <c r="C122" s="31"/>
      <c r="D122" s="31"/>
      <c r="E122" s="31"/>
      <c r="F122" s="3"/>
      <c r="G122" s="33"/>
      <c r="H122" s="30"/>
      <c r="I122" s="34"/>
      <c r="J122" s="32" t="s">
        <v>10</v>
      </c>
      <c r="K122" s="35" t="s">
        <v>210</v>
      </c>
      <c r="L122" s="28" t="s">
        <v>204</v>
      </c>
    </row>
    <row r="123" spans="1:12" s="18" customFormat="1" ht="30" customHeight="1" x14ac:dyDescent="0.15">
      <c r="A123" s="13"/>
      <c r="B123" s="30" t="s">
        <v>45</v>
      </c>
      <c r="C123" s="31">
        <v>200000</v>
      </c>
      <c r="D123" s="31">
        <v>0</v>
      </c>
      <c r="E123" s="31">
        <f>C123-D123</f>
        <v>200000</v>
      </c>
      <c r="F123" s="3"/>
      <c r="G123" s="33"/>
      <c r="H123" s="30"/>
      <c r="I123" s="34"/>
      <c r="J123" s="32" t="s">
        <v>10</v>
      </c>
      <c r="K123" s="35" t="s">
        <v>211</v>
      </c>
      <c r="L123" s="28" t="s">
        <v>204</v>
      </c>
    </row>
    <row r="124" spans="1:12" ht="30" customHeight="1" x14ac:dyDescent="0.15">
      <c r="A124" s="20" t="s">
        <v>212</v>
      </c>
      <c r="B124" s="21" t="s">
        <v>213</v>
      </c>
      <c r="C124" s="22"/>
      <c r="D124" s="22"/>
      <c r="E124" s="22"/>
      <c r="F124" s="22"/>
      <c r="G124" s="22"/>
      <c r="H124" s="22"/>
      <c r="I124" s="22"/>
      <c r="J124" s="22"/>
      <c r="K124" s="22"/>
      <c r="L124" s="23"/>
    </row>
    <row r="125" spans="1:12" ht="30" customHeight="1" x14ac:dyDescent="0.15">
      <c r="A125" s="41"/>
      <c r="B125" s="14" t="s">
        <v>9</v>
      </c>
      <c r="C125" s="14" t="s">
        <v>9</v>
      </c>
      <c r="D125" s="14" t="s">
        <v>9</v>
      </c>
      <c r="E125" s="14" t="s">
        <v>9</v>
      </c>
      <c r="F125" s="14" t="s">
        <v>9</v>
      </c>
      <c r="G125" s="14" t="s">
        <v>9</v>
      </c>
      <c r="H125" s="14" t="s">
        <v>9</v>
      </c>
      <c r="I125" s="14" t="s">
        <v>9</v>
      </c>
      <c r="J125" s="14" t="s">
        <v>9</v>
      </c>
      <c r="K125" s="14" t="s">
        <v>9</v>
      </c>
      <c r="L125" s="48" t="s">
        <v>9</v>
      </c>
    </row>
    <row r="126" spans="1:12" ht="30" customHeight="1" x14ac:dyDescent="0.15">
      <c r="A126" s="20" t="s">
        <v>214</v>
      </c>
      <c r="B126" s="21" t="s">
        <v>215</v>
      </c>
      <c r="C126" s="22"/>
      <c r="D126" s="22"/>
      <c r="E126" s="22"/>
      <c r="F126" s="22"/>
      <c r="G126" s="22"/>
      <c r="H126" s="22"/>
      <c r="I126" s="22"/>
      <c r="J126" s="22"/>
      <c r="K126" s="22"/>
      <c r="L126" s="23"/>
    </row>
    <row r="127" spans="1:12" ht="30" customHeight="1" x14ac:dyDescent="0.15">
      <c r="A127" s="41"/>
      <c r="B127" s="14" t="s">
        <v>9</v>
      </c>
      <c r="C127" s="14" t="s">
        <v>9</v>
      </c>
      <c r="D127" s="14" t="s">
        <v>9</v>
      </c>
      <c r="E127" s="14" t="s">
        <v>9</v>
      </c>
      <c r="F127" s="14" t="s">
        <v>9</v>
      </c>
      <c r="G127" s="14" t="s">
        <v>9</v>
      </c>
      <c r="H127" s="14" t="s">
        <v>9</v>
      </c>
      <c r="I127" s="14" t="s">
        <v>9</v>
      </c>
      <c r="J127" s="14" t="s">
        <v>9</v>
      </c>
      <c r="K127" s="14" t="s">
        <v>9</v>
      </c>
      <c r="L127" s="48" t="s">
        <v>9</v>
      </c>
    </row>
    <row r="128" spans="1:12" ht="30" customHeight="1" x14ac:dyDescent="0.15">
      <c r="A128" s="20" t="s">
        <v>216</v>
      </c>
      <c r="B128" s="21" t="s">
        <v>217</v>
      </c>
      <c r="C128" s="22"/>
      <c r="D128" s="22"/>
      <c r="E128" s="22"/>
      <c r="F128" s="22"/>
      <c r="G128" s="22"/>
      <c r="H128" s="22"/>
      <c r="I128" s="22"/>
      <c r="J128" s="22"/>
      <c r="K128" s="22"/>
      <c r="L128" s="23"/>
    </row>
    <row r="129" spans="1:13" ht="30" customHeight="1" x14ac:dyDescent="0.15">
      <c r="A129" s="13" t="s">
        <v>218</v>
      </c>
      <c r="B129" s="25" t="s">
        <v>219</v>
      </c>
      <c r="C129" s="3">
        <f>C130+C131</f>
        <v>210000</v>
      </c>
      <c r="D129" s="3">
        <f>D130+D131</f>
        <v>210000</v>
      </c>
      <c r="E129" s="3">
        <f>E130+E131</f>
        <v>0</v>
      </c>
      <c r="F129" s="3">
        <v>10</v>
      </c>
      <c r="G129" s="33">
        <v>100</v>
      </c>
      <c r="H129" s="30" t="s">
        <v>220</v>
      </c>
      <c r="I129" s="34">
        <v>13805234229</v>
      </c>
      <c r="J129" s="4" t="s">
        <v>187</v>
      </c>
      <c r="K129" s="30" t="s">
        <v>221</v>
      </c>
      <c r="L129" s="28" t="s">
        <v>222</v>
      </c>
      <c r="M129" s="49"/>
    </row>
    <row r="130" spans="1:13" ht="30" customHeight="1" x14ac:dyDescent="0.15">
      <c r="A130" s="13"/>
      <c r="B130" s="37" t="s">
        <v>20</v>
      </c>
      <c r="C130" s="31">
        <v>100000</v>
      </c>
      <c r="D130" s="31">
        <v>100000</v>
      </c>
      <c r="E130" s="31">
        <f>C130-D130</f>
        <v>0</v>
      </c>
      <c r="F130" s="3"/>
      <c r="G130" s="33"/>
      <c r="H130" s="30"/>
      <c r="I130" s="34"/>
      <c r="J130" s="32" t="s">
        <v>187</v>
      </c>
      <c r="K130" s="30"/>
      <c r="L130" s="28" t="s">
        <v>222</v>
      </c>
      <c r="M130" s="49"/>
    </row>
    <row r="131" spans="1:13" ht="30" customHeight="1" x14ac:dyDescent="0.15">
      <c r="A131" s="13"/>
      <c r="B131" s="37" t="s">
        <v>45</v>
      </c>
      <c r="C131" s="31">
        <v>110000</v>
      </c>
      <c r="D131" s="31">
        <v>110000</v>
      </c>
      <c r="E131" s="31">
        <f>C131-D131</f>
        <v>0</v>
      </c>
      <c r="F131" s="3"/>
      <c r="G131" s="33"/>
      <c r="H131" s="30"/>
      <c r="I131" s="34"/>
      <c r="J131" s="32" t="s">
        <v>187</v>
      </c>
      <c r="K131" s="30"/>
      <c r="L131" s="28" t="s">
        <v>222</v>
      </c>
      <c r="M131" s="49"/>
    </row>
    <row r="132" spans="1:13" ht="30" customHeight="1" x14ac:dyDescent="0.15">
      <c r="A132" s="13" t="s">
        <v>223</v>
      </c>
      <c r="B132" s="25" t="s">
        <v>224</v>
      </c>
      <c r="C132" s="3">
        <f>C133</f>
        <v>200000</v>
      </c>
      <c r="D132" s="3">
        <f>D133</f>
        <v>150000</v>
      </c>
      <c r="E132" s="3">
        <f>E133</f>
        <v>50000</v>
      </c>
      <c r="F132" s="3"/>
      <c r="G132" s="33"/>
      <c r="H132" s="30"/>
      <c r="I132" s="34"/>
      <c r="J132" s="4" t="s">
        <v>187</v>
      </c>
      <c r="K132" s="40" t="s">
        <v>225</v>
      </c>
      <c r="L132" s="28" t="s">
        <v>226</v>
      </c>
      <c r="M132" s="50"/>
    </row>
    <row r="133" spans="1:13" ht="30" customHeight="1" x14ac:dyDescent="0.15">
      <c r="A133" s="13"/>
      <c r="B133" s="37" t="s">
        <v>45</v>
      </c>
      <c r="C133" s="31">
        <v>200000</v>
      </c>
      <c r="D133" s="31">
        <v>150000</v>
      </c>
      <c r="E133" s="31">
        <f>C133-D133</f>
        <v>50000</v>
      </c>
      <c r="F133" s="3"/>
      <c r="G133" s="33"/>
      <c r="H133" s="30"/>
      <c r="I133" s="34"/>
      <c r="J133" s="32" t="s">
        <v>187</v>
      </c>
      <c r="K133" s="40"/>
      <c r="L133" s="28" t="s">
        <v>226</v>
      </c>
      <c r="M133" s="50"/>
    </row>
    <row r="134" spans="1:13" ht="30" customHeight="1" x14ac:dyDescent="0.15">
      <c r="A134" s="13" t="s">
        <v>227</v>
      </c>
      <c r="B134" s="25" t="s">
        <v>228</v>
      </c>
      <c r="C134" s="3">
        <f>C135</f>
        <v>170000</v>
      </c>
      <c r="D134" s="3">
        <f>D135</f>
        <v>0</v>
      </c>
      <c r="E134" s="3">
        <f>E135</f>
        <v>170000</v>
      </c>
      <c r="F134" s="3"/>
      <c r="G134" s="33"/>
      <c r="H134" s="30"/>
      <c r="I134" s="34"/>
      <c r="J134" s="4" t="s">
        <v>187</v>
      </c>
      <c r="K134" s="40" t="s">
        <v>229</v>
      </c>
      <c r="L134" s="28" t="s">
        <v>230</v>
      </c>
      <c r="M134" s="50"/>
    </row>
    <row r="135" spans="1:13" ht="30" customHeight="1" x14ac:dyDescent="0.15">
      <c r="A135" s="13"/>
      <c r="B135" s="37" t="s">
        <v>45</v>
      </c>
      <c r="C135" s="31">
        <v>170000</v>
      </c>
      <c r="D135" s="31">
        <v>0</v>
      </c>
      <c r="E135" s="31">
        <f>C135-D135</f>
        <v>170000</v>
      </c>
      <c r="F135" s="3"/>
      <c r="G135" s="33"/>
      <c r="H135" s="30"/>
      <c r="I135" s="34"/>
      <c r="J135" s="32" t="s">
        <v>187</v>
      </c>
      <c r="K135" s="40"/>
      <c r="L135" s="28" t="s">
        <v>230</v>
      </c>
      <c r="M135" s="50"/>
    </row>
    <row r="136" spans="1:13" ht="30" customHeight="1" x14ac:dyDescent="0.15">
      <c r="A136" s="20" t="s">
        <v>231</v>
      </c>
      <c r="B136" s="21" t="s">
        <v>232</v>
      </c>
      <c r="C136" s="22"/>
      <c r="D136" s="22"/>
      <c r="E136" s="22"/>
      <c r="F136" s="22"/>
      <c r="G136" s="22"/>
      <c r="H136" s="22"/>
      <c r="I136" s="22"/>
      <c r="J136" s="22"/>
      <c r="K136" s="22"/>
      <c r="L136" s="23"/>
    </row>
    <row r="137" spans="1:13" ht="30" customHeight="1" x14ac:dyDescent="0.15">
      <c r="A137" s="13" t="s">
        <v>233</v>
      </c>
      <c r="B137" s="25" t="s">
        <v>234</v>
      </c>
      <c r="C137" s="3">
        <f>C139+C141</f>
        <v>150000</v>
      </c>
      <c r="D137" s="3">
        <f>D139+D141</f>
        <v>100000</v>
      </c>
      <c r="E137" s="3">
        <f>E139+E141</f>
        <v>50000</v>
      </c>
      <c r="F137" s="31"/>
      <c r="G137" s="39"/>
      <c r="H137" s="30"/>
      <c r="I137" s="34"/>
      <c r="J137" s="4" t="s">
        <v>10</v>
      </c>
      <c r="K137" s="35" t="s">
        <v>235</v>
      </c>
      <c r="L137" s="28" t="s">
        <v>236</v>
      </c>
    </row>
    <row r="138" spans="1:13" ht="30" customHeight="1" x14ac:dyDescent="0.15">
      <c r="A138" s="41"/>
      <c r="B138" s="30" t="s">
        <v>237</v>
      </c>
      <c r="F138" s="31"/>
      <c r="G138" s="39"/>
      <c r="H138" s="30"/>
      <c r="I138" s="34"/>
      <c r="J138" s="32" t="s">
        <v>10</v>
      </c>
      <c r="K138" s="40"/>
      <c r="L138" s="28" t="s">
        <v>236</v>
      </c>
    </row>
    <row r="139" spans="1:13" ht="30" customHeight="1" x14ac:dyDescent="0.15">
      <c r="A139" s="41"/>
      <c r="B139" s="37" t="s">
        <v>45</v>
      </c>
      <c r="C139" s="31">
        <v>100000</v>
      </c>
      <c r="D139" s="31">
        <v>100000</v>
      </c>
      <c r="E139" s="31">
        <f>C139-D139</f>
        <v>0</v>
      </c>
      <c r="F139" s="31"/>
      <c r="G139" s="39"/>
      <c r="H139" s="30"/>
      <c r="I139" s="34"/>
      <c r="J139" s="32" t="s">
        <v>10</v>
      </c>
      <c r="K139" s="40" t="s">
        <v>238</v>
      </c>
      <c r="L139" s="28" t="s">
        <v>236</v>
      </c>
    </row>
    <row r="140" spans="1:13" ht="30" customHeight="1" x14ac:dyDescent="0.15">
      <c r="A140" s="41"/>
      <c r="B140" s="30" t="s">
        <v>239</v>
      </c>
      <c r="C140" s="31"/>
      <c r="D140" s="31"/>
      <c r="E140" s="31"/>
      <c r="F140" s="31"/>
      <c r="G140" s="39"/>
      <c r="H140" s="30"/>
      <c r="I140" s="34"/>
      <c r="J140" s="32" t="s">
        <v>10</v>
      </c>
      <c r="K140" s="40"/>
      <c r="L140" s="28" t="s">
        <v>236</v>
      </c>
    </row>
    <row r="141" spans="1:13" ht="30" customHeight="1" x14ac:dyDescent="0.15">
      <c r="A141" s="41"/>
      <c r="B141" s="37" t="s">
        <v>45</v>
      </c>
      <c r="C141" s="31">
        <v>50000</v>
      </c>
      <c r="D141" s="31">
        <v>0</v>
      </c>
      <c r="E141" s="31">
        <f>C141-D141</f>
        <v>50000</v>
      </c>
      <c r="F141" s="31"/>
      <c r="G141" s="39"/>
      <c r="H141" s="30"/>
      <c r="I141" s="34"/>
      <c r="J141" s="32" t="s">
        <v>10</v>
      </c>
      <c r="K141" s="40" t="s">
        <v>240</v>
      </c>
      <c r="L141" s="28" t="s">
        <v>236</v>
      </c>
    </row>
    <row r="142" spans="1:13" ht="30" customHeight="1" x14ac:dyDescent="0.15">
      <c r="A142" s="20" t="s">
        <v>241</v>
      </c>
      <c r="B142" s="21" t="s">
        <v>242</v>
      </c>
      <c r="C142" s="22"/>
      <c r="D142" s="22"/>
      <c r="E142" s="22"/>
      <c r="F142" s="22"/>
      <c r="G142" s="22"/>
      <c r="H142" s="22"/>
      <c r="I142" s="22"/>
      <c r="J142" s="22"/>
      <c r="K142" s="22"/>
      <c r="L142" s="23"/>
    </row>
    <row r="143" spans="1:13" ht="30" customHeight="1" x14ac:dyDescent="0.15">
      <c r="A143" s="41"/>
      <c r="B143" s="14" t="s">
        <v>9</v>
      </c>
      <c r="C143" s="14" t="s">
        <v>9</v>
      </c>
      <c r="D143" s="14" t="s">
        <v>9</v>
      </c>
      <c r="E143" s="14" t="s">
        <v>9</v>
      </c>
      <c r="F143" s="14" t="s">
        <v>9</v>
      </c>
      <c r="G143" s="14" t="s">
        <v>9</v>
      </c>
      <c r="H143" s="14" t="s">
        <v>9</v>
      </c>
      <c r="I143" s="14" t="s">
        <v>9</v>
      </c>
      <c r="J143" s="14" t="s">
        <v>9</v>
      </c>
      <c r="K143" s="14" t="s">
        <v>9</v>
      </c>
      <c r="L143" s="48" t="s">
        <v>9</v>
      </c>
    </row>
    <row r="144" spans="1:13" ht="30" customHeight="1" x14ac:dyDescent="0.15">
      <c r="A144" s="20" t="s">
        <v>243</v>
      </c>
      <c r="B144" s="21" t="s">
        <v>244</v>
      </c>
      <c r="C144" s="22"/>
      <c r="D144" s="22"/>
      <c r="E144" s="22"/>
      <c r="F144" s="22"/>
      <c r="G144" s="22"/>
      <c r="H144" s="22"/>
      <c r="I144" s="22"/>
      <c r="J144" s="22"/>
      <c r="K144" s="22"/>
      <c r="L144" s="23"/>
    </row>
    <row r="145" spans="1:12" ht="30" customHeight="1" x14ac:dyDescent="0.15">
      <c r="A145" s="41"/>
      <c r="B145" s="14" t="s">
        <v>9</v>
      </c>
      <c r="C145" s="14" t="s">
        <v>9</v>
      </c>
      <c r="D145" s="14" t="s">
        <v>9</v>
      </c>
      <c r="E145" s="14" t="s">
        <v>9</v>
      </c>
      <c r="F145" s="14" t="s">
        <v>9</v>
      </c>
      <c r="G145" s="14" t="s">
        <v>9</v>
      </c>
      <c r="H145" s="14" t="s">
        <v>9</v>
      </c>
      <c r="I145" s="14" t="s">
        <v>9</v>
      </c>
      <c r="J145" s="14" t="s">
        <v>9</v>
      </c>
      <c r="K145" s="14" t="s">
        <v>9</v>
      </c>
      <c r="L145" s="48" t="s">
        <v>9</v>
      </c>
    </row>
    <row r="146" spans="1:12" ht="30" customHeight="1" x14ac:dyDescent="0.15">
      <c r="A146" s="20" t="s">
        <v>245</v>
      </c>
      <c r="B146" s="21" t="s">
        <v>246</v>
      </c>
      <c r="C146" s="22"/>
      <c r="D146" s="22"/>
      <c r="E146" s="22"/>
      <c r="F146" s="22"/>
      <c r="G146" s="22"/>
      <c r="H146" s="22"/>
      <c r="I146" s="22"/>
      <c r="J146" s="22"/>
      <c r="K146" s="22"/>
      <c r="L146" s="23"/>
    </row>
    <row r="147" spans="1:12" ht="30" customHeight="1" x14ac:dyDescent="0.15">
      <c r="A147" s="13" t="s">
        <v>247</v>
      </c>
      <c r="B147" s="25" t="s">
        <v>248</v>
      </c>
      <c r="C147" s="3">
        <f>C148</f>
        <v>100000</v>
      </c>
      <c r="D147" s="3">
        <f>D148</f>
        <v>0</v>
      </c>
      <c r="E147" s="3">
        <f>E148</f>
        <v>100000</v>
      </c>
      <c r="F147" s="31"/>
      <c r="G147" s="39"/>
      <c r="H147" s="30"/>
      <c r="I147" s="34"/>
      <c r="J147" s="4" t="s">
        <v>249</v>
      </c>
      <c r="K147" s="40" t="s">
        <v>250</v>
      </c>
      <c r="L147" s="28" t="s">
        <v>251</v>
      </c>
    </row>
    <row r="148" spans="1:12" ht="30" customHeight="1" x14ac:dyDescent="0.15">
      <c r="A148" s="41"/>
      <c r="B148" s="37" t="s">
        <v>45</v>
      </c>
      <c r="C148" s="31">
        <v>100000</v>
      </c>
      <c r="D148" s="31">
        <v>0</v>
      </c>
      <c r="E148" s="31">
        <f>C148-D148</f>
        <v>100000</v>
      </c>
      <c r="F148" s="31"/>
      <c r="G148" s="39"/>
      <c r="H148" s="30"/>
      <c r="I148" s="34"/>
      <c r="J148" s="32" t="s">
        <v>249</v>
      </c>
      <c r="K148" s="40" t="s">
        <v>250</v>
      </c>
      <c r="L148" s="28" t="s">
        <v>251</v>
      </c>
    </row>
    <row r="149" spans="1:12" ht="30" customHeight="1" x14ac:dyDescent="0.15">
      <c r="A149" s="13" t="s">
        <v>252</v>
      </c>
      <c r="B149" s="25" t="s">
        <v>253</v>
      </c>
      <c r="C149" s="3">
        <f>C150</f>
        <v>100000</v>
      </c>
      <c r="D149" s="3">
        <f>D150</f>
        <v>0</v>
      </c>
      <c r="E149" s="3">
        <f>E150</f>
        <v>100000</v>
      </c>
      <c r="F149" s="31"/>
      <c r="G149" s="39"/>
      <c r="H149" s="30"/>
      <c r="I149" s="34"/>
      <c r="J149" s="4" t="s">
        <v>249</v>
      </c>
      <c r="K149" s="40" t="s">
        <v>254</v>
      </c>
      <c r="L149" s="28" t="s">
        <v>255</v>
      </c>
    </row>
    <row r="150" spans="1:12" ht="30" customHeight="1" x14ac:dyDescent="0.15">
      <c r="A150" s="41"/>
      <c r="B150" s="37" t="s">
        <v>45</v>
      </c>
      <c r="C150" s="31">
        <v>100000</v>
      </c>
      <c r="D150" s="31">
        <v>0</v>
      </c>
      <c r="E150" s="31">
        <f>C150-D150</f>
        <v>100000</v>
      </c>
      <c r="F150" s="31"/>
      <c r="G150" s="39"/>
      <c r="H150" s="30"/>
      <c r="I150" s="34"/>
      <c r="J150" s="32" t="s">
        <v>249</v>
      </c>
      <c r="K150" s="40" t="s">
        <v>254</v>
      </c>
      <c r="L150" s="28" t="s">
        <v>255</v>
      </c>
    </row>
    <row r="151" spans="1:12" ht="30" customHeight="1" x14ac:dyDescent="0.15">
      <c r="A151" s="13" t="s">
        <v>256</v>
      </c>
      <c r="B151" s="25" t="s">
        <v>257</v>
      </c>
      <c r="C151" s="3">
        <f>C152</f>
        <v>50000</v>
      </c>
      <c r="D151" s="3">
        <f>D152</f>
        <v>0</v>
      </c>
      <c r="E151" s="3">
        <f>E152</f>
        <v>50000</v>
      </c>
      <c r="F151" s="31"/>
      <c r="G151" s="39"/>
      <c r="H151" s="30"/>
      <c r="I151" s="34"/>
      <c r="J151" s="4" t="s">
        <v>249</v>
      </c>
      <c r="K151" s="40" t="s">
        <v>258</v>
      </c>
      <c r="L151" s="28" t="s">
        <v>259</v>
      </c>
    </row>
    <row r="152" spans="1:12" ht="30" customHeight="1" x14ac:dyDescent="0.15">
      <c r="A152" s="41"/>
      <c r="B152" s="37" t="s">
        <v>45</v>
      </c>
      <c r="C152" s="31">
        <v>50000</v>
      </c>
      <c r="D152" s="31">
        <v>0</v>
      </c>
      <c r="E152" s="31">
        <f>C152-D152</f>
        <v>50000</v>
      </c>
      <c r="F152" s="31"/>
      <c r="G152" s="39"/>
      <c r="H152" s="30"/>
      <c r="I152" s="34"/>
      <c r="J152" s="32" t="s">
        <v>249</v>
      </c>
      <c r="K152" s="40" t="s">
        <v>258</v>
      </c>
      <c r="L152" s="28" t="s">
        <v>259</v>
      </c>
    </row>
    <row r="153" spans="1:12" ht="30" customHeight="1" x14ac:dyDescent="0.15">
      <c r="A153" s="13" t="s">
        <v>260</v>
      </c>
      <c r="B153" s="25" t="s">
        <v>261</v>
      </c>
      <c r="C153" s="3">
        <f>C154</f>
        <v>50000</v>
      </c>
      <c r="D153" s="3">
        <f>D154</f>
        <v>0</v>
      </c>
      <c r="E153" s="3">
        <f>E154</f>
        <v>50000</v>
      </c>
      <c r="F153" s="31"/>
      <c r="G153" s="39"/>
      <c r="H153" s="30"/>
      <c r="I153" s="34"/>
      <c r="J153" s="4" t="s">
        <v>249</v>
      </c>
      <c r="K153" s="40" t="s">
        <v>262</v>
      </c>
      <c r="L153" s="28" t="s">
        <v>263</v>
      </c>
    </row>
    <row r="154" spans="1:12" ht="30" customHeight="1" x14ac:dyDescent="0.15">
      <c r="A154" s="41"/>
      <c r="B154" s="37" t="s">
        <v>45</v>
      </c>
      <c r="C154" s="31">
        <v>50000</v>
      </c>
      <c r="D154" s="31">
        <v>0</v>
      </c>
      <c r="E154" s="31">
        <f>C154-D154</f>
        <v>50000</v>
      </c>
      <c r="F154" s="31"/>
      <c r="G154" s="39"/>
      <c r="H154" s="30"/>
      <c r="I154" s="34"/>
      <c r="J154" s="32" t="s">
        <v>249</v>
      </c>
      <c r="K154" s="40" t="s">
        <v>262</v>
      </c>
      <c r="L154" s="28" t="s">
        <v>263</v>
      </c>
    </row>
    <row r="155" spans="1:12" ht="30" customHeight="1" x14ac:dyDescent="0.15">
      <c r="A155" s="13" t="s">
        <v>264</v>
      </c>
      <c r="B155" s="25" t="s">
        <v>265</v>
      </c>
      <c r="C155" s="3">
        <f>C156</f>
        <v>150000</v>
      </c>
      <c r="D155" s="3">
        <f>D156</f>
        <v>142600</v>
      </c>
      <c r="E155" s="3">
        <f>E156</f>
        <v>7400</v>
      </c>
      <c r="F155" s="31"/>
      <c r="G155" s="39"/>
      <c r="H155" s="30"/>
      <c r="I155" s="34"/>
      <c r="J155" s="4" t="s">
        <v>249</v>
      </c>
      <c r="K155" s="40" t="s">
        <v>266</v>
      </c>
      <c r="L155" s="28" t="s">
        <v>267</v>
      </c>
    </row>
    <row r="156" spans="1:12" ht="30" customHeight="1" x14ac:dyDescent="0.15">
      <c r="A156" s="41"/>
      <c r="B156" s="37" t="s">
        <v>45</v>
      </c>
      <c r="C156" s="31">
        <v>150000</v>
      </c>
      <c r="D156" s="31">
        <v>142600</v>
      </c>
      <c r="E156" s="31">
        <f t="shared" ref="E156:E162" si="0">C156-D156</f>
        <v>7400</v>
      </c>
      <c r="F156" s="31"/>
      <c r="G156" s="39"/>
      <c r="H156" s="30"/>
      <c r="I156" s="34"/>
      <c r="J156" s="32" t="s">
        <v>249</v>
      </c>
      <c r="K156" s="40" t="s">
        <v>266</v>
      </c>
      <c r="L156" s="28" t="s">
        <v>267</v>
      </c>
    </row>
    <row r="157" spans="1:12" ht="30" customHeight="1" x14ac:dyDescent="0.15">
      <c r="A157" s="13" t="s">
        <v>268</v>
      </c>
      <c r="B157" s="25" t="s">
        <v>269</v>
      </c>
      <c r="C157" s="3">
        <v>0</v>
      </c>
      <c r="D157" s="3">
        <v>0</v>
      </c>
      <c r="E157" s="3">
        <f t="shared" si="0"/>
        <v>0</v>
      </c>
      <c r="F157" s="31"/>
      <c r="G157" s="39"/>
      <c r="H157" s="30"/>
      <c r="I157" s="34"/>
      <c r="J157" s="4" t="s">
        <v>249</v>
      </c>
      <c r="K157" s="40" t="s">
        <v>270</v>
      </c>
      <c r="L157" s="28" t="s">
        <v>271</v>
      </c>
    </row>
    <row r="158" spans="1:12" ht="30" customHeight="1" x14ac:dyDescent="0.15">
      <c r="A158" s="41"/>
      <c r="B158" s="37" t="s">
        <v>45</v>
      </c>
      <c r="C158" s="31">
        <v>0</v>
      </c>
      <c r="D158" s="31">
        <v>0</v>
      </c>
      <c r="E158" s="31">
        <f t="shared" si="0"/>
        <v>0</v>
      </c>
      <c r="F158" s="31"/>
      <c r="G158" s="39"/>
      <c r="H158" s="30"/>
      <c r="I158" s="34"/>
      <c r="J158" s="32" t="s">
        <v>249</v>
      </c>
      <c r="K158" s="40" t="s">
        <v>270</v>
      </c>
      <c r="L158" s="28" t="s">
        <v>271</v>
      </c>
    </row>
    <row r="159" spans="1:12" ht="30" customHeight="1" x14ac:dyDescent="0.15">
      <c r="A159" s="13" t="s">
        <v>272</v>
      </c>
      <c r="B159" s="25" t="s">
        <v>273</v>
      </c>
      <c r="C159" s="3">
        <v>0</v>
      </c>
      <c r="D159" s="3">
        <v>0</v>
      </c>
      <c r="E159" s="3">
        <f t="shared" si="0"/>
        <v>0</v>
      </c>
      <c r="F159" s="31"/>
      <c r="G159" s="39"/>
      <c r="H159" s="30"/>
      <c r="I159" s="34"/>
      <c r="J159" s="4" t="s">
        <v>249</v>
      </c>
      <c r="K159" s="40" t="s">
        <v>270</v>
      </c>
      <c r="L159" s="28" t="s">
        <v>274</v>
      </c>
    </row>
    <row r="160" spans="1:12" ht="30" customHeight="1" x14ac:dyDescent="0.15">
      <c r="A160" s="41"/>
      <c r="B160" s="37" t="s">
        <v>45</v>
      </c>
      <c r="C160" s="31">
        <v>0</v>
      </c>
      <c r="D160" s="31">
        <v>0</v>
      </c>
      <c r="E160" s="31">
        <f t="shared" si="0"/>
        <v>0</v>
      </c>
      <c r="F160" s="31"/>
      <c r="G160" s="39"/>
      <c r="H160" s="30"/>
      <c r="I160" s="34"/>
      <c r="J160" s="32" t="s">
        <v>249</v>
      </c>
      <c r="K160" s="40" t="s">
        <v>270</v>
      </c>
      <c r="L160" s="28" t="s">
        <v>274</v>
      </c>
    </row>
    <row r="161" spans="1:13" ht="30" customHeight="1" x14ac:dyDescent="0.15">
      <c r="A161" s="13" t="s">
        <v>275</v>
      </c>
      <c r="B161" s="25" t="s">
        <v>276</v>
      </c>
      <c r="C161" s="3">
        <v>0</v>
      </c>
      <c r="D161" s="3">
        <v>0</v>
      </c>
      <c r="E161" s="3">
        <f t="shared" si="0"/>
        <v>0</v>
      </c>
      <c r="F161" s="31"/>
      <c r="G161" s="39"/>
      <c r="H161" s="30"/>
      <c r="I161" s="34"/>
      <c r="J161" s="4" t="s">
        <v>187</v>
      </c>
      <c r="K161" s="40" t="s">
        <v>277</v>
      </c>
      <c r="L161" s="28" t="s">
        <v>278</v>
      </c>
    </row>
    <row r="162" spans="1:13" ht="30" customHeight="1" x14ac:dyDescent="0.15">
      <c r="A162" s="41"/>
      <c r="B162" s="37" t="s">
        <v>45</v>
      </c>
      <c r="C162" s="31">
        <v>0</v>
      </c>
      <c r="D162" s="31">
        <v>0</v>
      </c>
      <c r="E162" s="31">
        <f t="shared" si="0"/>
        <v>0</v>
      </c>
      <c r="F162" s="31"/>
      <c r="G162" s="39"/>
      <c r="H162" s="30"/>
      <c r="I162" s="34"/>
      <c r="J162" s="32" t="s">
        <v>187</v>
      </c>
      <c r="K162" s="40" t="s">
        <v>277</v>
      </c>
      <c r="L162" s="28" t="s">
        <v>278</v>
      </c>
    </row>
    <row r="163" spans="1:13" ht="30" customHeight="1" x14ac:dyDescent="0.15">
      <c r="A163" s="20" t="s">
        <v>279</v>
      </c>
      <c r="B163" s="51" t="s">
        <v>280</v>
      </c>
      <c r="C163" s="52"/>
      <c r="D163" s="52"/>
      <c r="E163" s="52"/>
      <c r="F163" s="52"/>
      <c r="G163" s="52"/>
      <c r="H163" s="52"/>
      <c r="I163" s="52"/>
      <c r="J163" s="52"/>
      <c r="K163" s="52"/>
      <c r="L163" s="53"/>
    </row>
    <row r="164" spans="1:13" ht="30" customHeight="1" x14ac:dyDescent="0.15">
      <c r="A164" s="54"/>
      <c r="B164" s="55" t="s">
        <v>9</v>
      </c>
      <c r="C164" s="55" t="s">
        <v>9</v>
      </c>
      <c r="D164" s="55" t="s">
        <v>9</v>
      </c>
      <c r="E164" s="55" t="s">
        <v>9</v>
      </c>
      <c r="F164" s="55" t="s">
        <v>9</v>
      </c>
      <c r="G164" s="55" t="s">
        <v>9</v>
      </c>
      <c r="H164" s="55" t="s">
        <v>9</v>
      </c>
      <c r="I164" s="55" t="s">
        <v>9</v>
      </c>
      <c r="J164" s="55" t="s">
        <v>9</v>
      </c>
      <c r="K164" s="55" t="s">
        <v>9</v>
      </c>
      <c r="L164" s="56" t="s">
        <v>9</v>
      </c>
      <c r="M164" s="50"/>
    </row>
    <row r="165" spans="1:13" ht="84.75" customHeight="1" x14ac:dyDescent="0.15">
      <c r="A165" s="212" t="s">
        <v>281</v>
      </c>
      <c r="B165" s="212"/>
      <c r="C165" s="212"/>
      <c r="D165" s="212"/>
      <c r="E165" s="212"/>
      <c r="F165" s="212"/>
      <c r="G165" s="212"/>
      <c r="H165" s="212"/>
      <c r="I165" s="212"/>
      <c r="J165" s="212"/>
      <c r="K165" s="212"/>
      <c r="L165" s="212"/>
    </row>
    <row r="166" spans="1:13" ht="21.95" customHeight="1" x14ac:dyDescent="0.15">
      <c r="C166" s="6"/>
      <c r="D166" s="6"/>
      <c r="E166" s="6"/>
      <c r="J166" s="7"/>
    </row>
    <row r="167" spans="1:13" ht="21.95" customHeight="1" x14ac:dyDescent="0.15">
      <c r="C167" s="6"/>
      <c r="D167" s="6"/>
      <c r="E167" s="6"/>
      <c r="F167" s="57"/>
      <c r="J167" s="7"/>
    </row>
    <row r="168" spans="1:13" ht="21.95" customHeight="1" x14ac:dyDescent="0.15">
      <c r="C168" s="6"/>
      <c r="D168" s="6"/>
      <c r="E168" s="6"/>
      <c r="J168" s="7"/>
    </row>
    <row r="169" spans="1:13" ht="21.95" customHeight="1" x14ac:dyDescent="0.15">
      <c r="C169" s="6"/>
      <c r="D169" s="6"/>
      <c r="E169" s="6"/>
      <c r="J169" s="7"/>
    </row>
    <row r="170" spans="1:13" ht="18" customHeight="1" x14ac:dyDescent="0.15">
      <c r="C170" s="6"/>
      <c r="D170" s="6"/>
      <c r="E170" s="6"/>
      <c r="J170" s="7"/>
    </row>
    <row r="171" spans="1:13" ht="18" customHeight="1" x14ac:dyDescent="0.15">
      <c r="C171" s="6"/>
      <c r="D171" s="6"/>
      <c r="E171" s="6"/>
      <c r="J171" s="7"/>
    </row>
    <row r="172" spans="1:13" ht="18" customHeight="1" x14ac:dyDescent="0.15">
      <c r="C172" s="6"/>
      <c r="D172" s="6"/>
      <c r="E172" s="6"/>
      <c r="J172" s="7"/>
    </row>
    <row r="173" spans="1:13" x14ac:dyDescent="0.15">
      <c r="C173" s="6"/>
      <c r="D173" s="6"/>
      <c r="E173" s="6"/>
      <c r="J173" s="7"/>
    </row>
    <row r="174" spans="1:13" x14ac:dyDescent="0.15">
      <c r="C174" s="6"/>
      <c r="D174" s="6"/>
      <c r="E174" s="6"/>
      <c r="J174" s="7"/>
    </row>
    <row r="175" spans="1:13" x14ac:dyDescent="0.15">
      <c r="C175" s="6"/>
      <c r="D175" s="6"/>
      <c r="E175" s="6"/>
      <c r="J175" s="7"/>
    </row>
    <row r="176" spans="1:13" x14ac:dyDescent="0.15">
      <c r="C176" s="6"/>
      <c r="D176" s="6"/>
      <c r="E176" s="6"/>
      <c r="J176" s="7"/>
    </row>
    <row r="177" spans="1:11" x14ac:dyDescent="0.15">
      <c r="C177" s="6"/>
      <c r="D177" s="6"/>
      <c r="E177" s="6"/>
      <c r="J177" s="7"/>
    </row>
    <row r="178" spans="1:11" x14ac:dyDescent="0.15">
      <c r="C178" s="6"/>
      <c r="D178" s="6"/>
      <c r="E178" s="6"/>
      <c r="J178" s="7"/>
    </row>
    <row r="179" spans="1:11" s="5" customFormat="1" x14ac:dyDescent="0.15">
      <c r="A179" s="1"/>
      <c r="B179" s="2"/>
      <c r="C179" s="6"/>
      <c r="D179" s="6"/>
      <c r="E179" s="6"/>
      <c r="I179"/>
      <c r="J179" s="7"/>
      <c r="K179"/>
    </row>
    <row r="180" spans="1:11" s="5" customFormat="1" x14ac:dyDescent="0.15">
      <c r="A180" s="1"/>
      <c r="B180" s="2"/>
      <c r="C180" s="6"/>
      <c r="D180" s="6"/>
      <c r="E180" s="6"/>
      <c r="I180"/>
      <c r="J180" s="7"/>
      <c r="K180"/>
    </row>
    <row r="181" spans="1:11" s="5" customFormat="1" x14ac:dyDescent="0.15">
      <c r="A181" s="1"/>
      <c r="B181" s="2"/>
      <c r="C181" s="6"/>
      <c r="D181" s="6"/>
      <c r="E181" s="6"/>
      <c r="I181"/>
      <c r="J181" s="7"/>
      <c r="K181"/>
    </row>
    <row r="182" spans="1:11" s="5" customFormat="1" x14ac:dyDescent="0.15">
      <c r="A182" s="1"/>
      <c r="B182" s="2"/>
      <c r="C182" s="6"/>
      <c r="D182" s="6"/>
      <c r="E182" s="6"/>
      <c r="I182"/>
      <c r="J182" s="7"/>
      <c r="K182"/>
    </row>
    <row r="183" spans="1:11" s="5" customFormat="1" x14ac:dyDescent="0.15">
      <c r="A183" s="1"/>
      <c r="B183" s="2"/>
      <c r="C183" s="6"/>
      <c r="D183" s="6"/>
      <c r="E183" s="6"/>
      <c r="I183"/>
      <c r="J183" s="7"/>
      <c r="K183"/>
    </row>
    <row r="184" spans="1:11" s="5" customFormat="1" x14ac:dyDescent="0.15">
      <c r="A184" s="1"/>
      <c r="B184" s="2"/>
      <c r="C184" s="6"/>
      <c r="D184" s="6"/>
      <c r="E184" s="6"/>
      <c r="I184"/>
      <c r="J184" s="7"/>
      <c r="K184"/>
    </row>
    <row r="185" spans="1:11" s="5" customFormat="1" x14ac:dyDescent="0.15">
      <c r="A185" s="1"/>
      <c r="B185" s="2"/>
      <c r="C185" s="6"/>
      <c r="D185" s="6"/>
      <c r="E185" s="6"/>
      <c r="I185"/>
      <c r="J185" s="7"/>
      <c r="K185"/>
    </row>
    <row r="186" spans="1:11" s="5" customFormat="1" x14ac:dyDescent="0.15">
      <c r="A186" s="1"/>
      <c r="B186" s="2"/>
      <c r="C186" s="6"/>
      <c r="D186" s="6"/>
      <c r="E186" s="6"/>
      <c r="I186"/>
      <c r="J186" s="7"/>
      <c r="K186"/>
    </row>
    <row r="187" spans="1:11" s="5" customFormat="1" x14ac:dyDescent="0.15">
      <c r="A187" s="1"/>
      <c r="B187" s="2"/>
      <c r="C187" s="6"/>
      <c r="D187" s="6"/>
      <c r="E187" s="6"/>
      <c r="I187"/>
      <c r="J187" s="7"/>
      <c r="K187"/>
    </row>
    <row r="188" spans="1:11" s="5" customFormat="1" x14ac:dyDescent="0.15">
      <c r="A188" s="1"/>
      <c r="B188" s="2"/>
      <c r="C188" s="6"/>
      <c r="D188" s="6"/>
      <c r="E188" s="6"/>
      <c r="I188"/>
      <c r="J188" s="7"/>
      <c r="K188"/>
    </row>
    <row r="189" spans="1:11" s="5" customFormat="1" x14ac:dyDescent="0.15">
      <c r="A189" s="1"/>
      <c r="B189" s="2"/>
      <c r="C189" s="6"/>
      <c r="D189" s="6"/>
      <c r="E189" s="6"/>
      <c r="I189"/>
      <c r="J189" s="7"/>
      <c r="K189"/>
    </row>
    <row r="190" spans="1:11" s="5" customFormat="1" x14ac:dyDescent="0.15">
      <c r="A190" s="1"/>
      <c r="B190" s="2"/>
      <c r="C190" s="6"/>
      <c r="D190" s="6"/>
      <c r="E190" s="6"/>
      <c r="I190"/>
      <c r="J190" s="7"/>
      <c r="K190"/>
    </row>
    <row r="191" spans="1:11" s="5" customFormat="1" x14ac:dyDescent="0.15">
      <c r="A191" s="1"/>
      <c r="B191" s="2"/>
      <c r="C191" s="6"/>
      <c r="D191" s="6"/>
      <c r="E191" s="6"/>
      <c r="I191"/>
      <c r="J191" s="7"/>
      <c r="K191"/>
    </row>
    <row r="192" spans="1:11" s="5" customFormat="1" x14ac:dyDescent="0.15">
      <c r="A192" s="1"/>
      <c r="B192" s="2"/>
      <c r="C192" s="6"/>
      <c r="D192" s="6"/>
      <c r="E192" s="6"/>
      <c r="I192"/>
      <c r="J192" s="7"/>
      <c r="K192"/>
    </row>
    <row r="193" spans="1:11" s="5" customFormat="1" x14ac:dyDescent="0.15">
      <c r="A193" s="1"/>
      <c r="B193" s="2"/>
      <c r="C193" s="6"/>
      <c r="D193" s="6"/>
      <c r="E193" s="6"/>
      <c r="I193"/>
      <c r="J193" s="7"/>
      <c r="K193"/>
    </row>
    <row r="194" spans="1:11" s="5" customFormat="1" x14ac:dyDescent="0.15">
      <c r="A194" s="1"/>
      <c r="B194" s="2"/>
      <c r="C194" s="6"/>
      <c r="D194" s="6"/>
      <c r="E194" s="6"/>
      <c r="I194"/>
      <c r="J194" s="7"/>
      <c r="K194"/>
    </row>
    <row r="195" spans="1:11" s="5" customFormat="1" x14ac:dyDescent="0.15">
      <c r="A195" s="1"/>
      <c r="B195" s="2"/>
      <c r="C195" s="6"/>
      <c r="D195" s="6"/>
      <c r="E195" s="6"/>
      <c r="I195"/>
      <c r="J195" s="7"/>
      <c r="K195"/>
    </row>
    <row r="196" spans="1:11" x14ac:dyDescent="0.15">
      <c r="C196" s="6"/>
      <c r="D196" s="6"/>
      <c r="E196" s="6"/>
      <c r="J196" s="7"/>
    </row>
    <row r="197" spans="1:11" x14ac:dyDescent="0.15">
      <c r="C197" s="6"/>
      <c r="D197" s="6"/>
      <c r="E197" s="6"/>
      <c r="J197" s="7"/>
    </row>
    <row r="198" spans="1:11" x14ac:dyDescent="0.15">
      <c r="C198" s="6"/>
      <c r="D198" s="6"/>
      <c r="E198" s="6"/>
      <c r="J198" s="7"/>
    </row>
    <row r="199" spans="1:11" x14ac:dyDescent="0.15">
      <c r="C199" s="6"/>
      <c r="D199" s="6"/>
      <c r="E199" s="6"/>
      <c r="J199" s="7"/>
    </row>
    <row r="200" spans="1:11" x14ac:dyDescent="0.15">
      <c r="C200" s="6"/>
      <c r="D200" s="6"/>
      <c r="E200" s="6"/>
      <c r="J200" s="7"/>
    </row>
    <row r="201" spans="1:11" x14ac:dyDescent="0.15">
      <c r="C201" s="6"/>
      <c r="D201" s="6"/>
      <c r="E201" s="6"/>
      <c r="J201" s="7"/>
    </row>
    <row r="202" spans="1:11" x14ac:dyDescent="0.15">
      <c r="C202" s="6"/>
      <c r="D202" s="6"/>
      <c r="E202" s="6"/>
      <c r="J202" s="7"/>
    </row>
    <row r="203" spans="1:11" x14ac:dyDescent="0.15">
      <c r="C203" s="6"/>
      <c r="D203" s="6"/>
      <c r="E203" s="6"/>
      <c r="J203" s="7"/>
    </row>
    <row r="204" spans="1:11" x14ac:dyDescent="0.15">
      <c r="C204" s="6"/>
      <c r="D204" s="6"/>
      <c r="E204" s="6"/>
      <c r="J204" s="7"/>
    </row>
    <row r="205" spans="1:11" x14ac:dyDescent="0.15">
      <c r="C205" s="6"/>
      <c r="D205" s="6"/>
      <c r="E205" s="6"/>
      <c r="J205" s="7"/>
    </row>
    <row r="206" spans="1:11" x14ac:dyDescent="0.15">
      <c r="C206" s="6"/>
      <c r="D206" s="6"/>
      <c r="E206" s="6"/>
      <c r="J206" s="7"/>
    </row>
    <row r="207" spans="1:11" x14ac:dyDescent="0.15">
      <c r="C207" s="6"/>
      <c r="D207" s="6"/>
      <c r="E207" s="6"/>
      <c r="J207" s="7"/>
    </row>
    <row r="208" spans="1:11" x14ac:dyDescent="0.15">
      <c r="C208" s="6"/>
      <c r="D208" s="6"/>
      <c r="E208" s="6"/>
      <c r="J208" s="7"/>
    </row>
    <row r="209" spans="3:10" x14ac:dyDescent="0.15">
      <c r="C209" s="6"/>
      <c r="D209" s="6"/>
      <c r="E209" s="6"/>
      <c r="J209" s="7"/>
    </row>
    <row r="210" spans="3:10" x14ac:dyDescent="0.15">
      <c r="C210" s="6"/>
      <c r="D210" s="6"/>
      <c r="E210" s="6"/>
      <c r="J210" s="7"/>
    </row>
    <row r="211" spans="3:10" x14ac:dyDescent="0.15">
      <c r="C211" s="6"/>
      <c r="D211" s="6"/>
      <c r="E211" s="6"/>
      <c r="J211" s="7"/>
    </row>
    <row r="212" spans="3:10" x14ac:dyDescent="0.15">
      <c r="C212" s="6"/>
      <c r="D212" s="6"/>
      <c r="E212" s="6"/>
      <c r="J212" s="7"/>
    </row>
    <row r="213" spans="3:10" x14ac:dyDescent="0.15">
      <c r="C213" s="6"/>
      <c r="D213" s="6"/>
      <c r="E213" s="6"/>
      <c r="J213" s="7"/>
    </row>
    <row r="214" spans="3:10" x14ac:dyDescent="0.15">
      <c r="C214" s="6"/>
      <c r="D214" s="6"/>
      <c r="E214" s="6"/>
      <c r="J214" s="7"/>
    </row>
    <row r="215" spans="3:10" x14ac:dyDescent="0.15">
      <c r="C215" s="6"/>
      <c r="D215" s="6"/>
      <c r="E215" s="6"/>
      <c r="J215" s="7"/>
    </row>
    <row r="216" spans="3:10" x14ac:dyDescent="0.15">
      <c r="C216" s="6"/>
      <c r="D216" s="6"/>
      <c r="E216" s="6"/>
      <c r="J216" s="7"/>
    </row>
    <row r="217" spans="3:10" x14ac:dyDescent="0.15">
      <c r="C217" s="6"/>
      <c r="D217" s="6"/>
      <c r="E217" s="6"/>
      <c r="J217" s="7"/>
    </row>
    <row r="218" spans="3:10" x14ac:dyDescent="0.15">
      <c r="C218" s="6"/>
      <c r="D218" s="6"/>
      <c r="E218" s="6"/>
      <c r="J218" s="7"/>
    </row>
    <row r="219" spans="3:10" x14ac:dyDescent="0.15">
      <c r="C219" s="6"/>
      <c r="D219" s="6"/>
      <c r="E219" s="6"/>
      <c r="J219" s="7"/>
    </row>
    <row r="220" spans="3:10" x14ac:dyDescent="0.15">
      <c r="C220" s="6"/>
      <c r="D220" s="6"/>
      <c r="E220" s="6"/>
      <c r="J220" s="7"/>
    </row>
    <row r="221" spans="3:10" x14ac:dyDescent="0.15">
      <c r="C221" s="6"/>
      <c r="D221" s="6"/>
      <c r="E221" s="6"/>
      <c r="J221" s="7"/>
    </row>
    <row r="222" spans="3:10" x14ac:dyDescent="0.15">
      <c r="C222" s="6"/>
      <c r="D222" s="6"/>
      <c r="E222" s="6"/>
      <c r="J222" s="7"/>
    </row>
    <row r="223" spans="3:10" x14ac:dyDescent="0.15">
      <c r="C223" s="6"/>
      <c r="D223" s="6"/>
      <c r="E223" s="6"/>
      <c r="J223" s="7"/>
    </row>
    <row r="224" spans="3:10" x14ac:dyDescent="0.15">
      <c r="C224" s="6"/>
      <c r="D224" s="6"/>
      <c r="E224" s="6"/>
      <c r="J224" s="7"/>
    </row>
    <row r="225" spans="3:10" x14ac:dyDescent="0.15">
      <c r="C225" s="6"/>
      <c r="D225" s="6"/>
      <c r="E225" s="6"/>
      <c r="J225" s="7"/>
    </row>
    <row r="226" spans="3:10" x14ac:dyDescent="0.15">
      <c r="C226" s="6"/>
      <c r="D226" s="6"/>
      <c r="E226" s="6"/>
      <c r="J226" s="7"/>
    </row>
    <row r="227" spans="3:10" x14ac:dyDescent="0.15">
      <c r="C227" s="6"/>
      <c r="D227" s="6"/>
      <c r="E227" s="6"/>
      <c r="J227" s="7"/>
    </row>
    <row r="228" spans="3:10" x14ac:dyDescent="0.15">
      <c r="C228" s="6"/>
      <c r="D228" s="6"/>
      <c r="E228" s="6"/>
      <c r="J228" s="7"/>
    </row>
    <row r="229" spans="3:10" x14ac:dyDescent="0.15">
      <c r="C229" s="6"/>
      <c r="D229" s="6"/>
      <c r="E229" s="6"/>
      <c r="J229" s="7"/>
    </row>
    <row r="230" spans="3:10" x14ac:dyDescent="0.15">
      <c r="C230" s="6"/>
      <c r="D230" s="6"/>
      <c r="E230" s="6"/>
      <c r="J230" s="7"/>
    </row>
    <row r="231" spans="3:10" x14ac:dyDescent="0.15">
      <c r="C231" s="6"/>
      <c r="D231" s="6"/>
      <c r="E231" s="6"/>
      <c r="J231" s="7"/>
    </row>
    <row r="232" spans="3:10" x14ac:dyDescent="0.15">
      <c r="C232" s="6"/>
      <c r="D232" s="6"/>
      <c r="E232" s="6"/>
      <c r="J232" s="7"/>
    </row>
    <row r="233" spans="3:10" x14ac:dyDescent="0.15">
      <c r="C233" s="6"/>
      <c r="D233" s="6"/>
      <c r="E233" s="6"/>
      <c r="J233" s="7"/>
    </row>
    <row r="234" spans="3:10" x14ac:dyDescent="0.15">
      <c r="C234" s="6"/>
      <c r="D234" s="6"/>
      <c r="E234" s="6"/>
      <c r="J234" s="7"/>
    </row>
    <row r="235" spans="3:10" x14ac:dyDescent="0.15">
      <c r="C235" s="6"/>
      <c r="D235" s="6"/>
      <c r="E235" s="6"/>
      <c r="J235" s="7"/>
    </row>
    <row r="236" spans="3:10" x14ac:dyDescent="0.15">
      <c r="C236" s="6"/>
      <c r="D236" s="6"/>
      <c r="E236" s="6"/>
      <c r="J236" s="7"/>
    </row>
    <row r="237" spans="3:10" x14ac:dyDescent="0.15">
      <c r="C237" s="6"/>
      <c r="D237" s="6"/>
      <c r="E237" s="6"/>
      <c r="J237" s="7"/>
    </row>
    <row r="238" spans="3:10" x14ac:dyDescent="0.15">
      <c r="C238" s="6"/>
      <c r="D238" s="6"/>
      <c r="E238" s="6"/>
      <c r="J238" s="7"/>
    </row>
    <row r="239" spans="3:10" x14ac:dyDescent="0.15">
      <c r="C239" s="6"/>
      <c r="D239" s="6"/>
      <c r="E239" s="6"/>
      <c r="J239" s="7"/>
    </row>
    <row r="240" spans="3:10" x14ac:dyDescent="0.15">
      <c r="C240" s="6"/>
      <c r="D240" s="6"/>
      <c r="E240" s="6"/>
      <c r="J240" s="7"/>
    </row>
    <row r="241" spans="3:10" x14ac:dyDescent="0.15">
      <c r="C241" s="6"/>
      <c r="D241" s="6"/>
      <c r="E241" s="6"/>
      <c r="J241" s="7"/>
    </row>
    <row r="242" spans="3:10" x14ac:dyDescent="0.15">
      <c r="C242" s="6"/>
      <c r="D242" s="6"/>
      <c r="E242" s="6"/>
      <c r="J242" s="7"/>
    </row>
    <row r="243" spans="3:10" x14ac:dyDescent="0.15">
      <c r="C243" s="6"/>
      <c r="D243" s="6"/>
      <c r="E243" s="6"/>
      <c r="J243" s="7"/>
    </row>
    <row r="244" spans="3:10" x14ac:dyDescent="0.15">
      <c r="C244" s="6"/>
      <c r="D244" s="6"/>
      <c r="E244" s="6"/>
      <c r="J244" s="7"/>
    </row>
    <row r="245" spans="3:10" x14ac:dyDescent="0.15">
      <c r="C245" s="6"/>
      <c r="D245" s="6"/>
      <c r="E245" s="6"/>
      <c r="J245" s="7"/>
    </row>
    <row r="246" spans="3:10" x14ac:dyDescent="0.15">
      <c r="C246" s="6"/>
      <c r="D246" s="6"/>
      <c r="E246" s="6"/>
      <c r="J246" s="7"/>
    </row>
    <row r="247" spans="3:10" x14ac:dyDescent="0.15">
      <c r="C247" s="6"/>
      <c r="D247" s="6"/>
      <c r="E247" s="6"/>
      <c r="J247" s="7"/>
    </row>
    <row r="248" spans="3:10" x14ac:dyDescent="0.15">
      <c r="C248" s="6"/>
      <c r="D248" s="6"/>
      <c r="E248" s="6"/>
      <c r="J248" s="7"/>
    </row>
    <row r="249" spans="3:10" x14ac:dyDescent="0.15">
      <c r="C249" s="6"/>
      <c r="D249" s="6"/>
      <c r="E249" s="6"/>
      <c r="J249" s="7"/>
    </row>
    <row r="250" spans="3:10" x14ac:dyDescent="0.15">
      <c r="C250" s="6"/>
      <c r="D250" s="6"/>
      <c r="E250" s="6"/>
      <c r="J250" s="7"/>
    </row>
    <row r="251" spans="3:10" x14ac:dyDescent="0.15">
      <c r="C251" s="6"/>
      <c r="D251" s="6"/>
      <c r="E251" s="6"/>
      <c r="J251" s="7"/>
    </row>
    <row r="252" spans="3:10" x14ac:dyDescent="0.15">
      <c r="C252" s="6"/>
      <c r="D252" s="6"/>
      <c r="E252" s="6"/>
      <c r="J252" s="7"/>
    </row>
    <row r="253" spans="3:10" x14ac:dyDescent="0.15">
      <c r="C253" s="6"/>
      <c r="D253" s="6"/>
      <c r="E253" s="6"/>
      <c r="J253" s="7"/>
    </row>
    <row r="254" spans="3:10" x14ac:dyDescent="0.15">
      <c r="C254" s="6"/>
      <c r="D254" s="6"/>
      <c r="E254" s="6"/>
      <c r="J254" s="7"/>
    </row>
    <row r="255" spans="3:10" x14ac:dyDescent="0.15">
      <c r="C255" s="6"/>
      <c r="D255" s="6"/>
      <c r="E255" s="6"/>
      <c r="J255" s="7"/>
    </row>
    <row r="256" spans="3:10" x14ac:dyDescent="0.15">
      <c r="C256" s="6"/>
      <c r="D256" s="6"/>
      <c r="E256" s="6"/>
      <c r="J256" s="7"/>
    </row>
    <row r="257" spans="3:10" x14ac:dyDescent="0.15">
      <c r="C257" s="6"/>
      <c r="D257" s="6"/>
      <c r="E257" s="6"/>
      <c r="J257" s="7"/>
    </row>
    <row r="258" spans="3:10" x14ac:dyDescent="0.15">
      <c r="C258" s="6"/>
      <c r="D258" s="6"/>
      <c r="E258" s="6"/>
      <c r="J258" s="7"/>
    </row>
    <row r="259" spans="3:10" x14ac:dyDescent="0.15">
      <c r="C259" s="6"/>
      <c r="D259" s="6"/>
      <c r="E259" s="6"/>
      <c r="J259" s="7"/>
    </row>
    <row r="260" spans="3:10" x14ac:dyDescent="0.15">
      <c r="C260" s="6"/>
      <c r="D260" s="6"/>
      <c r="E260" s="6"/>
      <c r="J260" s="7"/>
    </row>
    <row r="261" spans="3:10" x14ac:dyDescent="0.15">
      <c r="C261" s="6"/>
      <c r="D261" s="6"/>
      <c r="E261" s="6"/>
      <c r="J261" s="7"/>
    </row>
    <row r="262" spans="3:10" x14ac:dyDescent="0.15">
      <c r="C262" s="6"/>
      <c r="D262" s="6"/>
      <c r="E262" s="6"/>
      <c r="J262" s="7"/>
    </row>
    <row r="263" spans="3:10" x14ac:dyDescent="0.15">
      <c r="C263" s="6"/>
      <c r="D263" s="6"/>
      <c r="E263" s="6"/>
      <c r="J263" s="7"/>
    </row>
    <row r="264" spans="3:10" x14ac:dyDescent="0.15">
      <c r="C264" s="6"/>
      <c r="D264" s="6"/>
      <c r="E264" s="6"/>
      <c r="J264" s="7"/>
    </row>
    <row r="265" spans="3:10" x14ac:dyDescent="0.15">
      <c r="C265" s="6"/>
      <c r="D265" s="6"/>
      <c r="E265" s="6"/>
      <c r="J265" s="7"/>
    </row>
    <row r="266" spans="3:10" x14ac:dyDescent="0.15">
      <c r="C266" s="6"/>
      <c r="D266" s="6"/>
      <c r="E266" s="6"/>
      <c r="J266" s="7"/>
    </row>
    <row r="267" spans="3:10" x14ac:dyDescent="0.15">
      <c r="C267" s="6"/>
      <c r="D267" s="6"/>
      <c r="E267" s="6"/>
      <c r="J267" s="7"/>
    </row>
    <row r="268" spans="3:10" x14ac:dyDescent="0.15">
      <c r="C268" s="6"/>
      <c r="D268" s="6"/>
      <c r="E268" s="6"/>
      <c r="J268" s="7"/>
    </row>
    <row r="269" spans="3:10" x14ac:dyDescent="0.15">
      <c r="C269" s="6"/>
      <c r="D269" s="6"/>
      <c r="E269" s="6"/>
      <c r="J269" s="7"/>
    </row>
    <row r="270" spans="3:10" x14ac:dyDescent="0.15">
      <c r="C270" s="6"/>
      <c r="D270" s="6"/>
      <c r="E270" s="6"/>
      <c r="J270" s="7"/>
    </row>
    <row r="271" spans="3:10" x14ac:dyDescent="0.15">
      <c r="C271" s="6"/>
      <c r="D271" s="6"/>
      <c r="E271" s="6"/>
      <c r="J271" s="7"/>
    </row>
    <row r="272" spans="3:10" x14ac:dyDescent="0.15">
      <c r="C272" s="6"/>
      <c r="D272" s="6"/>
      <c r="E272" s="6"/>
      <c r="J272" s="7"/>
    </row>
    <row r="273" spans="3:10" x14ac:dyDescent="0.15">
      <c r="C273" s="6"/>
      <c r="D273" s="6"/>
      <c r="E273" s="6"/>
      <c r="J273" s="7"/>
    </row>
    <row r="274" spans="3:10" x14ac:dyDescent="0.15">
      <c r="C274" s="6"/>
      <c r="D274" s="6"/>
      <c r="E274" s="6"/>
      <c r="J274" s="7"/>
    </row>
    <row r="275" spans="3:10" x14ac:dyDescent="0.15">
      <c r="C275" s="6"/>
      <c r="D275" s="6"/>
      <c r="E275" s="6"/>
      <c r="J275" s="7"/>
    </row>
    <row r="276" spans="3:10" x14ac:dyDescent="0.15">
      <c r="C276" s="6"/>
      <c r="D276" s="6"/>
      <c r="E276" s="6"/>
      <c r="J276" s="7"/>
    </row>
    <row r="277" spans="3:10" x14ac:dyDescent="0.15">
      <c r="C277" s="6"/>
      <c r="D277" s="6"/>
      <c r="E277" s="6"/>
      <c r="J277" s="7"/>
    </row>
    <row r="278" spans="3:10" x14ac:dyDescent="0.15">
      <c r="C278" s="6"/>
      <c r="D278" s="6"/>
      <c r="E278" s="6"/>
      <c r="J278" s="7"/>
    </row>
    <row r="279" spans="3:10" x14ac:dyDescent="0.15">
      <c r="C279" s="6"/>
      <c r="D279" s="6"/>
      <c r="E279" s="6"/>
      <c r="J279" s="7"/>
    </row>
    <row r="280" spans="3:10" x14ac:dyDescent="0.15">
      <c r="C280" s="6"/>
      <c r="D280" s="6"/>
      <c r="E280" s="6"/>
      <c r="J280" s="7"/>
    </row>
    <row r="281" spans="3:10" x14ac:dyDescent="0.15">
      <c r="C281" s="6"/>
      <c r="D281" s="6"/>
      <c r="E281" s="6"/>
      <c r="J281" s="7"/>
    </row>
    <row r="282" spans="3:10" x14ac:dyDescent="0.15">
      <c r="C282" s="6"/>
      <c r="D282" s="6"/>
      <c r="E282" s="6"/>
      <c r="J282" s="7"/>
    </row>
    <row r="283" spans="3:10" x14ac:dyDescent="0.15">
      <c r="C283" s="6"/>
      <c r="D283" s="6"/>
      <c r="E283" s="6"/>
      <c r="J283" s="7"/>
    </row>
    <row r="284" spans="3:10" x14ac:dyDescent="0.15">
      <c r="C284" s="6"/>
      <c r="D284" s="6"/>
      <c r="E284" s="6"/>
      <c r="J284" s="7"/>
    </row>
    <row r="285" spans="3:10" x14ac:dyDescent="0.15">
      <c r="C285" s="6"/>
      <c r="D285" s="6"/>
      <c r="E285" s="6"/>
      <c r="J285" s="7"/>
    </row>
    <row r="286" spans="3:10" x14ac:dyDescent="0.15">
      <c r="C286" s="6"/>
      <c r="D286" s="6"/>
      <c r="E286" s="6"/>
      <c r="J286" s="7"/>
    </row>
    <row r="287" spans="3:10" x14ac:dyDescent="0.15">
      <c r="C287" s="6"/>
      <c r="D287" s="6"/>
      <c r="E287" s="6"/>
      <c r="J287" s="7"/>
    </row>
    <row r="288" spans="3:10" x14ac:dyDescent="0.15">
      <c r="C288" s="6"/>
      <c r="D288" s="6"/>
      <c r="E288" s="6"/>
      <c r="J288" s="7"/>
    </row>
    <row r="289" spans="3:10" x14ac:dyDescent="0.15">
      <c r="C289" s="6"/>
      <c r="D289" s="6"/>
      <c r="E289" s="6"/>
      <c r="J289" s="7"/>
    </row>
    <row r="290" spans="3:10" x14ac:dyDescent="0.15">
      <c r="C290" s="6"/>
      <c r="D290" s="6"/>
      <c r="E290" s="6"/>
      <c r="J290" s="7"/>
    </row>
    <row r="291" spans="3:10" x14ac:dyDescent="0.15">
      <c r="C291" s="6"/>
      <c r="D291" s="6"/>
      <c r="E291" s="6"/>
      <c r="J291" s="7"/>
    </row>
    <row r="292" spans="3:10" x14ac:dyDescent="0.15">
      <c r="C292" s="6"/>
      <c r="D292" s="6"/>
      <c r="E292" s="6"/>
      <c r="J292" s="7"/>
    </row>
    <row r="293" spans="3:10" x14ac:dyDescent="0.15">
      <c r="C293" s="6"/>
      <c r="D293" s="6"/>
      <c r="E293" s="6"/>
      <c r="J293" s="7"/>
    </row>
    <row r="294" spans="3:10" x14ac:dyDescent="0.15">
      <c r="C294" s="6"/>
      <c r="D294" s="6"/>
      <c r="E294" s="6"/>
      <c r="J294" s="7"/>
    </row>
    <row r="295" spans="3:10" x14ac:dyDescent="0.15">
      <c r="C295" s="6"/>
      <c r="D295" s="6"/>
      <c r="E295" s="6"/>
      <c r="J295" s="7"/>
    </row>
    <row r="296" spans="3:10" x14ac:dyDescent="0.15">
      <c r="C296" s="6"/>
      <c r="D296" s="6"/>
      <c r="E296" s="6"/>
      <c r="J296" s="7"/>
    </row>
    <row r="297" spans="3:10" x14ac:dyDescent="0.15">
      <c r="C297" s="6"/>
      <c r="D297" s="6"/>
      <c r="E297" s="6"/>
      <c r="J297" s="7"/>
    </row>
    <row r="298" spans="3:10" x14ac:dyDescent="0.15">
      <c r="C298" s="6"/>
      <c r="D298" s="6"/>
      <c r="E298" s="6"/>
      <c r="J298" s="7"/>
    </row>
    <row r="299" spans="3:10" x14ac:dyDescent="0.15">
      <c r="C299" s="6"/>
      <c r="D299" s="6"/>
      <c r="E299" s="6"/>
      <c r="J299" s="7"/>
    </row>
    <row r="300" spans="3:10" x14ac:dyDescent="0.15">
      <c r="C300" s="6"/>
      <c r="D300" s="6"/>
      <c r="E300" s="6"/>
      <c r="J300" s="7"/>
    </row>
    <row r="301" spans="3:10" x14ac:dyDescent="0.15">
      <c r="C301" s="6"/>
      <c r="D301" s="6"/>
      <c r="E301" s="6"/>
      <c r="J301" s="7"/>
    </row>
    <row r="302" spans="3:10" x14ac:dyDescent="0.15">
      <c r="C302" s="6"/>
      <c r="D302" s="6"/>
      <c r="E302" s="6"/>
      <c r="J302" s="7"/>
    </row>
    <row r="303" spans="3:10" x14ac:dyDescent="0.15">
      <c r="C303" s="6"/>
      <c r="D303" s="6"/>
      <c r="E303" s="6"/>
      <c r="J303" s="7"/>
    </row>
    <row r="304" spans="3:10" x14ac:dyDescent="0.15">
      <c r="C304" s="6"/>
      <c r="D304" s="6"/>
      <c r="E304" s="6"/>
      <c r="J304" s="7"/>
    </row>
    <row r="305" spans="3:10" x14ac:dyDescent="0.15">
      <c r="C305" s="6"/>
      <c r="D305" s="6"/>
      <c r="E305" s="6"/>
      <c r="J305" s="7"/>
    </row>
    <row r="306" spans="3:10" x14ac:dyDescent="0.15">
      <c r="C306" s="6"/>
      <c r="D306" s="6"/>
      <c r="E306" s="6"/>
      <c r="J306" s="7"/>
    </row>
    <row r="307" spans="3:10" x14ac:dyDescent="0.15">
      <c r="C307" s="6"/>
      <c r="D307" s="6"/>
      <c r="E307" s="6"/>
      <c r="J307" s="7"/>
    </row>
    <row r="308" spans="3:10" x14ac:dyDescent="0.15">
      <c r="C308" s="6"/>
      <c r="D308" s="6"/>
      <c r="E308" s="6"/>
      <c r="J308" s="7"/>
    </row>
    <row r="309" spans="3:10" x14ac:dyDescent="0.15">
      <c r="C309" s="6"/>
      <c r="D309" s="6"/>
      <c r="E309" s="6"/>
      <c r="J309" s="7"/>
    </row>
    <row r="310" spans="3:10" x14ac:dyDescent="0.15">
      <c r="C310" s="6"/>
      <c r="D310" s="6"/>
      <c r="E310" s="6"/>
      <c r="J310" s="7"/>
    </row>
    <row r="311" spans="3:10" x14ac:dyDescent="0.15">
      <c r="C311" s="6"/>
      <c r="D311" s="6"/>
      <c r="E311" s="6"/>
      <c r="J311" s="7"/>
    </row>
    <row r="312" spans="3:10" x14ac:dyDescent="0.15">
      <c r="C312" s="6"/>
      <c r="D312" s="6"/>
      <c r="E312" s="6"/>
      <c r="J312" s="7"/>
    </row>
    <row r="313" spans="3:10" x14ac:dyDescent="0.15">
      <c r="C313" s="6"/>
      <c r="D313" s="6"/>
      <c r="E313" s="6"/>
      <c r="J313" s="7"/>
    </row>
    <row r="314" spans="3:10" x14ac:dyDescent="0.15">
      <c r="C314" s="6"/>
      <c r="D314" s="6"/>
      <c r="E314" s="6"/>
      <c r="J314" s="7"/>
    </row>
    <row r="315" spans="3:10" x14ac:dyDescent="0.15">
      <c r="C315" s="6"/>
      <c r="D315" s="6"/>
      <c r="E315" s="6"/>
      <c r="J315" s="7"/>
    </row>
    <row r="316" spans="3:10" x14ac:dyDescent="0.15">
      <c r="C316" s="6"/>
      <c r="D316" s="6"/>
      <c r="E316" s="6"/>
      <c r="J316" s="7"/>
    </row>
    <row r="317" spans="3:10" x14ac:dyDescent="0.15">
      <c r="C317" s="6"/>
      <c r="D317" s="6"/>
      <c r="E317" s="6"/>
      <c r="J317" s="7"/>
    </row>
    <row r="318" spans="3:10" x14ac:dyDescent="0.15">
      <c r="C318" s="6"/>
      <c r="D318" s="6"/>
      <c r="E318" s="6"/>
      <c r="J318" s="7"/>
    </row>
    <row r="319" spans="3:10" x14ac:dyDescent="0.15">
      <c r="C319" s="6"/>
      <c r="D319" s="6"/>
      <c r="E319" s="6"/>
      <c r="J319" s="7"/>
    </row>
    <row r="320" spans="3:10" x14ac:dyDescent="0.15">
      <c r="C320" s="6"/>
      <c r="D320" s="6"/>
      <c r="E320" s="6"/>
      <c r="J320" s="7"/>
    </row>
    <row r="321" spans="3:10" x14ac:dyDescent="0.15">
      <c r="C321" s="6"/>
      <c r="D321" s="6"/>
      <c r="E321" s="6"/>
      <c r="J321" s="7"/>
    </row>
    <row r="322" spans="3:10" x14ac:dyDescent="0.15">
      <c r="C322" s="6"/>
      <c r="D322" s="6"/>
      <c r="E322" s="6"/>
      <c r="J322" s="7"/>
    </row>
    <row r="323" spans="3:10" x14ac:dyDescent="0.15">
      <c r="C323" s="6"/>
      <c r="D323" s="6"/>
      <c r="E323" s="6"/>
      <c r="J323" s="7"/>
    </row>
    <row r="324" spans="3:10" x14ac:dyDescent="0.15">
      <c r="C324" s="6"/>
      <c r="D324" s="6"/>
      <c r="E324" s="6"/>
      <c r="J324" s="7"/>
    </row>
    <row r="325" spans="3:10" x14ac:dyDescent="0.15">
      <c r="C325" s="6"/>
      <c r="D325" s="6"/>
      <c r="E325" s="6"/>
      <c r="J325" s="7"/>
    </row>
    <row r="326" spans="3:10" x14ac:dyDescent="0.15">
      <c r="C326" s="6"/>
      <c r="D326" s="6"/>
      <c r="E326" s="6"/>
      <c r="J326" s="7"/>
    </row>
    <row r="327" spans="3:10" x14ac:dyDescent="0.15">
      <c r="C327" s="6"/>
      <c r="D327" s="6"/>
      <c r="E327" s="6"/>
      <c r="J327" s="7"/>
    </row>
    <row r="328" spans="3:10" x14ac:dyDescent="0.15">
      <c r="C328" s="6"/>
      <c r="D328" s="6"/>
      <c r="E328" s="6"/>
      <c r="J328" s="7"/>
    </row>
    <row r="329" spans="3:10" x14ac:dyDescent="0.15">
      <c r="C329" s="6"/>
      <c r="D329" s="6"/>
      <c r="E329" s="6"/>
      <c r="J329" s="7"/>
    </row>
    <row r="330" spans="3:10" x14ac:dyDescent="0.15">
      <c r="C330" s="6"/>
      <c r="D330" s="6"/>
      <c r="E330" s="6"/>
      <c r="J330" s="7"/>
    </row>
    <row r="331" spans="3:10" x14ac:dyDescent="0.15">
      <c r="C331" s="6"/>
      <c r="D331" s="6"/>
      <c r="E331" s="6"/>
      <c r="J331" s="7"/>
    </row>
    <row r="332" spans="3:10" x14ac:dyDescent="0.15">
      <c r="C332" s="6"/>
      <c r="D332" s="6"/>
      <c r="E332" s="6"/>
      <c r="J332" s="7"/>
    </row>
    <row r="333" spans="3:10" x14ac:dyDescent="0.15">
      <c r="C333" s="6"/>
      <c r="D333" s="6"/>
      <c r="E333" s="6"/>
      <c r="J333" s="7"/>
    </row>
    <row r="334" spans="3:10" x14ac:dyDescent="0.15">
      <c r="C334" s="6"/>
      <c r="D334" s="6"/>
      <c r="E334" s="6"/>
      <c r="J334" s="7"/>
    </row>
    <row r="335" spans="3:10" x14ac:dyDescent="0.15">
      <c r="C335" s="6"/>
      <c r="D335" s="6"/>
      <c r="E335" s="6"/>
      <c r="J335" s="7"/>
    </row>
    <row r="336" spans="3:10" x14ac:dyDescent="0.15">
      <c r="C336" s="6"/>
      <c r="D336" s="6"/>
      <c r="E336" s="6"/>
      <c r="J336" s="7"/>
    </row>
    <row r="337" spans="3:10" x14ac:dyDescent="0.15">
      <c r="C337" s="6"/>
      <c r="D337" s="6"/>
      <c r="E337" s="6"/>
      <c r="J337" s="7"/>
    </row>
    <row r="338" spans="3:10" x14ac:dyDescent="0.15">
      <c r="C338" s="6"/>
      <c r="D338" s="6"/>
      <c r="E338" s="6"/>
      <c r="J338" s="7"/>
    </row>
    <row r="339" spans="3:10" x14ac:dyDescent="0.15">
      <c r="C339" s="6"/>
      <c r="D339" s="6"/>
      <c r="E339" s="6"/>
      <c r="J339" s="7"/>
    </row>
    <row r="340" spans="3:10" x14ac:dyDescent="0.15">
      <c r="C340" s="6"/>
      <c r="D340" s="6"/>
      <c r="E340" s="6"/>
      <c r="J340" s="7"/>
    </row>
    <row r="341" spans="3:10" x14ac:dyDescent="0.15">
      <c r="C341" s="6"/>
      <c r="D341" s="6"/>
      <c r="E341" s="6"/>
      <c r="J341" s="7"/>
    </row>
    <row r="342" spans="3:10" x14ac:dyDescent="0.15">
      <c r="C342" s="6"/>
      <c r="D342" s="6"/>
      <c r="E342" s="6"/>
      <c r="J342" s="7"/>
    </row>
    <row r="343" spans="3:10" x14ac:dyDescent="0.15">
      <c r="C343" s="6"/>
      <c r="D343" s="6"/>
      <c r="E343" s="6"/>
      <c r="J343" s="7"/>
    </row>
    <row r="344" spans="3:10" x14ac:dyDescent="0.15">
      <c r="C344" s="6"/>
      <c r="D344" s="6"/>
      <c r="E344" s="6"/>
      <c r="J344" s="7"/>
    </row>
    <row r="345" spans="3:10" x14ac:dyDescent="0.15">
      <c r="C345" s="6"/>
      <c r="D345" s="6"/>
      <c r="E345" s="6"/>
      <c r="J345" s="7"/>
    </row>
    <row r="346" spans="3:10" x14ac:dyDescent="0.15">
      <c r="C346" s="6"/>
      <c r="D346" s="6"/>
      <c r="E346" s="6"/>
      <c r="J346" s="7"/>
    </row>
    <row r="347" spans="3:10" x14ac:dyDescent="0.15">
      <c r="C347" s="6"/>
      <c r="D347" s="6"/>
      <c r="E347" s="6"/>
      <c r="J347" s="7"/>
    </row>
    <row r="348" spans="3:10" x14ac:dyDescent="0.15">
      <c r="C348" s="6"/>
      <c r="D348" s="6"/>
      <c r="E348" s="6"/>
      <c r="J348" s="7"/>
    </row>
    <row r="349" spans="3:10" x14ac:dyDescent="0.15">
      <c r="C349" s="6"/>
      <c r="D349" s="6"/>
      <c r="E349" s="6"/>
      <c r="J349" s="7"/>
    </row>
    <row r="350" spans="3:10" x14ac:dyDescent="0.15">
      <c r="C350" s="6"/>
      <c r="D350" s="6"/>
      <c r="E350" s="6"/>
      <c r="J350" s="7"/>
    </row>
    <row r="351" spans="3:10" x14ac:dyDescent="0.15">
      <c r="C351" s="6"/>
      <c r="D351" s="6"/>
      <c r="E351" s="6"/>
      <c r="J351" s="7"/>
    </row>
    <row r="352" spans="3:10" x14ac:dyDescent="0.15">
      <c r="C352" s="6"/>
      <c r="D352" s="6"/>
      <c r="E352" s="6"/>
      <c r="J352" s="7"/>
    </row>
    <row r="353" spans="3:10" x14ac:dyDescent="0.15">
      <c r="C353" s="6"/>
      <c r="D353" s="6"/>
      <c r="E353" s="6"/>
      <c r="J353" s="7"/>
    </row>
    <row r="354" spans="3:10" x14ac:dyDescent="0.15">
      <c r="C354" s="6"/>
      <c r="D354" s="6"/>
      <c r="E354" s="6"/>
      <c r="J354" s="7"/>
    </row>
    <row r="355" spans="3:10" x14ac:dyDescent="0.15">
      <c r="C355" s="6"/>
      <c r="D355" s="6"/>
      <c r="E355" s="6"/>
      <c r="J355" s="7"/>
    </row>
    <row r="356" spans="3:10" x14ac:dyDescent="0.15">
      <c r="C356" s="6"/>
      <c r="D356" s="6"/>
      <c r="E356" s="6"/>
      <c r="J356" s="7"/>
    </row>
    <row r="357" spans="3:10" x14ac:dyDescent="0.15">
      <c r="C357" s="6"/>
      <c r="D357" s="6"/>
      <c r="E357" s="6"/>
      <c r="J357" s="7"/>
    </row>
    <row r="358" spans="3:10" x14ac:dyDescent="0.15">
      <c r="C358" s="6"/>
      <c r="D358" s="6"/>
      <c r="E358" s="6"/>
      <c r="J358" s="7"/>
    </row>
    <row r="359" spans="3:10" x14ac:dyDescent="0.15">
      <c r="C359" s="6"/>
      <c r="D359" s="6"/>
      <c r="E359" s="6"/>
      <c r="J359" s="7"/>
    </row>
    <row r="360" spans="3:10" x14ac:dyDescent="0.15">
      <c r="C360" s="6"/>
      <c r="D360" s="6"/>
      <c r="E360" s="6"/>
      <c r="J360" s="7"/>
    </row>
    <row r="361" spans="3:10" x14ac:dyDescent="0.15">
      <c r="C361" s="6"/>
      <c r="D361" s="6"/>
      <c r="E361" s="6"/>
      <c r="J361" s="7"/>
    </row>
    <row r="362" spans="3:10" x14ac:dyDescent="0.15">
      <c r="C362" s="6"/>
      <c r="D362" s="6"/>
      <c r="E362" s="6"/>
      <c r="J362" s="7"/>
    </row>
    <row r="363" spans="3:10" x14ac:dyDescent="0.15">
      <c r="C363" s="6"/>
      <c r="D363" s="6"/>
      <c r="E363" s="6"/>
      <c r="J363" s="7"/>
    </row>
    <row r="364" spans="3:10" x14ac:dyDescent="0.15">
      <c r="C364" s="6"/>
      <c r="D364" s="6"/>
      <c r="E364" s="6"/>
      <c r="J364" s="7"/>
    </row>
    <row r="365" spans="3:10" x14ac:dyDescent="0.15">
      <c r="C365" s="6"/>
      <c r="D365" s="6"/>
      <c r="E365" s="6"/>
      <c r="J365" s="7"/>
    </row>
    <row r="366" spans="3:10" x14ac:dyDescent="0.15">
      <c r="C366" s="6"/>
      <c r="D366" s="6"/>
      <c r="E366" s="6"/>
      <c r="J366" s="7"/>
    </row>
    <row r="367" spans="3:10" x14ac:dyDescent="0.15">
      <c r="C367" s="6"/>
      <c r="D367" s="6"/>
      <c r="E367" s="6"/>
      <c r="J367" s="7"/>
    </row>
    <row r="368" spans="3:10" x14ac:dyDescent="0.15">
      <c r="C368" s="6"/>
      <c r="D368" s="6"/>
      <c r="E368" s="6"/>
      <c r="J368" s="7"/>
    </row>
    <row r="369" spans="3:10" x14ac:dyDescent="0.15">
      <c r="C369" s="6"/>
      <c r="D369" s="6"/>
      <c r="E369" s="6"/>
      <c r="J369" s="7"/>
    </row>
    <row r="370" spans="3:10" x14ac:dyDescent="0.15">
      <c r="C370" s="6"/>
      <c r="D370" s="6"/>
      <c r="E370" s="6"/>
      <c r="J370" s="7"/>
    </row>
    <row r="371" spans="3:10" x14ac:dyDescent="0.15">
      <c r="C371" s="6"/>
      <c r="D371" s="6"/>
      <c r="E371" s="6"/>
      <c r="J371" s="7"/>
    </row>
    <row r="372" spans="3:10" x14ac:dyDescent="0.15">
      <c r="C372" s="6"/>
      <c r="D372" s="6"/>
      <c r="E372" s="6"/>
      <c r="J372" s="7"/>
    </row>
    <row r="373" spans="3:10" x14ac:dyDescent="0.15">
      <c r="C373" s="6"/>
      <c r="D373" s="6"/>
      <c r="E373" s="6"/>
      <c r="J373" s="7"/>
    </row>
    <row r="374" spans="3:10" x14ac:dyDescent="0.15">
      <c r="C374" s="6"/>
      <c r="D374" s="6"/>
      <c r="E374" s="6"/>
      <c r="J374" s="7"/>
    </row>
    <row r="375" spans="3:10" x14ac:dyDescent="0.15">
      <c r="C375" s="6"/>
      <c r="D375" s="6"/>
      <c r="E375" s="6"/>
      <c r="J375" s="7"/>
    </row>
    <row r="376" spans="3:10" x14ac:dyDescent="0.15">
      <c r="C376" s="6"/>
      <c r="D376" s="6"/>
      <c r="E376" s="6"/>
      <c r="J376" s="7"/>
    </row>
    <row r="377" spans="3:10" x14ac:dyDescent="0.15">
      <c r="C377" s="6"/>
      <c r="D377" s="6"/>
      <c r="E377" s="6"/>
      <c r="J377" s="7"/>
    </row>
    <row r="378" spans="3:10" x14ac:dyDescent="0.15">
      <c r="C378" s="6"/>
      <c r="D378" s="6"/>
      <c r="E378" s="6"/>
      <c r="J378" s="7"/>
    </row>
    <row r="379" spans="3:10" x14ac:dyDescent="0.15">
      <c r="C379" s="6"/>
      <c r="D379" s="6"/>
      <c r="E379" s="6"/>
      <c r="J379" s="7"/>
    </row>
    <row r="380" spans="3:10" x14ac:dyDescent="0.15">
      <c r="C380" s="6"/>
      <c r="D380" s="6"/>
      <c r="E380" s="6"/>
      <c r="J380" s="7"/>
    </row>
    <row r="381" spans="3:10" x14ac:dyDescent="0.15">
      <c r="C381" s="6"/>
      <c r="D381" s="6"/>
      <c r="E381" s="6"/>
      <c r="J381" s="7"/>
    </row>
    <row r="382" spans="3:10" x14ac:dyDescent="0.15">
      <c r="C382" s="6"/>
      <c r="D382" s="6"/>
      <c r="E382" s="6"/>
      <c r="J382" s="7"/>
    </row>
    <row r="383" spans="3:10" x14ac:dyDescent="0.15">
      <c r="C383" s="6"/>
      <c r="D383" s="6"/>
      <c r="E383" s="6"/>
      <c r="J383" s="7"/>
    </row>
    <row r="384" spans="3:10" x14ac:dyDescent="0.15">
      <c r="C384" s="6"/>
      <c r="D384" s="6"/>
      <c r="E384" s="6"/>
      <c r="J384" s="7"/>
    </row>
    <row r="385" spans="3:10" x14ac:dyDescent="0.15">
      <c r="C385" s="6"/>
      <c r="D385" s="6"/>
      <c r="E385" s="6"/>
      <c r="J385" s="7"/>
    </row>
    <row r="386" spans="3:10" x14ac:dyDescent="0.15">
      <c r="C386" s="6"/>
      <c r="D386" s="6"/>
      <c r="E386" s="6"/>
      <c r="J386" s="7"/>
    </row>
    <row r="387" spans="3:10" x14ac:dyDescent="0.15">
      <c r="C387" s="6"/>
      <c r="D387" s="6"/>
      <c r="E387" s="6"/>
      <c r="J387" s="7"/>
    </row>
    <row r="388" spans="3:10" x14ac:dyDescent="0.15">
      <c r="C388" s="6"/>
      <c r="D388" s="6"/>
      <c r="E388" s="6"/>
      <c r="J388" s="7"/>
    </row>
    <row r="389" spans="3:10" x14ac:dyDescent="0.15">
      <c r="C389" s="6"/>
      <c r="D389" s="6"/>
      <c r="E389" s="6"/>
      <c r="J389" s="7"/>
    </row>
    <row r="390" spans="3:10" x14ac:dyDescent="0.15">
      <c r="C390" s="6"/>
      <c r="D390" s="6"/>
      <c r="E390" s="6"/>
      <c r="J390" s="7"/>
    </row>
    <row r="391" spans="3:10" x14ac:dyDescent="0.15">
      <c r="C391" s="6"/>
      <c r="D391" s="6"/>
      <c r="E391" s="6"/>
      <c r="J391" s="7"/>
    </row>
    <row r="392" spans="3:10" x14ac:dyDescent="0.15">
      <c r="C392" s="6"/>
      <c r="D392" s="6"/>
      <c r="E392" s="6"/>
      <c r="J392" s="7"/>
    </row>
    <row r="393" spans="3:10" x14ac:dyDescent="0.15">
      <c r="C393" s="6"/>
      <c r="D393" s="6"/>
      <c r="E393" s="6"/>
      <c r="J393" s="7"/>
    </row>
    <row r="394" spans="3:10" x14ac:dyDescent="0.15">
      <c r="C394" s="6"/>
      <c r="D394" s="6"/>
      <c r="E394" s="6"/>
      <c r="J394" s="7"/>
    </row>
    <row r="395" spans="3:10" x14ac:dyDescent="0.15">
      <c r="C395" s="6"/>
      <c r="D395" s="6"/>
      <c r="E395" s="6"/>
      <c r="J395" s="7"/>
    </row>
    <row r="396" spans="3:10" x14ac:dyDescent="0.15">
      <c r="C396" s="6"/>
      <c r="D396" s="6"/>
      <c r="E396" s="6"/>
      <c r="J396" s="7"/>
    </row>
    <row r="397" spans="3:10" x14ac:dyDescent="0.15">
      <c r="C397" s="6"/>
      <c r="D397" s="6"/>
      <c r="E397" s="6"/>
      <c r="J397" s="7"/>
    </row>
    <row r="398" spans="3:10" x14ac:dyDescent="0.15">
      <c r="C398" s="6"/>
      <c r="D398" s="6"/>
      <c r="E398" s="6"/>
      <c r="J398" s="7"/>
    </row>
    <row r="399" spans="3:10" x14ac:dyDescent="0.15">
      <c r="C399" s="6"/>
      <c r="D399" s="6"/>
      <c r="E399" s="6"/>
      <c r="J399" s="7"/>
    </row>
    <row r="400" spans="3:10" x14ac:dyDescent="0.15">
      <c r="C400" s="6"/>
      <c r="D400" s="6"/>
      <c r="E400" s="6"/>
      <c r="J400" s="7"/>
    </row>
    <row r="401" spans="3:10" x14ac:dyDescent="0.15">
      <c r="C401" s="6"/>
      <c r="D401" s="6"/>
      <c r="E401" s="6"/>
      <c r="J401" s="7"/>
    </row>
    <row r="402" spans="3:10" x14ac:dyDescent="0.15">
      <c r="C402" s="6"/>
      <c r="D402" s="6"/>
      <c r="E402" s="6"/>
      <c r="J402" s="7"/>
    </row>
    <row r="403" spans="3:10" x14ac:dyDescent="0.15">
      <c r="C403" s="6"/>
      <c r="D403" s="6"/>
      <c r="E403" s="6"/>
      <c r="J403" s="7"/>
    </row>
    <row r="404" spans="3:10" x14ac:dyDescent="0.15">
      <c r="C404" s="6"/>
      <c r="D404" s="6"/>
      <c r="E404" s="6"/>
      <c r="J404" s="7"/>
    </row>
    <row r="405" spans="3:10" x14ac:dyDescent="0.15">
      <c r="C405" s="6"/>
      <c r="D405" s="6"/>
      <c r="E405" s="6"/>
      <c r="J405" s="7"/>
    </row>
    <row r="406" spans="3:10" x14ac:dyDescent="0.15">
      <c r="C406" s="6"/>
      <c r="D406" s="6"/>
      <c r="E406" s="6"/>
      <c r="J406" s="7"/>
    </row>
    <row r="407" spans="3:10" x14ac:dyDescent="0.15">
      <c r="C407" s="6"/>
      <c r="D407" s="6"/>
      <c r="E407" s="6"/>
      <c r="J407" s="7"/>
    </row>
    <row r="408" spans="3:10" x14ac:dyDescent="0.15">
      <c r="C408" s="6"/>
      <c r="D408" s="6"/>
      <c r="E408" s="6"/>
      <c r="J408" s="7"/>
    </row>
    <row r="409" spans="3:10" x14ac:dyDescent="0.15">
      <c r="C409" s="6"/>
      <c r="D409" s="6"/>
      <c r="E409" s="6"/>
      <c r="J409" s="7"/>
    </row>
    <row r="410" spans="3:10" x14ac:dyDescent="0.15">
      <c r="C410" s="6"/>
      <c r="D410" s="6"/>
      <c r="E410" s="6"/>
      <c r="J410" s="7"/>
    </row>
    <row r="411" spans="3:10" x14ac:dyDescent="0.15">
      <c r="C411" s="6"/>
      <c r="D411" s="6"/>
      <c r="E411" s="6"/>
      <c r="J411" s="7"/>
    </row>
    <row r="412" spans="3:10" x14ac:dyDescent="0.15">
      <c r="C412" s="6"/>
      <c r="D412" s="6"/>
      <c r="E412" s="6"/>
      <c r="J412" s="7"/>
    </row>
    <row r="413" spans="3:10" x14ac:dyDescent="0.15">
      <c r="C413" s="6"/>
      <c r="D413" s="6"/>
      <c r="E413" s="6"/>
      <c r="J413" s="7"/>
    </row>
    <row r="414" spans="3:10" x14ac:dyDescent="0.15">
      <c r="C414" s="6"/>
      <c r="D414" s="6"/>
      <c r="E414" s="6"/>
      <c r="J414" s="7"/>
    </row>
    <row r="415" spans="3:10" x14ac:dyDescent="0.15">
      <c r="C415" s="6"/>
      <c r="D415" s="6"/>
      <c r="E415" s="6"/>
      <c r="J415" s="7"/>
    </row>
    <row r="416" spans="3:10" x14ac:dyDescent="0.15">
      <c r="C416" s="6"/>
      <c r="D416" s="6"/>
      <c r="E416" s="6"/>
      <c r="J416" s="7"/>
    </row>
    <row r="417" spans="3:10" x14ac:dyDescent="0.15">
      <c r="C417" s="6"/>
      <c r="D417" s="6"/>
      <c r="E417" s="6"/>
      <c r="J417" s="7"/>
    </row>
    <row r="418" spans="3:10" x14ac:dyDescent="0.15">
      <c r="C418" s="6"/>
      <c r="D418" s="6"/>
      <c r="E418" s="6"/>
      <c r="J418" s="7"/>
    </row>
    <row r="419" spans="3:10" x14ac:dyDescent="0.15">
      <c r="C419" s="6"/>
      <c r="D419" s="6"/>
      <c r="E419" s="6"/>
      <c r="J419" s="7"/>
    </row>
    <row r="420" spans="3:10" x14ac:dyDescent="0.15">
      <c r="C420" s="6"/>
      <c r="D420" s="6"/>
      <c r="E420" s="6"/>
      <c r="J420" s="7"/>
    </row>
    <row r="421" spans="3:10" x14ac:dyDescent="0.15">
      <c r="C421" s="6"/>
      <c r="D421" s="6"/>
      <c r="E421" s="6"/>
      <c r="J421" s="7"/>
    </row>
    <row r="422" spans="3:10" x14ac:dyDescent="0.15">
      <c r="C422" s="6"/>
      <c r="D422" s="6"/>
      <c r="E422" s="6"/>
      <c r="J422" s="7"/>
    </row>
    <row r="423" spans="3:10" x14ac:dyDescent="0.15">
      <c r="C423" s="6"/>
      <c r="D423" s="6"/>
      <c r="E423" s="6"/>
      <c r="J423" s="7"/>
    </row>
    <row r="424" spans="3:10" x14ac:dyDescent="0.15">
      <c r="C424" s="6"/>
      <c r="D424" s="6"/>
      <c r="E424" s="6"/>
      <c r="J424" s="7"/>
    </row>
    <row r="425" spans="3:10" x14ac:dyDescent="0.15">
      <c r="C425" s="6"/>
      <c r="D425" s="6"/>
      <c r="E425" s="6"/>
      <c r="J425" s="7"/>
    </row>
    <row r="426" spans="3:10" x14ac:dyDescent="0.15">
      <c r="C426" s="6"/>
      <c r="D426" s="6"/>
      <c r="E426" s="6"/>
      <c r="J426" s="7"/>
    </row>
    <row r="427" spans="3:10" x14ac:dyDescent="0.15">
      <c r="C427" s="6"/>
      <c r="D427" s="6"/>
      <c r="E427" s="6"/>
      <c r="J427" s="7"/>
    </row>
    <row r="428" spans="3:10" x14ac:dyDescent="0.15">
      <c r="C428" s="6"/>
      <c r="D428" s="6"/>
      <c r="E428" s="6"/>
      <c r="J428" s="7"/>
    </row>
    <row r="429" spans="3:10" x14ac:dyDescent="0.15">
      <c r="C429" s="6"/>
      <c r="D429" s="6"/>
      <c r="E429" s="6"/>
      <c r="J429" s="7"/>
    </row>
    <row r="430" spans="3:10" x14ac:dyDescent="0.15">
      <c r="C430" s="6"/>
      <c r="D430" s="6"/>
      <c r="E430" s="6"/>
      <c r="J430" s="7"/>
    </row>
    <row r="431" spans="3:10" x14ac:dyDescent="0.15">
      <c r="C431" s="6"/>
      <c r="D431" s="6"/>
      <c r="E431" s="6"/>
      <c r="J431" s="7"/>
    </row>
    <row r="432" spans="3:10" x14ac:dyDescent="0.15">
      <c r="C432" s="6"/>
      <c r="D432" s="6"/>
      <c r="E432" s="6"/>
      <c r="J432" s="7"/>
    </row>
    <row r="433" spans="3:10" x14ac:dyDescent="0.15">
      <c r="C433" s="6"/>
      <c r="D433" s="6"/>
      <c r="E433" s="6"/>
      <c r="J433" s="7"/>
    </row>
    <row r="434" spans="3:10" x14ac:dyDescent="0.15">
      <c r="C434" s="6"/>
      <c r="D434" s="6"/>
      <c r="E434" s="6"/>
      <c r="J434" s="7"/>
    </row>
    <row r="435" spans="3:10" x14ac:dyDescent="0.15">
      <c r="C435" s="6"/>
      <c r="D435" s="6"/>
      <c r="E435" s="6"/>
      <c r="J435" s="7"/>
    </row>
    <row r="436" spans="3:10" x14ac:dyDescent="0.15">
      <c r="C436" s="6"/>
      <c r="D436" s="6"/>
      <c r="E436" s="6"/>
      <c r="J436" s="7"/>
    </row>
    <row r="437" spans="3:10" x14ac:dyDescent="0.15">
      <c r="C437" s="6"/>
      <c r="D437" s="6"/>
      <c r="E437" s="6"/>
      <c r="J437" s="7"/>
    </row>
    <row r="438" spans="3:10" x14ac:dyDescent="0.15">
      <c r="C438" s="6"/>
      <c r="D438" s="6"/>
      <c r="E438" s="6"/>
      <c r="J438" s="7"/>
    </row>
    <row r="439" spans="3:10" x14ac:dyDescent="0.15">
      <c r="C439" s="6"/>
      <c r="D439" s="6"/>
      <c r="E439" s="6"/>
      <c r="J439" s="7"/>
    </row>
    <row r="440" spans="3:10" x14ac:dyDescent="0.15">
      <c r="C440" s="6"/>
      <c r="D440" s="6"/>
      <c r="E440" s="6"/>
      <c r="J440" s="7"/>
    </row>
    <row r="441" spans="3:10" x14ac:dyDescent="0.15">
      <c r="C441" s="6"/>
      <c r="D441" s="6"/>
      <c r="E441" s="6"/>
      <c r="J441" s="7"/>
    </row>
    <row r="442" spans="3:10" x14ac:dyDescent="0.15">
      <c r="C442" s="6"/>
      <c r="D442" s="6"/>
      <c r="E442" s="6"/>
      <c r="J442" s="7"/>
    </row>
    <row r="443" spans="3:10" x14ac:dyDescent="0.15">
      <c r="C443" s="6"/>
      <c r="D443" s="6"/>
      <c r="E443" s="6"/>
      <c r="J443" s="7"/>
    </row>
    <row r="444" spans="3:10" x14ac:dyDescent="0.15">
      <c r="C444" s="6"/>
      <c r="D444" s="6"/>
      <c r="E444" s="6"/>
      <c r="J444" s="7"/>
    </row>
    <row r="445" spans="3:10" x14ac:dyDescent="0.15">
      <c r="C445" s="6"/>
      <c r="D445" s="6"/>
      <c r="E445" s="6"/>
      <c r="J445" s="7"/>
    </row>
    <row r="446" spans="3:10" x14ac:dyDescent="0.15">
      <c r="C446" s="6"/>
      <c r="D446" s="6"/>
      <c r="E446" s="6"/>
      <c r="J446" s="7"/>
    </row>
    <row r="447" spans="3:10" x14ac:dyDescent="0.15">
      <c r="C447" s="6"/>
      <c r="D447" s="6"/>
      <c r="E447" s="6"/>
      <c r="J447" s="7"/>
    </row>
    <row r="448" spans="3:10" x14ac:dyDescent="0.15">
      <c r="C448" s="6"/>
      <c r="D448" s="6"/>
      <c r="E448" s="6"/>
      <c r="J448" s="7"/>
    </row>
    <row r="449" spans="3:10" x14ac:dyDescent="0.15">
      <c r="C449" s="6"/>
      <c r="D449" s="6"/>
      <c r="E449" s="6"/>
      <c r="J449" s="7"/>
    </row>
    <row r="450" spans="3:10" x14ac:dyDescent="0.15">
      <c r="C450" s="6"/>
      <c r="D450" s="6"/>
      <c r="E450" s="6"/>
      <c r="J450" s="7"/>
    </row>
    <row r="451" spans="3:10" x14ac:dyDescent="0.15">
      <c r="C451" s="6"/>
      <c r="D451" s="6"/>
      <c r="E451" s="6"/>
      <c r="J451" s="7"/>
    </row>
    <row r="452" spans="3:10" x14ac:dyDescent="0.15">
      <c r="C452" s="6"/>
      <c r="D452" s="6"/>
      <c r="E452" s="6"/>
      <c r="J452" s="7"/>
    </row>
    <row r="453" spans="3:10" x14ac:dyDescent="0.15">
      <c r="C453" s="6"/>
      <c r="D453" s="6"/>
      <c r="E453" s="6"/>
      <c r="J453" s="7"/>
    </row>
    <row r="454" spans="3:10" x14ac:dyDescent="0.15">
      <c r="C454" s="6"/>
      <c r="D454" s="6"/>
      <c r="E454" s="6"/>
      <c r="J454" s="7"/>
    </row>
    <row r="455" spans="3:10" x14ac:dyDescent="0.15">
      <c r="C455" s="6"/>
      <c r="D455" s="6"/>
      <c r="E455" s="6"/>
      <c r="J455" s="7"/>
    </row>
    <row r="456" spans="3:10" x14ac:dyDescent="0.15">
      <c r="C456" s="6"/>
      <c r="D456" s="6"/>
      <c r="E456" s="6"/>
      <c r="J456" s="7"/>
    </row>
    <row r="457" spans="3:10" x14ac:dyDescent="0.15">
      <c r="C457" s="6"/>
      <c r="D457" s="6"/>
      <c r="E457" s="6"/>
      <c r="J457" s="7"/>
    </row>
    <row r="458" spans="3:10" x14ac:dyDescent="0.15">
      <c r="C458" s="6"/>
      <c r="D458" s="6"/>
      <c r="E458" s="6"/>
      <c r="J458" s="7"/>
    </row>
    <row r="459" spans="3:10" x14ac:dyDescent="0.15">
      <c r="C459" s="6"/>
      <c r="D459" s="6"/>
      <c r="E459" s="6"/>
      <c r="J459" s="7"/>
    </row>
    <row r="460" spans="3:10" x14ac:dyDescent="0.15">
      <c r="C460" s="6"/>
      <c r="D460" s="6"/>
      <c r="E460" s="6"/>
      <c r="J460" s="7"/>
    </row>
    <row r="461" spans="3:10" x14ac:dyDescent="0.15">
      <c r="C461" s="6"/>
      <c r="D461" s="6"/>
      <c r="E461" s="6"/>
      <c r="J461" s="7"/>
    </row>
    <row r="462" spans="3:10" x14ac:dyDescent="0.15">
      <c r="C462" s="6"/>
      <c r="D462" s="6"/>
      <c r="E462" s="6"/>
      <c r="J462" s="7"/>
    </row>
    <row r="463" spans="3:10" x14ac:dyDescent="0.15">
      <c r="C463" s="6"/>
      <c r="D463" s="6"/>
      <c r="E463" s="6"/>
      <c r="J463" s="7"/>
    </row>
    <row r="464" spans="3:10" x14ac:dyDescent="0.15">
      <c r="C464" s="6"/>
      <c r="D464" s="6"/>
      <c r="E464" s="6"/>
      <c r="J464" s="7"/>
    </row>
    <row r="465" spans="3:10" x14ac:dyDescent="0.15">
      <c r="C465" s="6"/>
      <c r="D465" s="6"/>
      <c r="E465" s="6"/>
      <c r="J465" s="7"/>
    </row>
    <row r="466" spans="3:10" x14ac:dyDescent="0.15">
      <c r="C466" s="6"/>
      <c r="D466" s="6"/>
      <c r="E466" s="6"/>
      <c r="J466" s="7"/>
    </row>
    <row r="467" spans="3:10" x14ac:dyDescent="0.15">
      <c r="C467" s="6"/>
      <c r="D467" s="6"/>
      <c r="E467" s="6"/>
      <c r="J467" s="7"/>
    </row>
    <row r="468" spans="3:10" x14ac:dyDescent="0.15">
      <c r="C468" s="6"/>
      <c r="D468" s="6"/>
      <c r="E468" s="6"/>
      <c r="J468" s="7"/>
    </row>
    <row r="469" spans="3:10" x14ac:dyDescent="0.15">
      <c r="C469" s="6"/>
      <c r="D469" s="6"/>
      <c r="E469" s="6"/>
      <c r="J469" s="7"/>
    </row>
    <row r="470" spans="3:10" x14ac:dyDescent="0.15">
      <c r="C470" s="6"/>
      <c r="D470" s="6"/>
      <c r="E470" s="6"/>
      <c r="J470" s="7"/>
    </row>
    <row r="471" spans="3:10" x14ac:dyDescent="0.15">
      <c r="C471" s="6"/>
      <c r="D471" s="6"/>
      <c r="E471" s="6"/>
      <c r="J471" s="7"/>
    </row>
    <row r="472" spans="3:10" x14ac:dyDescent="0.15">
      <c r="C472" s="6"/>
      <c r="D472" s="6"/>
      <c r="E472" s="6"/>
      <c r="J472" s="7"/>
    </row>
    <row r="473" spans="3:10" x14ac:dyDescent="0.15">
      <c r="C473" s="6"/>
      <c r="D473" s="6"/>
      <c r="E473" s="6"/>
      <c r="J473" s="7"/>
    </row>
    <row r="474" spans="3:10" x14ac:dyDescent="0.15">
      <c r="C474" s="6"/>
      <c r="D474" s="6"/>
      <c r="E474" s="6"/>
      <c r="J474" s="7"/>
    </row>
    <row r="475" spans="3:10" x14ac:dyDescent="0.15">
      <c r="C475" s="6"/>
      <c r="D475" s="6"/>
      <c r="E475" s="6"/>
      <c r="J475" s="7"/>
    </row>
    <row r="476" spans="3:10" x14ac:dyDescent="0.15">
      <c r="C476" s="6"/>
      <c r="D476" s="6"/>
      <c r="E476" s="6"/>
      <c r="J476" s="7"/>
    </row>
    <row r="477" spans="3:10" x14ac:dyDescent="0.15">
      <c r="C477" s="6"/>
      <c r="D477" s="6"/>
      <c r="E477" s="6"/>
      <c r="J477" s="7"/>
    </row>
    <row r="478" spans="3:10" x14ac:dyDescent="0.15">
      <c r="C478" s="6"/>
      <c r="D478" s="6"/>
      <c r="E478" s="6"/>
      <c r="J478" s="7"/>
    </row>
    <row r="479" spans="3:10" x14ac:dyDescent="0.15">
      <c r="C479" s="6"/>
      <c r="D479" s="6"/>
      <c r="E479" s="6"/>
      <c r="J479" s="7"/>
    </row>
    <row r="480" spans="3:10" x14ac:dyDescent="0.15">
      <c r="C480" s="6"/>
      <c r="D480" s="6"/>
      <c r="E480" s="6"/>
      <c r="J480" s="7"/>
    </row>
    <row r="481" spans="3:10" x14ac:dyDescent="0.15">
      <c r="C481" s="6"/>
      <c r="D481" s="6"/>
      <c r="E481" s="6"/>
      <c r="J481" s="7"/>
    </row>
    <row r="482" spans="3:10" x14ac:dyDescent="0.15">
      <c r="C482" s="6"/>
      <c r="D482" s="6"/>
      <c r="E482" s="6"/>
      <c r="J482" s="7"/>
    </row>
    <row r="483" spans="3:10" x14ac:dyDescent="0.15">
      <c r="C483" s="6"/>
      <c r="D483" s="6"/>
      <c r="E483" s="6"/>
      <c r="J483" s="7"/>
    </row>
    <row r="484" spans="3:10" x14ac:dyDescent="0.15">
      <c r="C484" s="6"/>
      <c r="D484" s="6"/>
      <c r="E484" s="6"/>
      <c r="J484" s="7"/>
    </row>
    <row r="485" spans="3:10" x14ac:dyDescent="0.15">
      <c r="C485" s="6"/>
      <c r="D485" s="6"/>
      <c r="E485" s="6"/>
      <c r="J485" s="7"/>
    </row>
    <row r="486" spans="3:10" x14ac:dyDescent="0.15">
      <c r="C486" s="6"/>
      <c r="D486" s="6"/>
      <c r="E486" s="6"/>
      <c r="J486" s="7"/>
    </row>
    <row r="487" spans="3:10" x14ac:dyDescent="0.15">
      <c r="C487" s="6"/>
      <c r="D487" s="6"/>
      <c r="E487" s="6"/>
      <c r="J487" s="7"/>
    </row>
    <row r="488" spans="3:10" x14ac:dyDescent="0.15">
      <c r="C488" s="6"/>
      <c r="D488" s="6"/>
      <c r="E488" s="6"/>
      <c r="J488" s="7"/>
    </row>
    <row r="489" spans="3:10" x14ac:dyDescent="0.15">
      <c r="C489" s="6"/>
      <c r="D489" s="6"/>
      <c r="E489" s="6"/>
      <c r="J489" s="7"/>
    </row>
    <row r="490" spans="3:10" x14ac:dyDescent="0.15">
      <c r="C490" s="6"/>
      <c r="D490" s="6"/>
      <c r="E490" s="6"/>
      <c r="J490" s="7"/>
    </row>
    <row r="491" spans="3:10" x14ac:dyDescent="0.15">
      <c r="C491" s="6"/>
      <c r="D491" s="6"/>
      <c r="E491" s="6"/>
      <c r="J491" s="7"/>
    </row>
    <row r="492" spans="3:10" x14ac:dyDescent="0.15">
      <c r="C492" s="6"/>
      <c r="D492" s="6"/>
      <c r="E492" s="6"/>
      <c r="J492" s="7"/>
    </row>
    <row r="493" spans="3:10" x14ac:dyDescent="0.15">
      <c r="C493" s="6"/>
      <c r="D493" s="6"/>
      <c r="E493" s="6"/>
      <c r="J493" s="7"/>
    </row>
    <row r="494" spans="3:10" x14ac:dyDescent="0.15">
      <c r="C494" s="6"/>
      <c r="D494" s="6"/>
      <c r="E494" s="6"/>
      <c r="J494" s="7"/>
    </row>
    <row r="495" spans="3:10" x14ac:dyDescent="0.15">
      <c r="C495" s="6"/>
      <c r="D495" s="6"/>
      <c r="E495" s="6"/>
      <c r="J495" s="7"/>
    </row>
    <row r="496" spans="3:10" x14ac:dyDescent="0.15">
      <c r="C496" s="6"/>
      <c r="D496" s="6"/>
      <c r="E496" s="6"/>
      <c r="J496" s="7"/>
    </row>
    <row r="497" spans="3:10" x14ac:dyDescent="0.15">
      <c r="C497" s="6"/>
      <c r="D497" s="6"/>
      <c r="E497" s="6"/>
      <c r="J497" s="7"/>
    </row>
    <row r="498" spans="3:10" x14ac:dyDescent="0.15">
      <c r="C498" s="6"/>
      <c r="D498" s="6"/>
      <c r="E498" s="6"/>
      <c r="J498" s="7"/>
    </row>
    <row r="499" spans="3:10" x14ac:dyDescent="0.15">
      <c r="C499" s="6"/>
      <c r="D499" s="6"/>
      <c r="E499" s="6"/>
      <c r="J499" s="7"/>
    </row>
    <row r="500" spans="3:10" x14ac:dyDescent="0.15">
      <c r="C500" s="6"/>
      <c r="D500" s="6"/>
      <c r="E500" s="6"/>
      <c r="J500" s="7"/>
    </row>
    <row r="501" spans="3:10" x14ac:dyDescent="0.15">
      <c r="C501" s="6"/>
      <c r="D501" s="6"/>
      <c r="E501" s="6"/>
      <c r="J501" s="7"/>
    </row>
    <row r="502" spans="3:10" x14ac:dyDescent="0.15">
      <c r="C502" s="6"/>
      <c r="D502" s="6"/>
      <c r="E502" s="6"/>
      <c r="J502" s="7"/>
    </row>
    <row r="503" spans="3:10" x14ac:dyDescent="0.15">
      <c r="C503" s="6"/>
      <c r="D503" s="6"/>
      <c r="E503" s="6"/>
      <c r="J503" s="7"/>
    </row>
    <row r="504" spans="3:10" x14ac:dyDescent="0.15">
      <c r="C504" s="6"/>
      <c r="D504" s="6"/>
      <c r="E504" s="6"/>
      <c r="J504" s="7"/>
    </row>
    <row r="505" spans="3:10" x14ac:dyDescent="0.15">
      <c r="C505" s="6"/>
      <c r="D505" s="6"/>
      <c r="E505" s="6"/>
      <c r="J505" s="7"/>
    </row>
    <row r="506" spans="3:10" x14ac:dyDescent="0.15">
      <c r="C506" s="6"/>
      <c r="D506" s="6"/>
      <c r="E506" s="6"/>
      <c r="J506" s="7"/>
    </row>
    <row r="507" spans="3:10" x14ac:dyDescent="0.15">
      <c r="C507" s="6"/>
      <c r="D507" s="6"/>
      <c r="E507" s="6"/>
      <c r="J507" s="7"/>
    </row>
    <row r="508" spans="3:10" x14ac:dyDescent="0.15">
      <c r="C508" s="6"/>
      <c r="D508" s="6"/>
      <c r="E508" s="6"/>
      <c r="J508" s="7"/>
    </row>
    <row r="509" spans="3:10" x14ac:dyDescent="0.15">
      <c r="C509" s="6"/>
      <c r="D509" s="6"/>
      <c r="E509" s="6"/>
      <c r="J509" s="7"/>
    </row>
    <row r="510" spans="3:10" x14ac:dyDescent="0.15">
      <c r="C510" s="6"/>
      <c r="D510" s="6"/>
      <c r="E510" s="6"/>
      <c r="J510" s="7"/>
    </row>
    <row r="511" spans="3:10" x14ac:dyDescent="0.15">
      <c r="C511" s="6"/>
      <c r="D511" s="6"/>
      <c r="E511" s="6"/>
      <c r="J511" s="7"/>
    </row>
    <row r="512" spans="3:10" x14ac:dyDescent="0.15">
      <c r="C512" s="6"/>
      <c r="D512" s="6"/>
      <c r="E512" s="6"/>
      <c r="J512" s="7"/>
    </row>
    <row r="513" spans="3:10" x14ac:dyDescent="0.15">
      <c r="C513" s="6"/>
      <c r="D513" s="6"/>
      <c r="E513" s="6"/>
      <c r="J513" s="7"/>
    </row>
    <row r="514" spans="3:10" x14ac:dyDescent="0.15">
      <c r="C514" s="6"/>
      <c r="D514" s="6"/>
      <c r="E514" s="6"/>
      <c r="J514" s="7"/>
    </row>
    <row r="515" spans="3:10" x14ac:dyDescent="0.15">
      <c r="C515" s="6"/>
      <c r="D515" s="6"/>
      <c r="E515" s="6"/>
      <c r="J515" s="7"/>
    </row>
    <row r="516" spans="3:10" x14ac:dyDescent="0.15">
      <c r="C516" s="6"/>
      <c r="D516" s="6"/>
      <c r="E516" s="6"/>
      <c r="J516" s="7"/>
    </row>
    <row r="517" spans="3:10" x14ac:dyDescent="0.15">
      <c r="C517" s="6"/>
      <c r="D517" s="6"/>
      <c r="E517" s="6"/>
      <c r="J517" s="7"/>
    </row>
    <row r="518" spans="3:10" x14ac:dyDescent="0.15">
      <c r="C518" s="6"/>
      <c r="D518" s="6"/>
      <c r="E518" s="6"/>
      <c r="J518" s="7"/>
    </row>
    <row r="519" spans="3:10" x14ac:dyDescent="0.15">
      <c r="C519" s="6"/>
      <c r="D519" s="6"/>
      <c r="E519" s="6"/>
      <c r="J519" s="7"/>
    </row>
    <row r="520" spans="3:10" x14ac:dyDescent="0.15">
      <c r="C520" s="6"/>
      <c r="D520" s="6"/>
      <c r="E520" s="6"/>
      <c r="J520" s="7"/>
    </row>
    <row r="521" spans="3:10" x14ac:dyDescent="0.15">
      <c r="C521" s="6"/>
      <c r="D521" s="6"/>
      <c r="E521" s="6"/>
      <c r="J521" s="7"/>
    </row>
    <row r="522" spans="3:10" x14ac:dyDescent="0.15">
      <c r="C522" s="6"/>
      <c r="D522" s="6"/>
      <c r="E522" s="6"/>
      <c r="J522" s="7"/>
    </row>
    <row r="523" spans="3:10" x14ac:dyDescent="0.15">
      <c r="C523" s="6"/>
      <c r="D523" s="6"/>
      <c r="E523" s="6"/>
      <c r="J523" s="7"/>
    </row>
    <row r="524" spans="3:10" x14ac:dyDescent="0.15">
      <c r="C524" s="6"/>
      <c r="D524" s="6"/>
      <c r="E524" s="6"/>
      <c r="J524" s="7"/>
    </row>
    <row r="525" spans="3:10" x14ac:dyDescent="0.15">
      <c r="C525" s="6"/>
      <c r="D525" s="6"/>
      <c r="E525" s="6"/>
      <c r="J525" s="7"/>
    </row>
    <row r="526" spans="3:10" x14ac:dyDescent="0.15">
      <c r="C526" s="6"/>
      <c r="D526" s="6"/>
      <c r="E526" s="6"/>
      <c r="J526" s="7"/>
    </row>
    <row r="527" spans="3:10" x14ac:dyDescent="0.15">
      <c r="C527" s="6"/>
      <c r="D527" s="6"/>
      <c r="E527" s="6"/>
      <c r="J527" s="7"/>
    </row>
    <row r="528" spans="3:10" x14ac:dyDescent="0.15">
      <c r="C528" s="6"/>
      <c r="D528" s="6"/>
      <c r="E528" s="6"/>
      <c r="J528" s="7"/>
    </row>
    <row r="529" spans="3:10" x14ac:dyDescent="0.15">
      <c r="C529" s="6"/>
      <c r="D529" s="6"/>
      <c r="E529" s="6"/>
      <c r="J529" s="7"/>
    </row>
    <row r="530" spans="3:10" x14ac:dyDescent="0.15">
      <c r="C530" s="6"/>
      <c r="D530" s="6"/>
      <c r="E530" s="6"/>
      <c r="J530" s="7"/>
    </row>
    <row r="531" spans="3:10" x14ac:dyDescent="0.15">
      <c r="C531" s="6"/>
      <c r="D531" s="6"/>
      <c r="E531" s="6"/>
      <c r="J531" s="7"/>
    </row>
    <row r="532" spans="3:10" x14ac:dyDescent="0.15">
      <c r="C532" s="6"/>
      <c r="D532" s="6"/>
      <c r="E532" s="6"/>
      <c r="J532" s="7"/>
    </row>
    <row r="533" spans="3:10" x14ac:dyDescent="0.15">
      <c r="C533" s="6"/>
      <c r="D533" s="6"/>
      <c r="E533" s="6"/>
      <c r="J533" s="7"/>
    </row>
    <row r="534" spans="3:10" x14ac:dyDescent="0.15">
      <c r="C534" s="6"/>
      <c r="D534" s="6"/>
      <c r="E534" s="6"/>
      <c r="J534" s="7"/>
    </row>
    <row r="535" spans="3:10" x14ac:dyDescent="0.15">
      <c r="C535" s="6"/>
      <c r="D535" s="6"/>
      <c r="E535" s="6"/>
      <c r="J535" s="7"/>
    </row>
    <row r="536" spans="3:10" x14ac:dyDescent="0.15">
      <c r="C536" s="6"/>
      <c r="D536" s="6"/>
      <c r="E536" s="6"/>
      <c r="J536" s="7"/>
    </row>
    <row r="537" spans="3:10" x14ac:dyDescent="0.15">
      <c r="C537" s="6"/>
      <c r="D537" s="6"/>
      <c r="E537" s="6"/>
      <c r="J537" s="7"/>
    </row>
    <row r="538" spans="3:10" x14ac:dyDescent="0.15">
      <c r="C538" s="6"/>
      <c r="D538" s="6"/>
      <c r="E538" s="6"/>
      <c r="J538" s="7"/>
    </row>
    <row r="539" spans="3:10" x14ac:dyDescent="0.15">
      <c r="C539" s="6"/>
      <c r="D539" s="6"/>
      <c r="E539" s="6"/>
      <c r="J539" s="7"/>
    </row>
    <row r="540" spans="3:10" x14ac:dyDescent="0.15">
      <c r="C540" s="6"/>
      <c r="D540" s="6"/>
      <c r="E540" s="6"/>
      <c r="J540" s="7"/>
    </row>
    <row r="541" spans="3:10" x14ac:dyDescent="0.15">
      <c r="C541" s="6"/>
      <c r="D541" s="6"/>
      <c r="E541" s="6"/>
      <c r="J541" s="7"/>
    </row>
    <row r="542" spans="3:10" x14ac:dyDescent="0.15">
      <c r="C542" s="6"/>
      <c r="D542" s="6"/>
      <c r="E542" s="6"/>
      <c r="J542" s="7"/>
    </row>
    <row r="543" spans="3:10" x14ac:dyDescent="0.15">
      <c r="C543" s="6"/>
      <c r="D543" s="6"/>
      <c r="E543" s="6"/>
      <c r="J543" s="7"/>
    </row>
    <row r="544" spans="3:10" x14ac:dyDescent="0.15">
      <c r="C544" s="6"/>
      <c r="D544" s="6"/>
      <c r="E544" s="6"/>
      <c r="J544" s="7"/>
    </row>
    <row r="545" spans="3:10" x14ac:dyDescent="0.15">
      <c r="C545" s="6"/>
      <c r="D545" s="6"/>
      <c r="E545" s="6"/>
      <c r="J545" s="7"/>
    </row>
    <row r="546" spans="3:10" x14ac:dyDescent="0.15">
      <c r="C546" s="6"/>
      <c r="D546" s="6"/>
      <c r="E546" s="6"/>
      <c r="J546" s="7"/>
    </row>
    <row r="547" spans="3:10" x14ac:dyDescent="0.15">
      <c r="C547" s="6"/>
      <c r="D547" s="6"/>
      <c r="E547" s="6"/>
      <c r="J547" s="7"/>
    </row>
    <row r="548" spans="3:10" x14ac:dyDescent="0.15">
      <c r="C548" s="6"/>
      <c r="D548" s="6"/>
      <c r="E548" s="6"/>
      <c r="J548" s="7"/>
    </row>
    <row r="549" spans="3:10" x14ac:dyDescent="0.15">
      <c r="C549" s="6"/>
      <c r="D549" s="6"/>
      <c r="E549" s="6"/>
      <c r="J549" s="7"/>
    </row>
    <row r="550" spans="3:10" x14ac:dyDescent="0.15">
      <c r="C550" s="6"/>
      <c r="D550" s="6"/>
      <c r="E550" s="6"/>
      <c r="J550" s="7"/>
    </row>
    <row r="551" spans="3:10" x14ac:dyDescent="0.15">
      <c r="C551" s="6"/>
      <c r="D551" s="6"/>
      <c r="E551" s="6"/>
      <c r="J551" s="7"/>
    </row>
    <row r="552" spans="3:10" x14ac:dyDescent="0.15">
      <c r="C552" s="6"/>
      <c r="D552" s="6"/>
      <c r="E552" s="6"/>
      <c r="J552" s="7"/>
    </row>
    <row r="553" spans="3:10" x14ac:dyDescent="0.15">
      <c r="C553" s="6"/>
      <c r="D553" s="6"/>
      <c r="E553" s="6"/>
      <c r="J553" s="7"/>
    </row>
    <row r="554" spans="3:10" x14ac:dyDescent="0.15">
      <c r="C554" s="6"/>
      <c r="D554" s="6"/>
      <c r="E554" s="6"/>
      <c r="J554" s="7"/>
    </row>
    <row r="555" spans="3:10" x14ac:dyDescent="0.15">
      <c r="C555" s="6"/>
      <c r="D555" s="6"/>
      <c r="E555" s="6"/>
      <c r="J555" s="7"/>
    </row>
    <row r="556" spans="3:10" x14ac:dyDescent="0.15">
      <c r="C556" s="6"/>
      <c r="D556" s="6"/>
      <c r="E556" s="6"/>
      <c r="J556" s="7"/>
    </row>
    <row r="557" spans="3:10" x14ac:dyDescent="0.15">
      <c r="C557" s="6"/>
      <c r="D557" s="6"/>
      <c r="E557" s="6"/>
      <c r="J557" s="7"/>
    </row>
    <row r="558" spans="3:10" x14ac:dyDescent="0.15">
      <c r="C558" s="6"/>
      <c r="D558" s="6"/>
      <c r="E558" s="6"/>
      <c r="J558" s="7"/>
    </row>
    <row r="559" spans="3:10" x14ac:dyDescent="0.15">
      <c r="C559" s="6"/>
      <c r="D559" s="6"/>
      <c r="E559" s="6"/>
      <c r="J559" s="7"/>
    </row>
    <row r="560" spans="3:10" x14ac:dyDescent="0.15">
      <c r="C560" s="6"/>
      <c r="D560" s="6"/>
      <c r="E560" s="6"/>
      <c r="J560" s="7"/>
    </row>
    <row r="561" spans="3:10" x14ac:dyDescent="0.15">
      <c r="C561" s="6"/>
      <c r="D561" s="6"/>
      <c r="E561" s="6"/>
      <c r="J561" s="7"/>
    </row>
    <row r="562" spans="3:10" x14ac:dyDescent="0.15">
      <c r="C562" s="6"/>
      <c r="D562" s="6"/>
      <c r="E562" s="6"/>
      <c r="J562" s="7"/>
    </row>
    <row r="563" spans="3:10" x14ac:dyDescent="0.15">
      <c r="C563" s="6"/>
      <c r="D563" s="6"/>
      <c r="E563" s="6"/>
      <c r="J563" s="7"/>
    </row>
    <row r="564" spans="3:10" x14ac:dyDescent="0.15">
      <c r="C564" s="6"/>
      <c r="D564" s="6"/>
      <c r="E564" s="6"/>
      <c r="J564" s="7"/>
    </row>
    <row r="565" spans="3:10" x14ac:dyDescent="0.15">
      <c r="C565" s="6"/>
      <c r="D565" s="6"/>
      <c r="E565" s="6"/>
      <c r="J565" s="7"/>
    </row>
    <row r="566" spans="3:10" x14ac:dyDescent="0.15">
      <c r="C566" s="6"/>
      <c r="D566" s="6"/>
      <c r="E566" s="6"/>
      <c r="J566" s="7"/>
    </row>
    <row r="567" spans="3:10" x14ac:dyDescent="0.15">
      <c r="C567" s="6"/>
      <c r="D567" s="6"/>
      <c r="E567" s="6"/>
      <c r="J567" s="7"/>
    </row>
    <row r="568" spans="3:10" x14ac:dyDescent="0.15">
      <c r="C568" s="6"/>
      <c r="D568" s="6"/>
      <c r="E568" s="6"/>
      <c r="J568" s="7"/>
    </row>
    <row r="569" spans="3:10" x14ac:dyDescent="0.15">
      <c r="C569" s="6"/>
      <c r="D569" s="6"/>
      <c r="E569" s="6"/>
      <c r="J569" s="7"/>
    </row>
    <row r="570" spans="3:10" x14ac:dyDescent="0.15">
      <c r="C570" s="6"/>
      <c r="D570" s="6"/>
      <c r="E570" s="6"/>
      <c r="J570" s="7"/>
    </row>
    <row r="571" spans="3:10" x14ac:dyDescent="0.15">
      <c r="C571" s="6"/>
      <c r="D571" s="6"/>
      <c r="E571" s="6"/>
      <c r="J571" s="7"/>
    </row>
    <row r="572" spans="3:10" x14ac:dyDescent="0.15">
      <c r="C572" s="6"/>
      <c r="D572" s="6"/>
      <c r="E572" s="6"/>
      <c r="J572" s="7"/>
    </row>
    <row r="573" spans="3:10" x14ac:dyDescent="0.15">
      <c r="C573" s="6"/>
      <c r="D573" s="6"/>
      <c r="E573" s="6"/>
      <c r="J573" s="7"/>
    </row>
    <row r="574" spans="3:10" x14ac:dyDescent="0.15">
      <c r="C574" s="6"/>
      <c r="D574" s="6"/>
      <c r="E574" s="6"/>
      <c r="J574" s="7"/>
    </row>
    <row r="575" spans="3:10" x14ac:dyDescent="0.15">
      <c r="C575" s="6"/>
      <c r="D575" s="6"/>
      <c r="E575" s="6"/>
      <c r="J575" s="7"/>
    </row>
    <row r="576" spans="3:10" x14ac:dyDescent="0.15">
      <c r="C576" s="6"/>
      <c r="D576" s="6"/>
      <c r="E576" s="6"/>
      <c r="J576" s="7"/>
    </row>
    <row r="577" spans="3:10" x14ac:dyDescent="0.15">
      <c r="C577" s="6"/>
      <c r="D577" s="6"/>
      <c r="E577" s="6"/>
      <c r="J577" s="7"/>
    </row>
    <row r="578" spans="3:10" x14ac:dyDescent="0.15">
      <c r="C578" s="6"/>
      <c r="D578" s="6"/>
      <c r="E578" s="6"/>
      <c r="J578" s="7"/>
    </row>
    <row r="579" spans="3:10" x14ac:dyDescent="0.15">
      <c r="C579" s="6"/>
      <c r="D579" s="6"/>
      <c r="E579" s="6"/>
      <c r="J579" s="7"/>
    </row>
    <row r="580" spans="3:10" x14ac:dyDescent="0.15">
      <c r="C580" s="6"/>
      <c r="D580" s="6"/>
      <c r="E580" s="6"/>
      <c r="J580" s="7"/>
    </row>
    <row r="581" spans="3:10" x14ac:dyDescent="0.15">
      <c r="C581" s="6"/>
      <c r="D581" s="6"/>
      <c r="E581" s="6"/>
      <c r="J581" s="7"/>
    </row>
    <row r="582" spans="3:10" x14ac:dyDescent="0.15">
      <c r="C582" s="6"/>
      <c r="D582" s="6"/>
      <c r="E582" s="6"/>
      <c r="J582" s="7"/>
    </row>
    <row r="583" spans="3:10" x14ac:dyDescent="0.15">
      <c r="C583" s="6"/>
      <c r="D583" s="6"/>
      <c r="E583" s="6"/>
      <c r="J583" s="7"/>
    </row>
    <row r="584" spans="3:10" x14ac:dyDescent="0.15">
      <c r="C584" s="6"/>
      <c r="D584" s="6"/>
      <c r="E584" s="6"/>
      <c r="J584" s="7"/>
    </row>
    <row r="585" spans="3:10" x14ac:dyDescent="0.15">
      <c r="C585" s="6"/>
      <c r="D585" s="6"/>
      <c r="E585" s="6"/>
      <c r="J585" s="7"/>
    </row>
    <row r="586" spans="3:10" x14ac:dyDescent="0.15">
      <c r="C586" s="6"/>
      <c r="D586" s="6"/>
      <c r="E586" s="6"/>
      <c r="J586" s="7"/>
    </row>
    <row r="587" spans="3:10" x14ac:dyDescent="0.15">
      <c r="C587" s="6"/>
      <c r="D587" s="6"/>
      <c r="E587" s="6"/>
      <c r="J587" s="7"/>
    </row>
    <row r="588" spans="3:10" x14ac:dyDescent="0.15">
      <c r="C588" s="6"/>
      <c r="D588" s="6"/>
      <c r="E588" s="6"/>
      <c r="J588" s="7"/>
    </row>
    <row r="589" spans="3:10" x14ac:dyDescent="0.15">
      <c r="C589" s="6"/>
      <c r="D589" s="6"/>
      <c r="E589" s="6"/>
      <c r="J589" s="7"/>
    </row>
    <row r="590" spans="3:10" x14ac:dyDescent="0.15">
      <c r="C590" s="6"/>
      <c r="D590" s="6"/>
      <c r="E590" s="6"/>
      <c r="J590" s="7"/>
    </row>
    <row r="591" spans="3:10" x14ac:dyDescent="0.15">
      <c r="C591" s="6"/>
      <c r="D591" s="6"/>
      <c r="E591" s="6"/>
      <c r="J591" s="7"/>
    </row>
    <row r="592" spans="3:10" x14ac:dyDescent="0.15">
      <c r="C592" s="6"/>
      <c r="D592" s="6"/>
      <c r="E592" s="6"/>
      <c r="J592" s="7"/>
    </row>
    <row r="593" spans="3:10" x14ac:dyDescent="0.15">
      <c r="C593" s="6"/>
      <c r="D593" s="6"/>
      <c r="E593" s="6"/>
      <c r="J593" s="7"/>
    </row>
    <row r="594" spans="3:10" x14ac:dyDescent="0.15">
      <c r="C594" s="6"/>
      <c r="D594" s="6"/>
      <c r="E594" s="6"/>
      <c r="J594" s="7"/>
    </row>
    <row r="595" spans="3:10" x14ac:dyDescent="0.15">
      <c r="C595" s="6"/>
      <c r="D595" s="6"/>
      <c r="E595" s="6"/>
      <c r="J595" s="7"/>
    </row>
    <row r="596" spans="3:10" x14ac:dyDescent="0.15">
      <c r="C596" s="6"/>
      <c r="D596" s="6"/>
      <c r="E596" s="6"/>
      <c r="J596" s="7"/>
    </row>
    <row r="597" spans="3:10" x14ac:dyDescent="0.15">
      <c r="C597" s="6"/>
      <c r="D597" s="6"/>
      <c r="E597" s="6"/>
      <c r="J597" s="7"/>
    </row>
    <row r="598" spans="3:10" x14ac:dyDescent="0.15">
      <c r="C598" s="6"/>
      <c r="D598" s="6"/>
      <c r="E598" s="6"/>
      <c r="J598" s="7"/>
    </row>
    <row r="599" spans="3:10" x14ac:dyDescent="0.15">
      <c r="C599" s="6"/>
      <c r="D599" s="6"/>
      <c r="E599" s="6"/>
      <c r="J599" s="7"/>
    </row>
    <row r="600" spans="3:10" x14ac:dyDescent="0.15">
      <c r="C600" s="6"/>
      <c r="D600" s="6"/>
      <c r="E600" s="6"/>
      <c r="J600" s="7"/>
    </row>
    <row r="601" spans="3:10" x14ac:dyDescent="0.15">
      <c r="C601" s="6"/>
      <c r="D601" s="6"/>
      <c r="E601" s="6"/>
      <c r="J601" s="7"/>
    </row>
    <row r="602" spans="3:10" x14ac:dyDescent="0.15">
      <c r="C602" s="6"/>
      <c r="D602" s="6"/>
      <c r="E602" s="6"/>
      <c r="J602" s="7"/>
    </row>
    <row r="603" spans="3:10" x14ac:dyDescent="0.15">
      <c r="C603" s="6"/>
      <c r="D603" s="6"/>
      <c r="E603" s="6"/>
      <c r="J603" s="7"/>
    </row>
    <row r="604" spans="3:10" x14ac:dyDescent="0.15">
      <c r="C604" s="6"/>
      <c r="D604" s="6"/>
      <c r="E604" s="6"/>
      <c r="J604" s="7"/>
    </row>
    <row r="605" spans="3:10" x14ac:dyDescent="0.15">
      <c r="C605" s="6"/>
      <c r="D605" s="6"/>
      <c r="E605" s="6"/>
      <c r="J605" s="7"/>
    </row>
    <row r="606" spans="3:10" x14ac:dyDescent="0.15">
      <c r="C606" s="6"/>
      <c r="D606" s="6"/>
      <c r="E606" s="6"/>
      <c r="J606" s="7"/>
    </row>
    <row r="607" spans="3:10" x14ac:dyDescent="0.15">
      <c r="C607" s="6"/>
      <c r="D607" s="6"/>
      <c r="E607" s="6"/>
      <c r="J607" s="7"/>
    </row>
    <row r="608" spans="3:10" x14ac:dyDescent="0.15">
      <c r="C608" s="6"/>
      <c r="D608" s="6"/>
      <c r="E608" s="6"/>
      <c r="J608" s="7"/>
    </row>
    <row r="609" spans="3:10" x14ac:dyDescent="0.15">
      <c r="C609" s="6"/>
      <c r="D609" s="6"/>
      <c r="E609" s="6"/>
      <c r="J609" s="7"/>
    </row>
    <row r="610" spans="3:10" x14ac:dyDescent="0.15">
      <c r="C610" s="6"/>
      <c r="D610" s="6"/>
      <c r="E610" s="6"/>
      <c r="J610" s="7"/>
    </row>
    <row r="611" spans="3:10" x14ac:dyDescent="0.15">
      <c r="C611" s="6"/>
      <c r="D611" s="6"/>
      <c r="E611" s="6"/>
      <c r="J611" s="7"/>
    </row>
    <row r="612" spans="3:10" x14ac:dyDescent="0.15">
      <c r="C612" s="6"/>
      <c r="D612" s="6"/>
      <c r="E612" s="6"/>
      <c r="J612" s="7"/>
    </row>
    <row r="613" spans="3:10" x14ac:dyDescent="0.15">
      <c r="C613" s="6"/>
      <c r="D613" s="6"/>
      <c r="E613" s="6"/>
      <c r="J613" s="7"/>
    </row>
    <row r="614" spans="3:10" x14ac:dyDescent="0.15">
      <c r="C614" s="6"/>
      <c r="D614" s="6"/>
      <c r="E614" s="6"/>
      <c r="J614" s="7"/>
    </row>
    <row r="615" spans="3:10" x14ac:dyDescent="0.15">
      <c r="C615" s="6"/>
      <c r="D615" s="6"/>
      <c r="E615" s="6"/>
      <c r="J615" s="7"/>
    </row>
    <row r="616" spans="3:10" x14ac:dyDescent="0.15">
      <c r="C616" s="6"/>
      <c r="D616" s="6"/>
      <c r="E616" s="6"/>
      <c r="J616" s="7"/>
    </row>
    <row r="617" spans="3:10" x14ac:dyDescent="0.15">
      <c r="C617" s="6"/>
      <c r="D617" s="6"/>
      <c r="E617" s="6"/>
      <c r="J617" s="7"/>
    </row>
    <row r="618" spans="3:10" x14ac:dyDescent="0.15">
      <c r="C618" s="6"/>
      <c r="D618" s="6"/>
      <c r="E618" s="6"/>
      <c r="J618" s="7"/>
    </row>
    <row r="619" spans="3:10" x14ac:dyDescent="0.15">
      <c r="C619" s="6"/>
      <c r="D619" s="6"/>
      <c r="E619" s="6"/>
      <c r="J619" s="7"/>
    </row>
    <row r="620" spans="3:10" x14ac:dyDescent="0.15">
      <c r="C620" s="6"/>
      <c r="D620" s="6"/>
      <c r="E620" s="6"/>
      <c r="J620" s="7"/>
    </row>
    <row r="621" spans="3:10" x14ac:dyDescent="0.15">
      <c r="C621" s="6"/>
      <c r="D621" s="6"/>
      <c r="E621" s="6"/>
      <c r="J621" s="7"/>
    </row>
    <row r="622" spans="3:10" x14ac:dyDescent="0.15">
      <c r="C622" s="6"/>
      <c r="D622" s="6"/>
      <c r="E622" s="6"/>
      <c r="J622" s="7"/>
    </row>
    <row r="623" spans="3:10" x14ac:dyDescent="0.15">
      <c r="C623" s="6"/>
      <c r="D623" s="6"/>
      <c r="E623" s="6"/>
      <c r="J623" s="7"/>
    </row>
    <row r="624" spans="3:10" x14ac:dyDescent="0.15">
      <c r="C624" s="6"/>
      <c r="D624" s="6"/>
      <c r="E624" s="6"/>
      <c r="J624" s="7"/>
    </row>
    <row r="625" spans="3:10" x14ac:dyDescent="0.15">
      <c r="C625" s="6"/>
      <c r="D625" s="6"/>
      <c r="E625" s="6"/>
      <c r="J625" s="7"/>
    </row>
    <row r="626" spans="3:10" x14ac:dyDescent="0.15">
      <c r="C626" s="6"/>
      <c r="D626" s="6"/>
      <c r="E626" s="6"/>
      <c r="J626" s="7"/>
    </row>
    <row r="627" spans="3:10" x14ac:dyDescent="0.15">
      <c r="C627" s="6"/>
      <c r="D627" s="6"/>
      <c r="E627" s="6"/>
      <c r="J627" s="7"/>
    </row>
    <row r="628" spans="3:10" x14ac:dyDescent="0.15">
      <c r="C628" s="6"/>
      <c r="D628" s="6"/>
      <c r="E628" s="6"/>
      <c r="J628" s="7"/>
    </row>
    <row r="629" spans="3:10" x14ac:dyDescent="0.15">
      <c r="C629" s="6"/>
      <c r="D629" s="6"/>
      <c r="E629" s="6"/>
      <c r="J629" s="7"/>
    </row>
    <row r="630" spans="3:10" x14ac:dyDescent="0.15">
      <c r="C630" s="6"/>
      <c r="D630" s="6"/>
      <c r="E630" s="6"/>
      <c r="J630" s="7"/>
    </row>
    <row r="631" spans="3:10" x14ac:dyDescent="0.15">
      <c r="C631" s="6"/>
      <c r="D631" s="6"/>
      <c r="E631" s="6"/>
      <c r="J631" s="7"/>
    </row>
    <row r="632" spans="3:10" x14ac:dyDescent="0.15">
      <c r="C632" s="6"/>
      <c r="D632" s="6"/>
      <c r="E632" s="6"/>
      <c r="J632" s="7"/>
    </row>
    <row r="633" spans="3:10" x14ac:dyDescent="0.15">
      <c r="C633" s="6"/>
      <c r="D633" s="6"/>
      <c r="E633" s="6"/>
      <c r="J633" s="7"/>
    </row>
    <row r="634" spans="3:10" x14ac:dyDescent="0.15">
      <c r="C634" s="6"/>
      <c r="D634" s="6"/>
      <c r="E634" s="6"/>
      <c r="J634" s="7"/>
    </row>
    <row r="635" spans="3:10" x14ac:dyDescent="0.15">
      <c r="C635" s="6"/>
      <c r="D635" s="6"/>
      <c r="E635" s="6"/>
      <c r="J635" s="7"/>
    </row>
    <row r="636" spans="3:10" x14ac:dyDescent="0.15">
      <c r="C636" s="6"/>
      <c r="D636" s="6"/>
      <c r="E636" s="6"/>
      <c r="J636" s="7"/>
    </row>
    <row r="637" spans="3:10" x14ac:dyDescent="0.15">
      <c r="C637" s="6"/>
      <c r="D637" s="6"/>
      <c r="E637" s="6"/>
      <c r="J637" s="7"/>
    </row>
    <row r="638" spans="3:10" x14ac:dyDescent="0.15">
      <c r="C638" s="6"/>
      <c r="D638" s="6"/>
      <c r="E638" s="6"/>
      <c r="J638" s="7"/>
    </row>
    <row r="639" spans="3:10" x14ac:dyDescent="0.15">
      <c r="C639" s="6"/>
      <c r="D639" s="6"/>
      <c r="E639" s="6"/>
      <c r="J639" s="7"/>
    </row>
    <row r="640" spans="3:10" x14ac:dyDescent="0.15">
      <c r="C640" s="6"/>
      <c r="D640" s="6"/>
      <c r="E640" s="6"/>
      <c r="J640" s="7"/>
    </row>
    <row r="641" spans="3:10" x14ac:dyDescent="0.15">
      <c r="C641" s="6"/>
      <c r="D641" s="6"/>
      <c r="E641" s="6"/>
      <c r="J641" s="7"/>
    </row>
    <row r="642" spans="3:10" x14ac:dyDescent="0.15">
      <c r="C642" s="6"/>
      <c r="D642" s="6"/>
      <c r="E642" s="6"/>
      <c r="J642" s="7"/>
    </row>
    <row r="643" spans="3:10" x14ac:dyDescent="0.15">
      <c r="C643" s="6"/>
      <c r="D643" s="6"/>
      <c r="E643" s="6"/>
      <c r="J643" s="7"/>
    </row>
    <row r="644" spans="3:10" x14ac:dyDescent="0.15">
      <c r="C644" s="6"/>
      <c r="D644" s="6"/>
      <c r="E644" s="6"/>
      <c r="J644" s="7"/>
    </row>
    <row r="645" spans="3:10" x14ac:dyDescent="0.15">
      <c r="C645" s="6"/>
      <c r="D645" s="6"/>
      <c r="E645" s="6"/>
      <c r="J645" s="7"/>
    </row>
    <row r="646" spans="3:10" x14ac:dyDescent="0.15">
      <c r="C646" s="6"/>
      <c r="D646" s="6"/>
      <c r="E646" s="6"/>
      <c r="J646" s="7"/>
    </row>
    <row r="647" spans="3:10" x14ac:dyDescent="0.15">
      <c r="C647" s="6"/>
      <c r="D647" s="6"/>
      <c r="E647" s="6"/>
      <c r="J647" s="7"/>
    </row>
    <row r="648" spans="3:10" x14ac:dyDescent="0.15">
      <c r="C648" s="6"/>
      <c r="D648" s="6"/>
      <c r="E648" s="6"/>
      <c r="J648" s="7"/>
    </row>
    <row r="649" spans="3:10" x14ac:dyDescent="0.15">
      <c r="C649" s="6"/>
      <c r="D649" s="6"/>
      <c r="E649" s="6"/>
      <c r="J649" s="7"/>
    </row>
    <row r="650" spans="3:10" x14ac:dyDescent="0.15">
      <c r="C650" s="6"/>
      <c r="D650" s="6"/>
      <c r="E650" s="6"/>
      <c r="J650" s="7"/>
    </row>
    <row r="651" spans="3:10" x14ac:dyDescent="0.15">
      <c r="C651" s="6"/>
      <c r="D651" s="6"/>
      <c r="E651" s="6"/>
      <c r="J651" s="7"/>
    </row>
    <row r="652" spans="3:10" x14ac:dyDescent="0.15">
      <c r="C652" s="6"/>
      <c r="D652" s="6"/>
      <c r="E652" s="6"/>
      <c r="J652" s="7"/>
    </row>
    <row r="653" spans="3:10" x14ac:dyDescent="0.15">
      <c r="C653" s="6"/>
      <c r="D653" s="6"/>
      <c r="E653" s="6"/>
      <c r="J653" s="7"/>
    </row>
    <row r="654" spans="3:10" x14ac:dyDescent="0.15">
      <c r="C654" s="6"/>
      <c r="D654" s="6"/>
      <c r="E654" s="6"/>
      <c r="J654" s="7"/>
    </row>
    <row r="655" spans="3:10" x14ac:dyDescent="0.15">
      <c r="C655" s="6"/>
      <c r="D655" s="6"/>
      <c r="E655" s="6"/>
      <c r="J655" s="7"/>
    </row>
    <row r="656" spans="3:10" x14ac:dyDescent="0.15">
      <c r="C656" s="6"/>
      <c r="D656" s="6"/>
      <c r="E656" s="6"/>
      <c r="J656" s="7"/>
    </row>
    <row r="657" spans="3:10" x14ac:dyDescent="0.15">
      <c r="C657" s="6"/>
      <c r="D657" s="6"/>
      <c r="E657" s="6"/>
      <c r="J657" s="7"/>
    </row>
    <row r="658" spans="3:10" x14ac:dyDescent="0.15">
      <c r="C658" s="6"/>
      <c r="D658" s="6"/>
      <c r="E658" s="6"/>
      <c r="J658" s="7"/>
    </row>
    <row r="659" spans="3:10" x14ac:dyDescent="0.15">
      <c r="C659" s="6"/>
      <c r="D659" s="6"/>
      <c r="E659" s="6"/>
      <c r="J659" s="7"/>
    </row>
    <row r="660" spans="3:10" x14ac:dyDescent="0.15">
      <c r="C660" s="6"/>
      <c r="D660" s="6"/>
      <c r="E660" s="6"/>
      <c r="J660" s="7"/>
    </row>
    <row r="661" spans="3:10" x14ac:dyDescent="0.15">
      <c r="C661" s="6"/>
      <c r="D661" s="6"/>
      <c r="E661" s="6"/>
      <c r="J661" s="7"/>
    </row>
    <row r="662" spans="3:10" x14ac:dyDescent="0.15">
      <c r="C662" s="6"/>
      <c r="D662" s="6"/>
      <c r="E662" s="6"/>
      <c r="J662" s="7"/>
    </row>
    <row r="663" spans="3:10" x14ac:dyDescent="0.15">
      <c r="C663" s="6"/>
      <c r="D663" s="6"/>
      <c r="E663" s="6"/>
      <c r="J663" s="7"/>
    </row>
    <row r="664" spans="3:10" x14ac:dyDescent="0.15">
      <c r="C664" s="6"/>
      <c r="D664" s="6"/>
      <c r="E664" s="6"/>
      <c r="J664" s="7"/>
    </row>
    <row r="665" spans="3:10" x14ac:dyDescent="0.15">
      <c r="C665" s="6"/>
      <c r="D665" s="6"/>
      <c r="E665" s="6"/>
      <c r="J665" s="7"/>
    </row>
    <row r="666" spans="3:10" x14ac:dyDescent="0.15">
      <c r="C666" s="6"/>
      <c r="D666" s="6"/>
      <c r="E666" s="6"/>
      <c r="J666" s="7"/>
    </row>
    <row r="667" spans="3:10" x14ac:dyDescent="0.15">
      <c r="C667" s="6"/>
      <c r="D667" s="6"/>
      <c r="E667" s="6"/>
      <c r="J667" s="7"/>
    </row>
    <row r="668" spans="3:10" x14ac:dyDescent="0.15">
      <c r="C668" s="6"/>
      <c r="D668" s="6"/>
      <c r="E668" s="6"/>
      <c r="J668" s="7"/>
    </row>
    <row r="669" spans="3:10" x14ac:dyDescent="0.15">
      <c r="C669" s="6"/>
      <c r="D669" s="6"/>
      <c r="E669" s="6"/>
      <c r="J669" s="7"/>
    </row>
    <row r="670" spans="3:10" x14ac:dyDescent="0.15">
      <c r="C670" s="6"/>
      <c r="D670" s="6"/>
      <c r="E670" s="6"/>
      <c r="J670" s="7"/>
    </row>
    <row r="671" spans="3:10" x14ac:dyDescent="0.15">
      <c r="C671" s="6"/>
      <c r="D671" s="6"/>
      <c r="E671" s="6"/>
      <c r="J671" s="7"/>
    </row>
    <row r="672" spans="3:10" x14ac:dyDescent="0.15">
      <c r="C672" s="6"/>
      <c r="D672" s="6"/>
      <c r="E672" s="6"/>
      <c r="J672" s="7"/>
    </row>
    <row r="673" spans="3:10" x14ac:dyDescent="0.15">
      <c r="C673" s="6"/>
      <c r="D673" s="6"/>
      <c r="E673" s="6"/>
      <c r="J673" s="7"/>
    </row>
    <row r="674" spans="3:10" x14ac:dyDescent="0.15">
      <c r="C674" s="6"/>
      <c r="D674" s="6"/>
      <c r="E674" s="6"/>
      <c r="J674" s="7"/>
    </row>
    <row r="675" spans="3:10" x14ac:dyDescent="0.15">
      <c r="C675" s="6"/>
      <c r="D675" s="6"/>
      <c r="E675" s="6"/>
      <c r="J675" s="7"/>
    </row>
    <row r="676" spans="3:10" x14ac:dyDescent="0.15">
      <c r="C676" s="6"/>
      <c r="D676" s="6"/>
      <c r="E676" s="6"/>
      <c r="J676" s="7"/>
    </row>
    <row r="677" spans="3:10" x14ac:dyDescent="0.15">
      <c r="C677" s="6"/>
      <c r="D677" s="6"/>
      <c r="E677" s="6"/>
      <c r="J677" s="7"/>
    </row>
    <row r="678" spans="3:10" x14ac:dyDescent="0.15">
      <c r="C678" s="6"/>
      <c r="D678" s="6"/>
      <c r="E678" s="6"/>
      <c r="J678" s="7"/>
    </row>
    <row r="679" spans="3:10" x14ac:dyDescent="0.15">
      <c r="C679" s="6"/>
      <c r="D679" s="6"/>
      <c r="E679" s="6"/>
      <c r="J679" s="7"/>
    </row>
    <row r="680" spans="3:10" x14ac:dyDescent="0.15">
      <c r="C680" s="6"/>
      <c r="D680" s="6"/>
      <c r="E680" s="6"/>
      <c r="J680" s="7"/>
    </row>
    <row r="681" spans="3:10" x14ac:dyDescent="0.15">
      <c r="C681" s="6"/>
      <c r="D681" s="6"/>
      <c r="E681" s="6"/>
      <c r="J681" s="7"/>
    </row>
    <row r="682" spans="3:10" x14ac:dyDescent="0.15">
      <c r="C682" s="6"/>
      <c r="D682" s="6"/>
      <c r="E682" s="6"/>
      <c r="J682" s="7"/>
    </row>
    <row r="683" spans="3:10" x14ac:dyDescent="0.15">
      <c r="C683" s="6"/>
      <c r="D683" s="6"/>
      <c r="E683" s="6"/>
      <c r="J683" s="7"/>
    </row>
    <row r="684" spans="3:10" x14ac:dyDescent="0.15">
      <c r="C684" s="6"/>
      <c r="D684" s="6"/>
      <c r="E684" s="6"/>
      <c r="J684" s="7"/>
    </row>
    <row r="685" spans="3:10" x14ac:dyDescent="0.15">
      <c r="C685" s="6"/>
      <c r="D685" s="6"/>
      <c r="E685" s="6"/>
      <c r="J685" s="7"/>
    </row>
    <row r="686" spans="3:10" x14ac:dyDescent="0.15">
      <c r="C686" s="6"/>
      <c r="D686" s="6"/>
      <c r="E686" s="6"/>
      <c r="J686" s="7"/>
    </row>
    <row r="687" spans="3:10" x14ac:dyDescent="0.15">
      <c r="C687" s="6"/>
      <c r="D687" s="6"/>
      <c r="E687" s="6"/>
      <c r="J687" s="7"/>
    </row>
    <row r="688" spans="3:10" x14ac:dyDescent="0.15">
      <c r="C688" s="6"/>
      <c r="D688" s="6"/>
      <c r="E688" s="6"/>
      <c r="J688" s="7"/>
    </row>
    <row r="689" spans="3:10" x14ac:dyDescent="0.15">
      <c r="C689" s="6"/>
      <c r="D689" s="6"/>
      <c r="E689" s="6"/>
      <c r="J689" s="7"/>
    </row>
    <row r="690" spans="3:10" x14ac:dyDescent="0.15">
      <c r="C690" s="6"/>
      <c r="D690" s="6"/>
      <c r="E690" s="6"/>
      <c r="J690" s="7"/>
    </row>
    <row r="691" spans="3:10" x14ac:dyDescent="0.15">
      <c r="C691" s="6"/>
      <c r="D691" s="6"/>
      <c r="E691" s="6"/>
      <c r="J691" s="7"/>
    </row>
    <row r="692" spans="3:10" x14ac:dyDescent="0.15">
      <c r="C692" s="6"/>
      <c r="D692" s="6"/>
      <c r="E692" s="6"/>
      <c r="J692" s="7"/>
    </row>
    <row r="693" spans="3:10" x14ac:dyDescent="0.15">
      <c r="C693" s="6"/>
      <c r="D693" s="6"/>
      <c r="E693" s="6"/>
      <c r="J693" s="7"/>
    </row>
    <row r="694" spans="3:10" x14ac:dyDescent="0.15">
      <c r="C694" s="6"/>
      <c r="D694" s="6"/>
      <c r="E694" s="6"/>
      <c r="J694" s="7"/>
    </row>
    <row r="695" spans="3:10" x14ac:dyDescent="0.15">
      <c r="C695" s="6"/>
      <c r="D695" s="6"/>
      <c r="E695" s="6"/>
      <c r="J695" s="7"/>
    </row>
    <row r="696" spans="3:10" x14ac:dyDescent="0.15">
      <c r="C696" s="6"/>
      <c r="D696" s="6"/>
      <c r="E696" s="6"/>
      <c r="J696" s="7"/>
    </row>
    <row r="697" spans="3:10" x14ac:dyDescent="0.15">
      <c r="C697" s="6"/>
      <c r="D697" s="6"/>
      <c r="E697" s="6"/>
      <c r="J697" s="7"/>
    </row>
    <row r="698" spans="3:10" x14ac:dyDescent="0.15">
      <c r="C698" s="6"/>
      <c r="D698" s="6"/>
      <c r="E698" s="6"/>
      <c r="J698" s="7"/>
    </row>
    <row r="699" spans="3:10" x14ac:dyDescent="0.15">
      <c r="C699" s="6"/>
      <c r="D699" s="6"/>
      <c r="E699" s="6"/>
      <c r="J699" s="7"/>
    </row>
    <row r="700" spans="3:10" x14ac:dyDescent="0.15">
      <c r="C700" s="6"/>
      <c r="D700" s="6"/>
      <c r="E700" s="6"/>
      <c r="J700" s="7"/>
    </row>
    <row r="701" spans="3:10" x14ac:dyDescent="0.15">
      <c r="C701" s="6"/>
      <c r="D701" s="6"/>
      <c r="E701" s="6"/>
      <c r="J701" s="7"/>
    </row>
    <row r="702" spans="3:10" x14ac:dyDescent="0.15">
      <c r="C702" s="6"/>
      <c r="D702" s="6"/>
      <c r="E702" s="6"/>
      <c r="J702" s="7"/>
    </row>
    <row r="703" spans="3:10" x14ac:dyDescent="0.15">
      <c r="C703" s="6"/>
      <c r="D703" s="6"/>
      <c r="E703" s="6"/>
      <c r="J703" s="7"/>
    </row>
    <row r="704" spans="3:10" x14ac:dyDescent="0.15">
      <c r="C704" s="6"/>
      <c r="D704" s="6"/>
      <c r="E704" s="6"/>
      <c r="J704" s="7"/>
    </row>
    <row r="705" spans="3:10" x14ac:dyDescent="0.15">
      <c r="C705" s="6"/>
      <c r="D705" s="6"/>
      <c r="E705" s="6"/>
      <c r="J705" s="7"/>
    </row>
    <row r="706" spans="3:10" x14ac:dyDescent="0.15">
      <c r="C706" s="6"/>
      <c r="D706" s="6"/>
      <c r="E706" s="6"/>
      <c r="J706" s="7"/>
    </row>
    <row r="707" spans="3:10" x14ac:dyDescent="0.15">
      <c r="C707" s="6"/>
      <c r="D707" s="6"/>
      <c r="E707" s="6"/>
      <c r="J707" s="7"/>
    </row>
    <row r="708" spans="3:10" x14ac:dyDescent="0.15">
      <c r="C708" s="6"/>
      <c r="D708" s="6"/>
      <c r="E708" s="6"/>
      <c r="J708" s="7"/>
    </row>
    <row r="709" spans="3:10" x14ac:dyDescent="0.15">
      <c r="C709" s="6"/>
      <c r="D709" s="6"/>
      <c r="E709" s="6"/>
      <c r="J709" s="7"/>
    </row>
    <row r="710" spans="3:10" x14ac:dyDescent="0.15">
      <c r="C710" s="6"/>
      <c r="D710" s="6"/>
      <c r="E710" s="6"/>
      <c r="J710" s="7"/>
    </row>
    <row r="711" spans="3:10" x14ac:dyDescent="0.15">
      <c r="C711" s="6"/>
      <c r="D711" s="6"/>
      <c r="E711" s="6"/>
      <c r="J711" s="7"/>
    </row>
    <row r="712" spans="3:10" x14ac:dyDescent="0.15">
      <c r="C712" s="6"/>
      <c r="D712" s="6"/>
      <c r="E712" s="6"/>
      <c r="J712" s="7"/>
    </row>
    <row r="713" spans="3:10" x14ac:dyDescent="0.15">
      <c r="C713" s="6"/>
      <c r="D713" s="6"/>
      <c r="E713" s="6"/>
      <c r="J713" s="7"/>
    </row>
    <row r="714" spans="3:10" x14ac:dyDescent="0.15">
      <c r="C714" s="6"/>
      <c r="D714" s="6"/>
      <c r="E714" s="6"/>
      <c r="J714" s="7"/>
    </row>
    <row r="715" spans="3:10" x14ac:dyDescent="0.15">
      <c r="C715" s="6"/>
      <c r="D715" s="6"/>
      <c r="E715" s="6"/>
      <c r="J715" s="7"/>
    </row>
    <row r="716" spans="3:10" x14ac:dyDescent="0.15">
      <c r="C716" s="6"/>
      <c r="D716" s="6"/>
      <c r="E716" s="6"/>
      <c r="J716" s="7"/>
    </row>
    <row r="717" spans="3:10" x14ac:dyDescent="0.15">
      <c r="C717" s="6"/>
      <c r="D717" s="6"/>
      <c r="E717" s="6"/>
      <c r="J717" s="7"/>
    </row>
    <row r="718" spans="3:10" x14ac:dyDescent="0.15">
      <c r="C718" s="6"/>
      <c r="D718" s="6"/>
      <c r="E718" s="6"/>
      <c r="J718" s="7"/>
    </row>
    <row r="719" spans="3:10" x14ac:dyDescent="0.15">
      <c r="C719" s="6"/>
      <c r="D719" s="6"/>
      <c r="E719" s="6"/>
      <c r="J719" s="7"/>
    </row>
    <row r="720" spans="3:10" x14ac:dyDescent="0.15">
      <c r="C720" s="6"/>
      <c r="D720" s="6"/>
      <c r="E720" s="6"/>
      <c r="J720" s="7"/>
    </row>
    <row r="721" spans="3:10" x14ac:dyDescent="0.15">
      <c r="C721" s="6"/>
      <c r="D721" s="6"/>
      <c r="E721" s="6"/>
      <c r="J721" s="7"/>
    </row>
    <row r="722" spans="3:10" x14ac:dyDescent="0.15">
      <c r="C722" s="6"/>
      <c r="D722" s="6"/>
      <c r="E722" s="6"/>
      <c r="J722" s="7"/>
    </row>
    <row r="723" spans="3:10" x14ac:dyDescent="0.15">
      <c r="C723" s="6"/>
      <c r="D723" s="6"/>
      <c r="E723" s="6"/>
      <c r="J723" s="7"/>
    </row>
    <row r="724" spans="3:10" x14ac:dyDescent="0.15">
      <c r="C724" s="6"/>
      <c r="D724" s="6"/>
      <c r="E724" s="6"/>
      <c r="J724" s="7"/>
    </row>
    <row r="725" spans="3:10" x14ac:dyDescent="0.15">
      <c r="C725" s="6"/>
      <c r="D725" s="6"/>
      <c r="E725" s="6"/>
      <c r="J725" s="7"/>
    </row>
    <row r="726" spans="3:10" x14ac:dyDescent="0.15">
      <c r="C726" s="6"/>
      <c r="D726" s="6"/>
      <c r="E726" s="6"/>
      <c r="J726" s="7"/>
    </row>
    <row r="727" spans="3:10" x14ac:dyDescent="0.15">
      <c r="C727" s="6"/>
      <c r="D727" s="6"/>
      <c r="E727" s="6"/>
      <c r="J727" s="7"/>
    </row>
    <row r="728" spans="3:10" x14ac:dyDescent="0.15">
      <c r="C728" s="6"/>
      <c r="D728" s="6"/>
      <c r="E728" s="6"/>
      <c r="J728" s="7"/>
    </row>
    <row r="729" spans="3:10" x14ac:dyDescent="0.15">
      <c r="C729" s="6"/>
      <c r="D729" s="6"/>
      <c r="E729" s="6"/>
      <c r="J729" s="7"/>
    </row>
    <row r="730" spans="3:10" x14ac:dyDescent="0.15">
      <c r="C730" s="6"/>
      <c r="D730" s="6"/>
      <c r="E730" s="6"/>
      <c r="J730" s="7"/>
    </row>
    <row r="731" spans="3:10" x14ac:dyDescent="0.15">
      <c r="C731" s="6"/>
      <c r="D731" s="6"/>
      <c r="E731" s="6"/>
      <c r="J731" s="7"/>
    </row>
    <row r="732" spans="3:10" x14ac:dyDescent="0.15">
      <c r="C732" s="6"/>
      <c r="D732" s="6"/>
      <c r="E732" s="6"/>
      <c r="J732" s="7"/>
    </row>
    <row r="733" spans="3:10" x14ac:dyDescent="0.15">
      <c r="C733" s="6"/>
      <c r="D733" s="6"/>
      <c r="E733" s="6"/>
      <c r="J733" s="7"/>
    </row>
    <row r="734" spans="3:10" x14ac:dyDescent="0.15">
      <c r="C734" s="6"/>
      <c r="D734" s="6"/>
      <c r="E734" s="6"/>
      <c r="J734" s="7"/>
    </row>
    <row r="735" spans="3:10" x14ac:dyDescent="0.15">
      <c r="C735" s="6"/>
      <c r="D735" s="6"/>
      <c r="E735" s="6"/>
      <c r="J735" s="7"/>
    </row>
    <row r="736" spans="3:10" x14ac:dyDescent="0.15">
      <c r="C736" s="6"/>
      <c r="D736" s="6"/>
      <c r="E736" s="6"/>
      <c r="J736" s="7"/>
    </row>
    <row r="737" spans="3:10" x14ac:dyDescent="0.15">
      <c r="C737" s="6"/>
      <c r="D737" s="6"/>
      <c r="E737" s="6"/>
      <c r="J737" s="7"/>
    </row>
    <row r="738" spans="3:10" x14ac:dyDescent="0.15">
      <c r="C738" s="6"/>
      <c r="D738" s="6"/>
      <c r="E738" s="6"/>
      <c r="J738" s="7"/>
    </row>
    <row r="739" spans="3:10" x14ac:dyDescent="0.15">
      <c r="C739" s="6"/>
      <c r="D739" s="6"/>
      <c r="E739" s="6"/>
      <c r="J739" s="7"/>
    </row>
    <row r="740" spans="3:10" x14ac:dyDescent="0.15">
      <c r="C740" s="6"/>
      <c r="D740" s="6"/>
      <c r="E740" s="6"/>
      <c r="J740" s="7"/>
    </row>
    <row r="741" spans="3:10" x14ac:dyDescent="0.15">
      <c r="C741" s="6"/>
      <c r="D741" s="6"/>
      <c r="E741" s="6"/>
      <c r="J741" s="7"/>
    </row>
    <row r="742" spans="3:10" x14ac:dyDescent="0.15">
      <c r="C742" s="6"/>
      <c r="D742" s="6"/>
      <c r="E742" s="6"/>
      <c r="J742" s="7"/>
    </row>
    <row r="743" spans="3:10" x14ac:dyDescent="0.15">
      <c r="C743" s="6"/>
      <c r="D743" s="6"/>
      <c r="E743" s="6"/>
      <c r="J743" s="7"/>
    </row>
    <row r="744" spans="3:10" x14ac:dyDescent="0.15">
      <c r="C744" s="6"/>
      <c r="D744" s="6"/>
      <c r="E744" s="6"/>
      <c r="J744" s="7"/>
    </row>
    <row r="745" spans="3:10" x14ac:dyDescent="0.15">
      <c r="C745" s="6"/>
      <c r="D745" s="6"/>
      <c r="E745" s="6"/>
      <c r="J745" s="7"/>
    </row>
    <row r="746" spans="3:10" x14ac:dyDescent="0.15">
      <c r="C746" s="6"/>
      <c r="D746" s="6"/>
      <c r="E746" s="6"/>
      <c r="J746" s="7"/>
    </row>
    <row r="747" spans="3:10" x14ac:dyDescent="0.15">
      <c r="C747" s="6"/>
      <c r="D747" s="6"/>
      <c r="E747" s="6"/>
      <c r="J747" s="7"/>
    </row>
    <row r="748" spans="3:10" x14ac:dyDescent="0.15">
      <c r="C748" s="6"/>
      <c r="D748" s="6"/>
      <c r="E748" s="6"/>
      <c r="J748" s="7"/>
    </row>
    <row r="749" spans="3:10" x14ac:dyDescent="0.15">
      <c r="C749" s="6"/>
      <c r="D749" s="6"/>
      <c r="E749" s="6"/>
      <c r="J749" s="7"/>
    </row>
    <row r="750" spans="3:10" x14ac:dyDescent="0.15">
      <c r="C750" s="6"/>
      <c r="D750" s="6"/>
      <c r="E750" s="6"/>
      <c r="J750" s="7"/>
    </row>
    <row r="751" spans="3:10" x14ac:dyDescent="0.15">
      <c r="C751" s="6"/>
      <c r="D751" s="6"/>
      <c r="E751" s="6"/>
      <c r="J751" s="7"/>
    </row>
    <row r="752" spans="3:10" x14ac:dyDescent="0.15">
      <c r="C752" s="6"/>
      <c r="D752" s="6"/>
      <c r="E752" s="6"/>
      <c r="J752" s="7"/>
    </row>
    <row r="753" spans="3:10" x14ac:dyDescent="0.15">
      <c r="C753" s="6"/>
      <c r="D753" s="6"/>
      <c r="E753" s="6"/>
      <c r="J753" s="7"/>
    </row>
    <row r="754" spans="3:10" x14ac:dyDescent="0.15">
      <c r="C754" s="6"/>
      <c r="D754" s="6"/>
      <c r="E754" s="6"/>
      <c r="J754" s="7"/>
    </row>
    <row r="755" spans="3:10" x14ac:dyDescent="0.15">
      <c r="C755" s="6"/>
      <c r="D755" s="6"/>
      <c r="E755" s="6"/>
      <c r="J755" s="7"/>
    </row>
    <row r="756" spans="3:10" x14ac:dyDescent="0.15">
      <c r="C756" s="6"/>
      <c r="D756" s="6"/>
      <c r="E756" s="6"/>
      <c r="J756" s="7"/>
    </row>
    <row r="757" spans="3:10" x14ac:dyDescent="0.15">
      <c r="C757" s="6"/>
      <c r="D757" s="6"/>
      <c r="E757" s="6"/>
      <c r="J757" s="7"/>
    </row>
    <row r="758" spans="3:10" x14ac:dyDescent="0.15">
      <c r="C758" s="6"/>
      <c r="D758" s="6"/>
      <c r="E758" s="6"/>
      <c r="J758" s="7"/>
    </row>
    <row r="759" spans="3:10" x14ac:dyDescent="0.15">
      <c r="C759" s="6"/>
      <c r="D759" s="6"/>
      <c r="E759" s="6"/>
      <c r="J759" s="7"/>
    </row>
    <row r="760" spans="3:10" x14ac:dyDescent="0.15">
      <c r="C760" s="6"/>
      <c r="D760" s="6"/>
      <c r="E760" s="6"/>
      <c r="J760" s="7"/>
    </row>
    <row r="761" spans="3:10" x14ac:dyDescent="0.15">
      <c r="C761" s="6"/>
      <c r="D761" s="6"/>
      <c r="E761" s="6"/>
      <c r="J761" s="7"/>
    </row>
    <row r="762" spans="3:10" x14ac:dyDescent="0.15">
      <c r="C762" s="6"/>
      <c r="D762" s="6"/>
      <c r="E762" s="6"/>
      <c r="J762" s="7"/>
    </row>
    <row r="763" spans="3:10" x14ac:dyDescent="0.15">
      <c r="C763" s="6"/>
      <c r="D763" s="6"/>
      <c r="E763" s="6"/>
      <c r="J763" s="7"/>
    </row>
    <row r="764" spans="3:10" x14ac:dyDescent="0.15">
      <c r="C764" s="6"/>
      <c r="D764" s="6"/>
      <c r="E764" s="6"/>
      <c r="J764" s="7"/>
    </row>
    <row r="765" spans="3:10" x14ac:dyDescent="0.15">
      <c r="C765" s="6"/>
      <c r="D765" s="6"/>
      <c r="E765" s="6"/>
      <c r="J765" s="7"/>
    </row>
    <row r="766" spans="3:10" x14ac:dyDescent="0.15">
      <c r="C766" s="6"/>
      <c r="D766" s="6"/>
      <c r="E766" s="6"/>
      <c r="J766" s="7"/>
    </row>
    <row r="767" spans="3:10" x14ac:dyDescent="0.15">
      <c r="C767" s="6"/>
      <c r="D767" s="6"/>
      <c r="E767" s="6"/>
      <c r="J767" s="7"/>
    </row>
    <row r="768" spans="3:10" x14ac:dyDescent="0.15">
      <c r="C768" s="6"/>
      <c r="D768" s="6"/>
      <c r="E768" s="6"/>
      <c r="J768" s="7"/>
    </row>
    <row r="769" spans="3:10" x14ac:dyDescent="0.15">
      <c r="C769" s="6"/>
      <c r="D769" s="6"/>
      <c r="E769" s="6"/>
      <c r="J769" s="7"/>
    </row>
    <row r="770" spans="3:10" x14ac:dyDescent="0.15">
      <c r="C770" s="6"/>
      <c r="D770" s="6"/>
      <c r="E770" s="6"/>
      <c r="J770" s="7"/>
    </row>
    <row r="771" spans="3:10" x14ac:dyDescent="0.15">
      <c r="C771" s="6"/>
      <c r="D771" s="6"/>
      <c r="E771" s="6"/>
      <c r="J771" s="7"/>
    </row>
    <row r="772" spans="3:10" x14ac:dyDescent="0.15">
      <c r="C772" s="6"/>
      <c r="D772" s="6"/>
      <c r="E772" s="6"/>
      <c r="J772" s="7"/>
    </row>
    <row r="773" spans="3:10" x14ac:dyDescent="0.15">
      <c r="C773" s="6"/>
      <c r="D773" s="6"/>
      <c r="E773" s="6"/>
      <c r="J773" s="7"/>
    </row>
    <row r="774" spans="3:10" x14ac:dyDescent="0.15">
      <c r="C774" s="6"/>
      <c r="D774" s="6"/>
      <c r="E774" s="6"/>
      <c r="J774" s="7"/>
    </row>
    <row r="775" spans="3:10" x14ac:dyDescent="0.15">
      <c r="C775" s="6"/>
      <c r="D775" s="6"/>
      <c r="E775" s="6"/>
      <c r="J775" s="7"/>
    </row>
    <row r="776" spans="3:10" x14ac:dyDescent="0.15">
      <c r="C776" s="6"/>
      <c r="D776" s="6"/>
      <c r="E776" s="6"/>
      <c r="J776" s="7"/>
    </row>
    <row r="777" spans="3:10" x14ac:dyDescent="0.15">
      <c r="C777" s="6"/>
      <c r="D777" s="6"/>
      <c r="E777" s="6"/>
      <c r="J777" s="7"/>
    </row>
    <row r="778" spans="3:10" x14ac:dyDescent="0.15">
      <c r="C778" s="6"/>
      <c r="D778" s="6"/>
      <c r="E778" s="6"/>
      <c r="J778" s="7"/>
    </row>
    <row r="779" spans="3:10" x14ac:dyDescent="0.15">
      <c r="C779" s="6"/>
      <c r="D779" s="6"/>
      <c r="E779" s="6"/>
      <c r="J779" s="7"/>
    </row>
    <row r="780" spans="3:10" x14ac:dyDescent="0.15">
      <c r="C780" s="6"/>
      <c r="D780" s="6"/>
      <c r="E780" s="6"/>
      <c r="J780" s="7"/>
    </row>
    <row r="781" spans="3:10" x14ac:dyDescent="0.15">
      <c r="C781" s="6"/>
      <c r="D781" s="6"/>
      <c r="E781" s="6"/>
      <c r="J781" s="7"/>
    </row>
    <row r="782" spans="3:10" x14ac:dyDescent="0.15">
      <c r="C782" s="6"/>
      <c r="D782" s="6"/>
      <c r="E782" s="6"/>
      <c r="J782" s="7"/>
    </row>
    <row r="783" spans="3:10" x14ac:dyDescent="0.15">
      <c r="C783" s="6"/>
      <c r="D783" s="6"/>
      <c r="E783" s="6"/>
      <c r="J783" s="7"/>
    </row>
    <row r="784" spans="3:10" x14ac:dyDescent="0.15">
      <c r="C784" s="6"/>
      <c r="D784" s="6"/>
      <c r="E784" s="6"/>
      <c r="J784" s="7"/>
    </row>
    <row r="785" spans="3:10" x14ac:dyDescent="0.15">
      <c r="C785" s="6"/>
      <c r="D785" s="6"/>
      <c r="E785" s="6"/>
      <c r="J785" s="7"/>
    </row>
    <row r="786" spans="3:10" x14ac:dyDescent="0.15">
      <c r="C786" s="6"/>
      <c r="D786" s="6"/>
      <c r="E786" s="6"/>
      <c r="J786" s="7"/>
    </row>
    <row r="787" spans="3:10" x14ac:dyDescent="0.15">
      <c r="C787" s="6"/>
      <c r="D787" s="6"/>
      <c r="E787" s="6"/>
      <c r="J787" s="7"/>
    </row>
    <row r="788" spans="3:10" x14ac:dyDescent="0.15">
      <c r="C788" s="6"/>
      <c r="D788" s="6"/>
      <c r="E788" s="6"/>
      <c r="J788" s="7"/>
    </row>
    <row r="789" spans="3:10" x14ac:dyDescent="0.15">
      <c r="C789" s="6"/>
      <c r="D789" s="6"/>
      <c r="E789" s="6"/>
      <c r="J789" s="7"/>
    </row>
    <row r="790" spans="3:10" x14ac:dyDescent="0.15">
      <c r="C790" s="6"/>
      <c r="D790" s="6"/>
      <c r="E790" s="6"/>
      <c r="J790" s="7"/>
    </row>
    <row r="791" spans="3:10" x14ac:dyDescent="0.15">
      <c r="C791" s="6"/>
      <c r="D791" s="6"/>
      <c r="E791" s="6"/>
      <c r="J791" s="7"/>
    </row>
    <row r="792" spans="3:10" x14ac:dyDescent="0.15">
      <c r="C792" s="6"/>
      <c r="D792" s="6"/>
      <c r="E792" s="6"/>
      <c r="J792" s="7"/>
    </row>
    <row r="793" spans="3:10" x14ac:dyDescent="0.15">
      <c r="C793" s="6"/>
      <c r="D793" s="6"/>
      <c r="E793" s="6"/>
      <c r="J793" s="7"/>
    </row>
    <row r="794" spans="3:10" x14ac:dyDescent="0.15">
      <c r="C794" s="6"/>
      <c r="D794" s="6"/>
      <c r="E794" s="6"/>
      <c r="J794" s="7"/>
    </row>
    <row r="795" spans="3:10" x14ac:dyDescent="0.15">
      <c r="C795" s="6"/>
      <c r="D795" s="6"/>
      <c r="E795" s="6"/>
      <c r="J795" s="7"/>
    </row>
    <row r="796" spans="3:10" x14ac:dyDescent="0.15">
      <c r="C796" s="6"/>
      <c r="D796" s="6"/>
      <c r="E796" s="6"/>
      <c r="J796" s="7"/>
    </row>
    <row r="797" spans="3:10" x14ac:dyDescent="0.15">
      <c r="C797" s="6"/>
      <c r="D797" s="6"/>
      <c r="E797" s="6"/>
      <c r="J797" s="7"/>
    </row>
    <row r="798" spans="3:10" x14ac:dyDescent="0.15">
      <c r="C798" s="6"/>
      <c r="D798" s="6"/>
      <c r="E798" s="6"/>
      <c r="J798" s="7"/>
    </row>
    <row r="799" spans="3:10" x14ac:dyDescent="0.15">
      <c r="C799" s="6"/>
      <c r="D799" s="6"/>
      <c r="E799" s="6"/>
      <c r="J799" s="7"/>
    </row>
    <row r="800" spans="3:10" x14ac:dyDescent="0.15">
      <c r="C800" s="6"/>
      <c r="D800" s="6"/>
      <c r="E800" s="6"/>
      <c r="J800" s="7"/>
    </row>
    <row r="801" spans="3:10" x14ac:dyDescent="0.15">
      <c r="C801" s="6"/>
      <c r="D801" s="6"/>
      <c r="E801" s="6"/>
      <c r="J801" s="7"/>
    </row>
    <row r="802" spans="3:10" x14ac:dyDescent="0.15">
      <c r="C802" s="6"/>
      <c r="D802" s="6"/>
      <c r="E802" s="6"/>
      <c r="J802" s="7"/>
    </row>
    <row r="803" spans="3:10" x14ac:dyDescent="0.15">
      <c r="C803" s="6"/>
      <c r="D803" s="6"/>
      <c r="E803" s="6"/>
      <c r="J803" s="7"/>
    </row>
    <row r="804" spans="3:10" x14ac:dyDescent="0.15">
      <c r="C804" s="6"/>
      <c r="D804" s="6"/>
      <c r="E804" s="6"/>
      <c r="J804" s="7"/>
    </row>
    <row r="805" spans="3:10" x14ac:dyDescent="0.15">
      <c r="C805" s="6"/>
      <c r="D805" s="6"/>
      <c r="E805" s="6"/>
      <c r="J805" s="7"/>
    </row>
    <row r="806" spans="3:10" x14ac:dyDescent="0.15">
      <c r="C806" s="6"/>
      <c r="D806" s="6"/>
      <c r="E806" s="6"/>
      <c r="J806" s="7"/>
    </row>
    <row r="807" spans="3:10" x14ac:dyDescent="0.15">
      <c r="C807" s="6"/>
      <c r="D807" s="6"/>
      <c r="E807" s="6"/>
      <c r="J807" s="7"/>
    </row>
    <row r="808" spans="3:10" x14ac:dyDescent="0.15">
      <c r="C808" s="6"/>
      <c r="D808" s="6"/>
      <c r="E808" s="6"/>
      <c r="J808" s="7"/>
    </row>
    <row r="809" spans="3:10" x14ac:dyDescent="0.15">
      <c r="C809" s="6"/>
      <c r="D809" s="6"/>
      <c r="E809" s="6"/>
      <c r="J809" s="7"/>
    </row>
    <row r="810" spans="3:10" x14ac:dyDescent="0.15">
      <c r="C810" s="6"/>
      <c r="D810" s="6"/>
      <c r="E810" s="6"/>
      <c r="J810" s="7"/>
    </row>
    <row r="811" spans="3:10" x14ac:dyDescent="0.15">
      <c r="C811" s="6"/>
      <c r="D811" s="6"/>
      <c r="E811" s="6"/>
      <c r="J811" s="7"/>
    </row>
    <row r="812" spans="3:10" x14ac:dyDescent="0.15">
      <c r="C812" s="6"/>
      <c r="D812" s="6"/>
      <c r="E812" s="6"/>
      <c r="J812" s="7"/>
    </row>
    <row r="813" spans="3:10" x14ac:dyDescent="0.15">
      <c r="C813" s="6"/>
      <c r="D813" s="6"/>
      <c r="E813" s="6"/>
      <c r="J813" s="7"/>
    </row>
    <row r="814" spans="3:10" x14ac:dyDescent="0.15">
      <c r="C814" s="6"/>
      <c r="D814" s="6"/>
      <c r="E814" s="6"/>
      <c r="J814" s="7"/>
    </row>
    <row r="815" spans="3:10" x14ac:dyDescent="0.15">
      <c r="C815" s="6"/>
      <c r="D815" s="6"/>
      <c r="E815" s="6"/>
      <c r="J815" s="7"/>
    </row>
    <row r="816" spans="3:10" x14ac:dyDescent="0.15">
      <c r="C816" s="6"/>
      <c r="D816" s="6"/>
      <c r="E816" s="6"/>
      <c r="J816" s="7"/>
    </row>
    <row r="817" spans="3:10" x14ac:dyDescent="0.15">
      <c r="C817" s="6"/>
      <c r="D817" s="6"/>
      <c r="E817" s="6"/>
      <c r="J817" s="7"/>
    </row>
    <row r="818" spans="3:10" x14ac:dyDescent="0.15">
      <c r="C818" s="6"/>
      <c r="D818" s="6"/>
      <c r="E818" s="6"/>
      <c r="J818" s="7"/>
    </row>
    <row r="819" spans="3:10" x14ac:dyDescent="0.15">
      <c r="C819" s="6"/>
      <c r="D819" s="6"/>
      <c r="E819" s="6"/>
      <c r="J819" s="7"/>
    </row>
    <row r="820" spans="3:10" x14ac:dyDescent="0.15">
      <c r="C820" s="6"/>
      <c r="D820" s="6"/>
      <c r="E820" s="6"/>
      <c r="J820" s="7"/>
    </row>
    <row r="821" spans="3:10" x14ac:dyDescent="0.15">
      <c r="C821" s="6"/>
      <c r="D821" s="6"/>
      <c r="E821" s="6"/>
      <c r="J821" s="7"/>
    </row>
    <row r="822" spans="3:10" x14ac:dyDescent="0.15">
      <c r="C822" s="6"/>
      <c r="D822" s="6"/>
      <c r="E822" s="6"/>
      <c r="J822" s="7"/>
    </row>
    <row r="823" spans="3:10" x14ac:dyDescent="0.15">
      <c r="C823" s="6"/>
      <c r="D823" s="6"/>
      <c r="E823" s="6"/>
      <c r="J823" s="7"/>
    </row>
    <row r="824" spans="3:10" x14ac:dyDescent="0.15">
      <c r="C824" s="6"/>
      <c r="D824" s="6"/>
      <c r="E824" s="6"/>
      <c r="J824" s="7"/>
    </row>
    <row r="825" spans="3:10" x14ac:dyDescent="0.15">
      <c r="C825" s="6"/>
      <c r="D825" s="6"/>
      <c r="E825" s="6"/>
      <c r="J825" s="7"/>
    </row>
    <row r="826" spans="3:10" x14ac:dyDescent="0.15">
      <c r="C826" s="6"/>
      <c r="D826" s="6"/>
      <c r="E826" s="6"/>
      <c r="J826" s="7"/>
    </row>
    <row r="827" spans="3:10" x14ac:dyDescent="0.15">
      <c r="C827" s="6"/>
      <c r="D827" s="6"/>
      <c r="E827" s="6"/>
      <c r="J827" s="7"/>
    </row>
    <row r="828" spans="3:10" x14ac:dyDescent="0.15">
      <c r="C828" s="6"/>
      <c r="D828" s="6"/>
      <c r="E828" s="6"/>
      <c r="J828" s="7"/>
    </row>
    <row r="829" spans="3:10" x14ac:dyDescent="0.15">
      <c r="C829" s="6"/>
      <c r="D829" s="6"/>
      <c r="E829" s="6"/>
      <c r="J829" s="7"/>
    </row>
    <row r="830" spans="3:10" x14ac:dyDescent="0.15">
      <c r="C830" s="6"/>
      <c r="D830" s="6"/>
      <c r="E830" s="6"/>
      <c r="J830" s="7"/>
    </row>
    <row r="831" spans="3:10" x14ac:dyDescent="0.15">
      <c r="C831" s="6"/>
      <c r="D831" s="6"/>
      <c r="E831" s="6"/>
      <c r="J831" s="7"/>
    </row>
    <row r="832" spans="3:10" x14ac:dyDescent="0.15">
      <c r="C832" s="6"/>
      <c r="D832" s="6"/>
      <c r="E832" s="6"/>
      <c r="J832" s="7"/>
    </row>
    <row r="833" spans="3:10" x14ac:dyDescent="0.15">
      <c r="C833" s="6"/>
      <c r="D833" s="6"/>
      <c r="E833" s="6"/>
      <c r="J833" s="7"/>
    </row>
    <row r="834" spans="3:10" x14ac:dyDescent="0.15">
      <c r="C834" s="6"/>
      <c r="D834" s="6"/>
      <c r="E834" s="6"/>
      <c r="J834" s="7"/>
    </row>
    <row r="835" spans="3:10" x14ac:dyDescent="0.15">
      <c r="C835" s="6"/>
      <c r="D835" s="6"/>
      <c r="E835" s="6"/>
      <c r="J835" s="7"/>
    </row>
    <row r="836" spans="3:10" x14ac:dyDescent="0.15">
      <c r="C836" s="6"/>
      <c r="D836" s="6"/>
      <c r="E836" s="6"/>
      <c r="J836" s="7"/>
    </row>
    <row r="837" spans="3:10" x14ac:dyDescent="0.15">
      <c r="C837" s="6"/>
      <c r="D837" s="6"/>
      <c r="E837" s="6"/>
      <c r="J837" s="7"/>
    </row>
    <row r="838" spans="3:10" x14ac:dyDescent="0.15">
      <c r="C838" s="6"/>
      <c r="D838" s="6"/>
      <c r="E838" s="6"/>
      <c r="J838" s="7"/>
    </row>
    <row r="839" spans="3:10" x14ac:dyDescent="0.15">
      <c r="C839" s="6"/>
      <c r="D839" s="6"/>
      <c r="E839" s="6"/>
      <c r="J839" s="7"/>
    </row>
    <row r="840" spans="3:10" x14ac:dyDescent="0.15">
      <c r="C840" s="6"/>
      <c r="D840" s="6"/>
      <c r="E840" s="6"/>
      <c r="J840" s="7"/>
    </row>
    <row r="841" spans="3:10" x14ac:dyDescent="0.15">
      <c r="C841" s="6"/>
      <c r="D841" s="6"/>
      <c r="E841" s="6"/>
      <c r="J841" s="7"/>
    </row>
    <row r="842" spans="3:10" x14ac:dyDescent="0.15">
      <c r="C842" s="6"/>
      <c r="D842" s="6"/>
      <c r="E842" s="6"/>
      <c r="J842" s="7"/>
    </row>
    <row r="843" spans="3:10" x14ac:dyDescent="0.15">
      <c r="C843" s="6"/>
      <c r="D843" s="6"/>
      <c r="E843" s="6"/>
      <c r="J843" s="7"/>
    </row>
    <row r="844" spans="3:10" x14ac:dyDescent="0.15">
      <c r="C844" s="6"/>
      <c r="D844" s="6"/>
      <c r="E844" s="6"/>
      <c r="J844" s="7"/>
    </row>
    <row r="845" spans="3:10" x14ac:dyDescent="0.15">
      <c r="C845" s="6"/>
      <c r="D845" s="6"/>
      <c r="E845" s="6"/>
      <c r="J845" s="7"/>
    </row>
    <row r="846" spans="3:10" x14ac:dyDescent="0.15">
      <c r="C846" s="6"/>
      <c r="D846" s="6"/>
      <c r="E846" s="6"/>
      <c r="J846" s="7"/>
    </row>
    <row r="847" spans="3:10" x14ac:dyDescent="0.15">
      <c r="C847" s="6"/>
      <c r="D847" s="6"/>
      <c r="E847" s="6"/>
      <c r="J847" s="7"/>
    </row>
    <row r="848" spans="3:10" x14ac:dyDescent="0.15">
      <c r="C848" s="6"/>
      <c r="D848" s="6"/>
      <c r="E848" s="6"/>
      <c r="J848" s="7"/>
    </row>
    <row r="849" spans="3:10" x14ac:dyDescent="0.15">
      <c r="C849" s="6"/>
      <c r="D849" s="6"/>
      <c r="E849" s="6"/>
      <c r="J849" s="7"/>
    </row>
    <row r="850" spans="3:10" x14ac:dyDescent="0.15">
      <c r="C850" s="6"/>
      <c r="D850" s="6"/>
      <c r="E850" s="6"/>
      <c r="J850" s="7"/>
    </row>
    <row r="851" spans="3:10" x14ac:dyDescent="0.15">
      <c r="C851" s="6"/>
      <c r="D851" s="6"/>
      <c r="E851" s="6"/>
      <c r="J851" s="7"/>
    </row>
    <row r="852" spans="3:10" x14ac:dyDescent="0.15">
      <c r="C852" s="6"/>
      <c r="D852" s="6"/>
      <c r="E852" s="6"/>
      <c r="J852" s="7"/>
    </row>
    <row r="853" spans="3:10" x14ac:dyDescent="0.15">
      <c r="C853" s="6"/>
      <c r="D853" s="6"/>
      <c r="E853" s="6"/>
      <c r="J853" s="7"/>
    </row>
    <row r="854" spans="3:10" x14ac:dyDescent="0.15">
      <c r="C854" s="6"/>
      <c r="D854" s="6"/>
      <c r="E854" s="6"/>
      <c r="J854" s="7"/>
    </row>
    <row r="855" spans="3:10" x14ac:dyDescent="0.15">
      <c r="C855" s="6"/>
      <c r="D855" s="6"/>
      <c r="E855" s="6"/>
      <c r="J855" s="7"/>
    </row>
    <row r="856" spans="3:10" x14ac:dyDescent="0.15">
      <c r="C856" s="6"/>
      <c r="D856" s="6"/>
      <c r="E856" s="6"/>
      <c r="J856" s="7"/>
    </row>
    <row r="857" spans="3:10" x14ac:dyDescent="0.15">
      <c r="C857" s="6"/>
      <c r="D857" s="6"/>
      <c r="E857" s="6"/>
      <c r="J857" s="7"/>
    </row>
    <row r="858" spans="3:10" x14ac:dyDescent="0.15">
      <c r="C858" s="6"/>
      <c r="D858" s="6"/>
      <c r="E858" s="6"/>
      <c r="J858" s="7"/>
    </row>
    <row r="859" spans="3:10" x14ac:dyDescent="0.15">
      <c r="C859" s="6"/>
      <c r="D859" s="6"/>
      <c r="E859" s="6"/>
      <c r="J859" s="7"/>
    </row>
    <row r="860" spans="3:10" x14ac:dyDescent="0.15">
      <c r="C860" s="6"/>
      <c r="D860" s="6"/>
      <c r="E860" s="6"/>
      <c r="J860" s="7"/>
    </row>
    <row r="861" spans="3:10" x14ac:dyDescent="0.15">
      <c r="C861" s="6"/>
      <c r="D861" s="6"/>
      <c r="E861" s="6"/>
      <c r="J861" s="7"/>
    </row>
    <row r="862" spans="3:10" x14ac:dyDescent="0.15">
      <c r="C862" s="6"/>
      <c r="D862" s="6"/>
      <c r="E862" s="6"/>
      <c r="J862" s="7"/>
    </row>
    <row r="863" spans="3:10" x14ac:dyDescent="0.15">
      <c r="C863" s="6"/>
      <c r="D863" s="6"/>
      <c r="E863" s="6"/>
      <c r="J863" s="7"/>
    </row>
    <row r="864" spans="3:10" x14ac:dyDescent="0.15">
      <c r="C864" s="6"/>
      <c r="D864" s="6"/>
      <c r="E864" s="6"/>
      <c r="J864" s="7"/>
    </row>
    <row r="865" spans="3:10" x14ac:dyDescent="0.15">
      <c r="C865" s="6"/>
      <c r="D865" s="6"/>
      <c r="E865" s="6"/>
      <c r="J865" s="7"/>
    </row>
    <row r="866" spans="3:10" x14ac:dyDescent="0.15">
      <c r="C866" s="6"/>
      <c r="D866" s="6"/>
      <c r="E866" s="6"/>
      <c r="J866" s="7"/>
    </row>
    <row r="867" spans="3:10" x14ac:dyDescent="0.15">
      <c r="C867" s="6"/>
      <c r="D867" s="6"/>
      <c r="E867" s="6"/>
      <c r="J867" s="7"/>
    </row>
    <row r="868" spans="3:10" x14ac:dyDescent="0.15">
      <c r="C868" s="6"/>
      <c r="D868" s="6"/>
      <c r="E868" s="6"/>
      <c r="J868" s="7"/>
    </row>
    <row r="869" spans="3:10" x14ac:dyDescent="0.15">
      <c r="C869" s="6"/>
      <c r="D869" s="6"/>
      <c r="E869" s="6"/>
      <c r="J869" s="7"/>
    </row>
    <row r="870" spans="3:10" x14ac:dyDescent="0.15">
      <c r="C870" s="6"/>
      <c r="D870" s="6"/>
      <c r="E870" s="6"/>
      <c r="J870" s="7"/>
    </row>
    <row r="871" spans="3:10" x14ac:dyDescent="0.15">
      <c r="C871" s="6"/>
      <c r="D871" s="6"/>
      <c r="E871" s="6"/>
      <c r="J871" s="7"/>
    </row>
    <row r="872" spans="3:10" x14ac:dyDescent="0.15">
      <c r="C872" s="6"/>
      <c r="D872" s="6"/>
      <c r="E872" s="6"/>
      <c r="J872" s="7"/>
    </row>
    <row r="873" spans="3:10" x14ac:dyDescent="0.15">
      <c r="C873" s="6"/>
      <c r="D873" s="6"/>
      <c r="E873" s="6"/>
      <c r="J873" s="7"/>
    </row>
    <row r="874" spans="3:10" x14ac:dyDescent="0.15">
      <c r="C874" s="6"/>
      <c r="D874" s="6"/>
      <c r="E874" s="6"/>
      <c r="J874" s="7"/>
    </row>
    <row r="875" spans="3:10" x14ac:dyDescent="0.15">
      <c r="C875" s="6"/>
      <c r="D875" s="6"/>
      <c r="E875" s="6"/>
      <c r="J875" s="7"/>
    </row>
    <row r="876" spans="3:10" x14ac:dyDescent="0.15">
      <c r="C876" s="6"/>
      <c r="D876" s="6"/>
      <c r="E876" s="6"/>
      <c r="J876" s="7"/>
    </row>
    <row r="877" spans="3:10" x14ac:dyDescent="0.15">
      <c r="C877" s="6"/>
      <c r="D877" s="6"/>
      <c r="E877" s="6"/>
      <c r="J877" s="7"/>
    </row>
    <row r="878" spans="3:10" x14ac:dyDescent="0.15">
      <c r="C878" s="6"/>
      <c r="D878" s="6"/>
      <c r="E878" s="6"/>
      <c r="J878" s="7"/>
    </row>
    <row r="879" spans="3:10" x14ac:dyDescent="0.15">
      <c r="C879" s="6"/>
      <c r="D879" s="6"/>
      <c r="E879" s="6"/>
      <c r="J879" s="7"/>
    </row>
    <row r="880" spans="3:10" x14ac:dyDescent="0.15">
      <c r="C880" s="6"/>
      <c r="D880" s="6"/>
      <c r="E880" s="6"/>
      <c r="J880" s="7"/>
    </row>
    <row r="881" spans="3:10" x14ac:dyDescent="0.15">
      <c r="C881" s="6"/>
      <c r="D881" s="6"/>
      <c r="E881" s="6"/>
      <c r="J881" s="7"/>
    </row>
    <row r="882" spans="3:10" x14ac:dyDescent="0.15">
      <c r="C882" s="6"/>
      <c r="D882" s="6"/>
      <c r="E882" s="6"/>
      <c r="J882" s="7"/>
    </row>
    <row r="883" spans="3:10" x14ac:dyDescent="0.15">
      <c r="C883" s="6"/>
      <c r="D883" s="6"/>
      <c r="E883" s="6"/>
      <c r="J883" s="7"/>
    </row>
    <row r="884" spans="3:10" x14ac:dyDescent="0.15">
      <c r="C884" s="6"/>
      <c r="D884" s="6"/>
      <c r="E884" s="6"/>
      <c r="J884" s="7"/>
    </row>
    <row r="885" spans="3:10" x14ac:dyDescent="0.15">
      <c r="C885" s="6"/>
      <c r="D885" s="6"/>
      <c r="E885" s="6"/>
      <c r="J885" s="7"/>
    </row>
    <row r="886" spans="3:10" x14ac:dyDescent="0.15">
      <c r="C886" s="6"/>
      <c r="D886" s="6"/>
      <c r="E886" s="6"/>
      <c r="J886" s="7"/>
    </row>
    <row r="887" spans="3:10" x14ac:dyDescent="0.15">
      <c r="C887" s="6"/>
      <c r="D887" s="6"/>
      <c r="E887" s="6"/>
      <c r="J887" s="7"/>
    </row>
    <row r="888" spans="3:10" x14ac:dyDescent="0.15">
      <c r="C888" s="6"/>
      <c r="D888" s="6"/>
      <c r="E888" s="6"/>
      <c r="J888" s="7"/>
    </row>
    <row r="889" spans="3:10" x14ac:dyDescent="0.15">
      <c r="C889" s="6"/>
      <c r="D889" s="6"/>
      <c r="E889" s="6"/>
      <c r="J889" s="7"/>
    </row>
    <row r="890" spans="3:10" x14ac:dyDescent="0.15">
      <c r="C890" s="6"/>
      <c r="D890" s="6"/>
      <c r="E890" s="6"/>
      <c r="J890" s="7"/>
    </row>
    <row r="891" spans="3:10" x14ac:dyDescent="0.15">
      <c r="C891" s="6"/>
      <c r="D891" s="6"/>
      <c r="E891" s="6"/>
      <c r="J891" s="7"/>
    </row>
    <row r="892" spans="3:10" x14ac:dyDescent="0.15">
      <c r="C892" s="6"/>
      <c r="D892" s="6"/>
      <c r="E892" s="6"/>
      <c r="J892" s="7"/>
    </row>
    <row r="893" spans="3:10" x14ac:dyDescent="0.15">
      <c r="C893" s="6"/>
      <c r="D893" s="6"/>
      <c r="E893" s="6"/>
      <c r="J893" s="7"/>
    </row>
    <row r="894" spans="3:10" x14ac:dyDescent="0.15">
      <c r="C894" s="6"/>
      <c r="D894" s="6"/>
      <c r="E894" s="6"/>
      <c r="J894" s="7"/>
    </row>
    <row r="895" spans="3:10" x14ac:dyDescent="0.15">
      <c r="C895" s="6"/>
      <c r="D895" s="6"/>
      <c r="E895" s="6"/>
      <c r="J895" s="7"/>
    </row>
    <row r="896" spans="3:10" x14ac:dyDescent="0.15">
      <c r="C896" s="6"/>
      <c r="D896" s="6"/>
      <c r="E896" s="6"/>
      <c r="J896" s="7"/>
    </row>
    <row r="897" spans="3:10" x14ac:dyDescent="0.15">
      <c r="C897" s="6"/>
      <c r="D897" s="6"/>
      <c r="E897" s="6"/>
      <c r="J897" s="7"/>
    </row>
    <row r="898" spans="3:10" x14ac:dyDescent="0.15">
      <c r="C898" s="6"/>
      <c r="D898" s="6"/>
      <c r="E898" s="6"/>
      <c r="J898" s="7"/>
    </row>
    <row r="899" spans="3:10" x14ac:dyDescent="0.15">
      <c r="C899" s="6"/>
      <c r="D899" s="6"/>
      <c r="E899" s="6"/>
      <c r="J899" s="7"/>
    </row>
    <row r="900" spans="3:10" x14ac:dyDescent="0.15">
      <c r="C900" s="6"/>
      <c r="D900" s="6"/>
      <c r="E900" s="6"/>
      <c r="J900" s="7"/>
    </row>
    <row r="901" spans="3:10" x14ac:dyDescent="0.15">
      <c r="C901" s="6"/>
      <c r="D901" s="6"/>
      <c r="E901" s="6"/>
      <c r="J901" s="7"/>
    </row>
    <row r="902" spans="3:10" x14ac:dyDescent="0.15">
      <c r="C902" s="6"/>
      <c r="D902" s="6"/>
      <c r="E902" s="6"/>
      <c r="J902" s="7"/>
    </row>
    <row r="903" spans="3:10" x14ac:dyDescent="0.15">
      <c r="C903" s="6"/>
      <c r="D903" s="6"/>
      <c r="E903" s="6"/>
      <c r="J903" s="7"/>
    </row>
    <row r="904" spans="3:10" x14ac:dyDescent="0.15">
      <c r="C904" s="6"/>
      <c r="D904" s="6"/>
      <c r="E904" s="6"/>
      <c r="J904" s="7"/>
    </row>
    <row r="905" spans="3:10" x14ac:dyDescent="0.15">
      <c r="C905" s="6"/>
      <c r="D905" s="6"/>
      <c r="E905" s="6"/>
      <c r="J905" s="7"/>
    </row>
    <row r="906" spans="3:10" x14ac:dyDescent="0.15">
      <c r="C906" s="6"/>
      <c r="D906" s="6"/>
      <c r="E906" s="6"/>
      <c r="J906" s="7"/>
    </row>
    <row r="907" spans="3:10" x14ac:dyDescent="0.15">
      <c r="C907" s="6"/>
      <c r="D907" s="6"/>
      <c r="E907" s="6"/>
      <c r="J907" s="7"/>
    </row>
    <row r="908" spans="3:10" x14ac:dyDescent="0.15">
      <c r="C908" s="6"/>
      <c r="D908" s="6"/>
      <c r="E908" s="6"/>
      <c r="J908" s="7"/>
    </row>
    <row r="909" spans="3:10" x14ac:dyDescent="0.15">
      <c r="C909" s="6"/>
      <c r="D909" s="6"/>
      <c r="E909" s="6"/>
      <c r="J909" s="7"/>
    </row>
    <row r="910" spans="3:10" x14ac:dyDescent="0.15">
      <c r="C910" s="6"/>
      <c r="D910" s="6"/>
      <c r="E910" s="6"/>
      <c r="J910" s="7"/>
    </row>
    <row r="911" spans="3:10" x14ac:dyDescent="0.15">
      <c r="C911" s="6"/>
      <c r="D911" s="6"/>
      <c r="E911" s="6"/>
      <c r="J911" s="7"/>
    </row>
    <row r="912" spans="3:10" x14ac:dyDescent="0.15">
      <c r="C912" s="6"/>
      <c r="D912" s="6"/>
      <c r="E912" s="6"/>
      <c r="J912" s="7"/>
    </row>
    <row r="913" spans="3:10" x14ac:dyDescent="0.15">
      <c r="C913" s="6"/>
      <c r="D913" s="6"/>
      <c r="E913" s="6"/>
      <c r="J913" s="7"/>
    </row>
    <row r="914" spans="3:10" x14ac:dyDescent="0.15">
      <c r="C914" s="6"/>
      <c r="D914" s="6"/>
      <c r="E914" s="6"/>
      <c r="J914" s="7"/>
    </row>
    <row r="915" spans="3:10" x14ac:dyDescent="0.15">
      <c r="C915" s="6"/>
      <c r="D915" s="6"/>
      <c r="E915" s="6"/>
      <c r="J915" s="7"/>
    </row>
    <row r="916" spans="3:10" x14ac:dyDescent="0.15">
      <c r="C916" s="6"/>
      <c r="D916" s="6"/>
      <c r="E916" s="6"/>
      <c r="J916" s="7"/>
    </row>
    <row r="917" spans="3:10" x14ac:dyDescent="0.15">
      <c r="C917" s="6"/>
      <c r="D917" s="6"/>
      <c r="E917" s="6"/>
      <c r="J917" s="7"/>
    </row>
    <row r="918" spans="3:10" x14ac:dyDescent="0.15">
      <c r="C918" s="6"/>
      <c r="D918" s="6"/>
      <c r="E918" s="6"/>
      <c r="J918" s="7"/>
    </row>
    <row r="919" spans="3:10" x14ac:dyDescent="0.15">
      <c r="C919" s="6"/>
      <c r="D919" s="6"/>
      <c r="E919" s="6"/>
      <c r="J919" s="7"/>
    </row>
    <row r="920" spans="3:10" x14ac:dyDescent="0.15">
      <c r="C920" s="6"/>
      <c r="D920" s="6"/>
      <c r="E920" s="6"/>
      <c r="J920" s="7"/>
    </row>
    <row r="921" spans="3:10" x14ac:dyDescent="0.15">
      <c r="C921" s="6"/>
      <c r="D921" s="6"/>
      <c r="E921" s="6"/>
      <c r="J921" s="7"/>
    </row>
    <row r="922" spans="3:10" x14ac:dyDescent="0.15">
      <c r="C922" s="6"/>
      <c r="D922" s="6"/>
      <c r="E922" s="6"/>
      <c r="J922" s="7"/>
    </row>
    <row r="923" spans="3:10" x14ac:dyDescent="0.15">
      <c r="C923" s="6"/>
      <c r="D923" s="6"/>
      <c r="E923" s="6"/>
      <c r="J923" s="7"/>
    </row>
    <row r="924" spans="3:10" x14ac:dyDescent="0.15">
      <c r="C924" s="6"/>
      <c r="D924" s="6"/>
      <c r="E924" s="6"/>
      <c r="J924" s="7"/>
    </row>
    <row r="925" spans="3:10" x14ac:dyDescent="0.15">
      <c r="C925" s="6"/>
      <c r="D925" s="6"/>
      <c r="E925" s="6"/>
      <c r="J925" s="7"/>
    </row>
    <row r="926" spans="3:10" x14ac:dyDescent="0.15">
      <c r="C926" s="6"/>
      <c r="D926" s="6"/>
      <c r="E926" s="6"/>
      <c r="J926" s="7"/>
    </row>
    <row r="927" spans="3:10" x14ac:dyDescent="0.15">
      <c r="C927" s="6"/>
      <c r="D927" s="6"/>
      <c r="E927" s="6"/>
      <c r="J927" s="7"/>
    </row>
    <row r="928" spans="3:10" x14ac:dyDescent="0.15">
      <c r="C928" s="6"/>
      <c r="D928" s="6"/>
      <c r="E928" s="6"/>
      <c r="J928" s="7"/>
    </row>
    <row r="929" spans="3:10" x14ac:dyDescent="0.15">
      <c r="C929" s="6"/>
      <c r="D929" s="6"/>
      <c r="E929" s="6"/>
      <c r="J929" s="7"/>
    </row>
    <row r="930" spans="3:10" x14ac:dyDescent="0.15">
      <c r="C930" s="6"/>
      <c r="D930" s="6"/>
      <c r="E930" s="6"/>
      <c r="J930" s="7"/>
    </row>
    <row r="931" spans="3:10" x14ac:dyDescent="0.15">
      <c r="C931" s="6"/>
      <c r="D931" s="6"/>
      <c r="E931" s="6"/>
      <c r="J931" s="7"/>
    </row>
    <row r="932" spans="3:10" x14ac:dyDescent="0.15">
      <c r="C932" s="6"/>
      <c r="D932" s="6"/>
      <c r="E932" s="6"/>
      <c r="J932" s="7"/>
    </row>
    <row r="933" spans="3:10" x14ac:dyDescent="0.15">
      <c r="C933" s="6"/>
      <c r="D933" s="6"/>
      <c r="E933" s="6"/>
      <c r="J933" s="7"/>
    </row>
    <row r="934" spans="3:10" x14ac:dyDescent="0.15">
      <c r="C934" s="6"/>
      <c r="D934" s="6"/>
      <c r="E934" s="6"/>
      <c r="J934" s="7"/>
    </row>
    <row r="935" spans="3:10" x14ac:dyDescent="0.15">
      <c r="C935" s="6"/>
      <c r="D935" s="6"/>
      <c r="E935" s="6"/>
      <c r="J935" s="7"/>
    </row>
    <row r="936" spans="3:10" x14ac:dyDescent="0.15">
      <c r="C936" s="6"/>
      <c r="D936" s="6"/>
      <c r="E936" s="6"/>
      <c r="J936" s="7"/>
    </row>
    <row r="937" spans="3:10" x14ac:dyDescent="0.15">
      <c r="C937" s="6"/>
      <c r="D937" s="6"/>
      <c r="E937" s="6"/>
      <c r="J937" s="7"/>
    </row>
    <row r="938" spans="3:10" x14ac:dyDescent="0.15">
      <c r="C938" s="6"/>
      <c r="D938" s="6"/>
      <c r="E938" s="6"/>
      <c r="J938" s="7"/>
    </row>
    <row r="939" spans="3:10" x14ac:dyDescent="0.15">
      <c r="C939" s="6"/>
      <c r="D939" s="6"/>
      <c r="E939" s="6"/>
      <c r="J939" s="7"/>
    </row>
    <row r="940" spans="3:10" x14ac:dyDescent="0.15">
      <c r="C940" s="6"/>
      <c r="D940" s="6"/>
      <c r="E940" s="6"/>
      <c r="J940" s="7"/>
    </row>
    <row r="941" spans="3:10" x14ac:dyDescent="0.15">
      <c r="C941" s="6"/>
      <c r="D941" s="6"/>
      <c r="E941" s="6"/>
      <c r="J941" s="7"/>
    </row>
    <row r="942" spans="3:10" x14ac:dyDescent="0.15">
      <c r="C942" s="6"/>
      <c r="D942" s="6"/>
      <c r="E942" s="6"/>
      <c r="J942" s="7"/>
    </row>
    <row r="943" spans="3:10" x14ac:dyDescent="0.15">
      <c r="C943" s="6"/>
      <c r="D943" s="6"/>
      <c r="E943" s="6"/>
      <c r="J943" s="7"/>
    </row>
    <row r="944" spans="3:10" x14ac:dyDescent="0.15">
      <c r="C944" s="6"/>
      <c r="D944" s="6"/>
      <c r="E944" s="6"/>
      <c r="J944" s="7"/>
    </row>
    <row r="945" spans="3:10" x14ac:dyDescent="0.15">
      <c r="C945" s="6"/>
      <c r="D945" s="6"/>
      <c r="E945" s="6"/>
      <c r="J945" s="7"/>
    </row>
    <row r="946" spans="3:10" x14ac:dyDescent="0.15">
      <c r="C946" s="6"/>
      <c r="D946" s="6"/>
      <c r="E946" s="6"/>
      <c r="J946" s="7"/>
    </row>
    <row r="947" spans="3:10" x14ac:dyDescent="0.15">
      <c r="C947" s="6"/>
      <c r="D947" s="6"/>
      <c r="E947" s="6"/>
      <c r="J947" s="7"/>
    </row>
    <row r="948" spans="3:10" x14ac:dyDescent="0.15">
      <c r="C948" s="6"/>
      <c r="D948" s="6"/>
      <c r="E948" s="6"/>
      <c r="J948" s="7"/>
    </row>
    <row r="949" spans="3:10" x14ac:dyDescent="0.15">
      <c r="C949" s="6"/>
      <c r="D949" s="6"/>
      <c r="E949" s="6"/>
      <c r="J949" s="7"/>
    </row>
    <row r="950" spans="3:10" x14ac:dyDescent="0.15">
      <c r="C950" s="6"/>
      <c r="D950" s="6"/>
      <c r="E950" s="6"/>
      <c r="J950" s="7"/>
    </row>
    <row r="951" spans="3:10" x14ac:dyDescent="0.15">
      <c r="C951" s="6"/>
      <c r="D951" s="6"/>
      <c r="E951" s="6"/>
      <c r="J951" s="7"/>
    </row>
    <row r="952" spans="3:10" x14ac:dyDescent="0.15">
      <c r="C952" s="6"/>
      <c r="D952" s="6"/>
      <c r="E952" s="6"/>
      <c r="J952" s="7"/>
    </row>
    <row r="953" spans="3:10" x14ac:dyDescent="0.15">
      <c r="C953" s="6"/>
      <c r="D953" s="6"/>
      <c r="E953" s="6"/>
      <c r="J953" s="7"/>
    </row>
    <row r="954" spans="3:10" x14ac:dyDescent="0.15">
      <c r="C954" s="6"/>
      <c r="D954" s="6"/>
      <c r="E954" s="6"/>
      <c r="J954" s="7"/>
    </row>
    <row r="955" spans="3:10" x14ac:dyDescent="0.15">
      <c r="C955" s="6"/>
      <c r="D955" s="6"/>
      <c r="E955" s="6"/>
      <c r="J955" s="7"/>
    </row>
    <row r="956" spans="3:10" x14ac:dyDescent="0.15">
      <c r="C956" s="6"/>
      <c r="D956" s="6"/>
      <c r="E956" s="6"/>
      <c r="J956" s="7"/>
    </row>
    <row r="957" spans="3:10" x14ac:dyDescent="0.15">
      <c r="C957" s="6"/>
      <c r="D957" s="6"/>
      <c r="E957" s="6"/>
      <c r="J957" s="7"/>
    </row>
    <row r="958" spans="3:10" x14ac:dyDescent="0.15">
      <c r="C958" s="6"/>
      <c r="D958" s="6"/>
      <c r="E958" s="6"/>
      <c r="J958" s="7"/>
    </row>
    <row r="959" spans="3:10" x14ac:dyDescent="0.15">
      <c r="C959" s="6"/>
      <c r="D959" s="6"/>
      <c r="E959" s="6"/>
      <c r="J959" s="7"/>
    </row>
    <row r="960" spans="3:10" x14ac:dyDescent="0.15">
      <c r="C960" s="6"/>
      <c r="D960" s="6"/>
      <c r="E960" s="6"/>
      <c r="J960" s="7"/>
    </row>
    <row r="961" spans="3:10" x14ac:dyDescent="0.15">
      <c r="C961" s="6"/>
      <c r="D961" s="6"/>
      <c r="E961" s="6"/>
      <c r="J961" s="7"/>
    </row>
    <row r="962" spans="3:10" x14ac:dyDescent="0.15">
      <c r="C962" s="6"/>
      <c r="D962" s="6"/>
      <c r="E962" s="6"/>
      <c r="J962" s="7"/>
    </row>
    <row r="963" spans="3:10" x14ac:dyDescent="0.15">
      <c r="C963" s="6"/>
      <c r="D963" s="6"/>
      <c r="E963" s="6"/>
      <c r="J963" s="7"/>
    </row>
    <row r="964" spans="3:10" x14ac:dyDescent="0.15">
      <c r="C964" s="6"/>
      <c r="D964" s="6"/>
      <c r="E964" s="6"/>
      <c r="J964" s="7"/>
    </row>
    <row r="965" spans="3:10" x14ac:dyDescent="0.15">
      <c r="C965" s="6"/>
      <c r="D965" s="6"/>
      <c r="E965" s="6"/>
      <c r="J965" s="7"/>
    </row>
    <row r="966" spans="3:10" x14ac:dyDescent="0.15">
      <c r="C966" s="6"/>
      <c r="D966" s="6"/>
      <c r="E966" s="6"/>
      <c r="J966" s="7"/>
    </row>
    <row r="967" spans="3:10" x14ac:dyDescent="0.15">
      <c r="C967" s="6"/>
      <c r="D967" s="6"/>
      <c r="E967" s="6"/>
      <c r="J967" s="7"/>
    </row>
    <row r="968" spans="3:10" x14ac:dyDescent="0.15">
      <c r="C968" s="6"/>
      <c r="D968" s="6"/>
      <c r="E968" s="6"/>
      <c r="J968" s="7"/>
    </row>
    <row r="969" spans="3:10" x14ac:dyDescent="0.15">
      <c r="C969" s="6"/>
      <c r="D969" s="6"/>
      <c r="E969" s="6"/>
      <c r="J969" s="7"/>
    </row>
    <row r="970" spans="3:10" x14ac:dyDescent="0.15">
      <c r="C970" s="6"/>
      <c r="D970" s="6"/>
      <c r="E970" s="6"/>
      <c r="J970" s="7"/>
    </row>
    <row r="971" spans="3:10" x14ac:dyDescent="0.15">
      <c r="C971" s="6"/>
      <c r="D971" s="6"/>
      <c r="E971" s="6"/>
      <c r="J971" s="7"/>
    </row>
    <row r="972" spans="3:10" x14ac:dyDescent="0.15">
      <c r="C972" s="6"/>
      <c r="D972" s="6"/>
      <c r="E972" s="6"/>
      <c r="J972" s="7"/>
    </row>
    <row r="973" spans="3:10" x14ac:dyDescent="0.15">
      <c r="C973" s="6"/>
      <c r="D973" s="6"/>
      <c r="E973" s="6"/>
      <c r="J973" s="7"/>
    </row>
    <row r="974" spans="3:10" x14ac:dyDescent="0.15">
      <c r="C974" s="6"/>
      <c r="D974" s="6"/>
      <c r="E974" s="6"/>
      <c r="J974" s="7"/>
    </row>
    <row r="975" spans="3:10" x14ac:dyDescent="0.15">
      <c r="C975" s="6"/>
      <c r="D975" s="6"/>
      <c r="E975" s="6"/>
      <c r="J975" s="7"/>
    </row>
    <row r="976" spans="3:10" x14ac:dyDescent="0.15">
      <c r="C976" s="6"/>
      <c r="D976" s="6"/>
      <c r="E976" s="6"/>
      <c r="J976" s="7"/>
    </row>
    <row r="977" spans="3:10" x14ac:dyDescent="0.15">
      <c r="C977" s="6"/>
      <c r="D977" s="6"/>
      <c r="E977" s="6"/>
      <c r="J977" s="7"/>
    </row>
    <row r="978" spans="3:10" x14ac:dyDescent="0.15">
      <c r="C978" s="6"/>
      <c r="D978" s="6"/>
      <c r="E978" s="6"/>
      <c r="J978" s="7"/>
    </row>
    <row r="979" spans="3:10" x14ac:dyDescent="0.15">
      <c r="C979" s="6"/>
      <c r="D979" s="6"/>
      <c r="E979" s="6"/>
      <c r="J979" s="7"/>
    </row>
    <row r="980" spans="3:10" x14ac:dyDescent="0.15">
      <c r="C980" s="6"/>
      <c r="D980" s="6"/>
      <c r="E980" s="6"/>
      <c r="J980" s="7"/>
    </row>
    <row r="981" spans="3:10" x14ac:dyDescent="0.15">
      <c r="C981" s="6"/>
      <c r="D981" s="6"/>
      <c r="E981" s="6"/>
      <c r="J981" s="7"/>
    </row>
    <row r="982" spans="3:10" x14ac:dyDescent="0.15">
      <c r="C982" s="6"/>
      <c r="D982" s="6"/>
      <c r="E982" s="6"/>
      <c r="J982" s="7"/>
    </row>
  </sheetData>
  <mergeCells count="2">
    <mergeCell ref="A2:L2"/>
    <mergeCell ref="A165:L165"/>
  </mergeCells>
  <phoneticPr fontId="32" type="noConversion"/>
  <printOptions horizontalCentered="1"/>
  <pageMargins left="0" right="0" top="0.196527777777778" bottom="1.1812499999999999" header="0.51180555555555496" footer="0"/>
  <pageSetup paperSize="9" firstPageNumber="0" orientation="portrait" horizontalDpi="300"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3"/>
  <sheetViews>
    <sheetView workbookViewId="0">
      <pane ySplit="3" topLeftCell="A4" activePane="bottomLeft" state="frozen"/>
      <selection pane="bottomLeft" activeCell="A2" sqref="A2:L2"/>
    </sheetView>
  </sheetViews>
  <sheetFormatPr defaultRowHeight="16.5" x14ac:dyDescent="0.15"/>
  <cols>
    <col min="1" max="1" width="5.5" style="58" customWidth="1"/>
    <col min="2" max="2" width="15.875" style="2" customWidth="1"/>
    <col min="3" max="4" width="14.625" style="3" customWidth="1"/>
    <col min="5" max="5" width="12.125" style="3" customWidth="1"/>
    <col min="6" max="6" width="10.625" hidden="1" customWidth="1"/>
    <col min="7" max="7" width="11.875" hidden="1" customWidth="1"/>
    <col min="8" max="8" width="9.25" hidden="1" customWidth="1"/>
    <col min="9" max="9" width="12.625" hidden="1" customWidth="1"/>
    <col min="10" max="10" width="10" style="4" customWidth="1"/>
    <col min="11" max="11" width="14.375" customWidth="1"/>
    <col min="12" max="12" width="10.5" style="5" customWidth="1"/>
    <col min="13" max="13" width="9" customWidth="1"/>
    <col min="14" max="14" width="14.5" customWidth="1"/>
    <col min="15" max="15" width="10.5" customWidth="1"/>
    <col min="16" max="1025" width="8.75" customWidth="1"/>
  </cols>
  <sheetData>
    <row r="1" spans="1:14" x14ac:dyDescent="0.15">
      <c r="C1" s="6"/>
      <c r="D1" s="6"/>
      <c r="E1" s="6"/>
      <c r="J1" s="7"/>
    </row>
    <row r="2" spans="1:14" ht="66.75" customHeight="1" x14ac:dyDescent="0.15">
      <c r="A2" s="211" t="s">
        <v>336</v>
      </c>
      <c r="B2" s="211"/>
      <c r="C2" s="211"/>
      <c r="D2" s="211"/>
      <c r="E2" s="211"/>
      <c r="F2" s="211"/>
      <c r="G2" s="211"/>
      <c r="H2" s="211"/>
      <c r="I2" s="211"/>
      <c r="J2" s="211"/>
      <c r="K2" s="211"/>
      <c r="L2" s="211"/>
    </row>
    <row r="3" spans="1:14" ht="40.5" customHeight="1" x14ac:dyDescent="0.15">
      <c r="A3" s="59" t="s">
        <v>1</v>
      </c>
      <c r="B3" s="9" t="s">
        <v>2</v>
      </c>
      <c r="C3" s="9" t="s">
        <v>3</v>
      </c>
      <c r="D3" s="9" t="s">
        <v>4</v>
      </c>
      <c r="E3" s="9" t="s">
        <v>5</v>
      </c>
      <c r="F3" s="10"/>
      <c r="G3" s="10"/>
      <c r="H3" s="10"/>
      <c r="I3" s="11"/>
      <c r="J3" s="9" t="s">
        <v>6</v>
      </c>
      <c r="K3" s="9" t="s">
        <v>7</v>
      </c>
      <c r="L3" s="12" t="s">
        <v>8</v>
      </c>
      <c r="N3" s="60" t="s">
        <v>282</v>
      </c>
    </row>
    <row r="4" spans="1:14" ht="40.5" customHeight="1" x14ac:dyDescent="0.15">
      <c r="A4" s="59" t="s">
        <v>283</v>
      </c>
      <c r="B4" s="14" t="s">
        <v>9</v>
      </c>
      <c r="C4" s="61">
        <f t="shared" ref="C4:I4" si="0">SUM(C6,C8,C10,C12,C14)</f>
        <v>2045000</v>
      </c>
      <c r="D4" s="61">
        <f t="shared" si="0"/>
        <v>1393480</v>
      </c>
      <c r="E4" s="61">
        <f t="shared" si="0"/>
        <v>651520</v>
      </c>
      <c r="F4" s="62">
        <f t="shared" si="0"/>
        <v>0</v>
      </c>
      <c r="G4" s="62">
        <f t="shared" si="0"/>
        <v>0</v>
      </c>
      <c r="H4" s="62">
        <f t="shared" si="0"/>
        <v>0</v>
      </c>
      <c r="I4" s="62">
        <f t="shared" si="0"/>
        <v>0</v>
      </c>
      <c r="J4" s="9" t="s">
        <v>10</v>
      </c>
      <c r="K4" s="9" t="s">
        <v>284</v>
      </c>
      <c r="L4" s="12"/>
      <c r="N4" s="63">
        <v>651520</v>
      </c>
    </row>
    <row r="5" spans="1:14" ht="28.5" customHeight="1" x14ac:dyDescent="0.15">
      <c r="A5" s="20">
        <v>3200</v>
      </c>
      <c r="B5" s="21" t="s">
        <v>12</v>
      </c>
      <c r="C5" s="22"/>
      <c r="D5" s="22"/>
      <c r="E5" s="22"/>
      <c r="F5" s="22"/>
      <c r="G5" s="22"/>
      <c r="H5" s="22"/>
      <c r="I5" s="22"/>
      <c r="J5" s="22"/>
      <c r="K5" s="22"/>
      <c r="L5" s="23"/>
    </row>
    <row r="6" spans="1:14" s="18" customFormat="1" ht="37.5" customHeight="1" x14ac:dyDescent="0.15">
      <c r="A6" s="64" t="s">
        <v>13</v>
      </c>
      <c r="B6" s="25" t="s">
        <v>14</v>
      </c>
      <c r="C6" s="3">
        <f>C7</f>
        <v>1070000</v>
      </c>
      <c r="D6" s="3">
        <f>D7</f>
        <v>490000</v>
      </c>
      <c r="E6" s="3">
        <f>E7</f>
        <v>580000</v>
      </c>
      <c r="F6" s="26"/>
      <c r="G6" s="26"/>
      <c r="H6" s="26"/>
      <c r="I6" s="26"/>
      <c r="J6" s="4" t="s">
        <v>15</v>
      </c>
      <c r="K6" s="27" t="s">
        <v>16</v>
      </c>
      <c r="L6" s="28" t="s">
        <v>17</v>
      </c>
    </row>
    <row r="7" spans="1:14" s="18" customFormat="1" ht="37.5" customHeight="1" x14ac:dyDescent="0.15">
      <c r="A7" s="64" t="s">
        <v>13</v>
      </c>
      <c r="B7" s="30" t="s">
        <v>18</v>
      </c>
      <c r="C7" s="31">
        <v>1070000</v>
      </c>
      <c r="D7" s="31">
        <v>490000</v>
      </c>
      <c r="E7" s="31">
        <f>C7-D7</f>
        <v>580000</v>
      </c>
      <c r="F7" s="26"/>
      <c r="G7" s="26"/>
      <c r="H7" s="26"/>
      <c r="I7" s="26"/>
      <c r="J7" s="32" t="s">
        <v>15</v>
      </c>
      <c r="K7" s="27" t="s">
        <v>16</v>
      </c>
      <c r="L7" s="28" t="s">
        <v>17</v>
      </c>
    </row>
    <row r="8" spans="1:14" s="18" customFormat="1" ht="37.5" customHeight="1" x14ac:dyDescent="0.15">
      <c r="A8" s="64" t="s">
        <v>21</v>
      </c>
      <c r="B8" s="25" t="s">
        <v>22</v>
      </c>
      <c r="C8" s="3">
        <f>C9</f>
        <v>900000</v>
      </c>
      <c r="D8" s="3">
        <f>D9</f>
        <v>900000</v>
      </c>
      <c r="E8" s="3">
        <f>E9</f>
        <v>0</v>
      </c>
      <c r="F8" s="3"/>
      <c r="G8" s="33"/>
      <c r="H8" s="30"/>
      <c r="I8" s="34"/>
      <c r="J8" s="4" t="s">
        <v>23</v>
      </c>
      <c r="K8" s="27" t="s">
        <v>24</v>
      </c>
      <c r="L8" s="28" t="s">
        <v>25</v>
      </c>
    </row>
    <row r="9" spans="1:14" s="18" customFormat="1" ht="37.5" customHeight="1" x14ac:dyDescent="0.15">
      <c r="A9" s="64" t="s">
        <v>21</v>
      </c>
      <c r="B9" s="30" t="s">
        <v>18</v>
      </c>
      <c r="C9" s="31">
        <v>900000</v>
      </c>
      <c r="D9" s="31">
        <v>900000</v>
      </c>
      <c r="E9" s="31">
        <v>0</v>
      </c>
      <c r="F9" s="3"/>
      <c r="G9" s="33"/>
      <c r="H9" s="30"/>
      <c r="I9" s="34"/>
      <c r="J9" s="32" t="s">
        <v>23</v>
      </c>
      <c r="K9" s="27" t="s">
        <v>24</v>
      </c>
      <c r="L9" s="28" t="s">
        <v>25</v>
      </c>
    </row>
    <row r="10" spans="1:14" s="18" customFormat="1" ht="37.5" customHeight="1" x14ac:dyDescent="0.15">
      <c r="A10" s="64" t="s">
        <v>26</v>
      </c>
      <c r="B10" s="25" t="s">
        <v>27</v>
      </c>
      <c r="C10" s="3">
        <f>C11</f>
        <v>20000</v>
      </c>
      <c r="D10" s="3">
        <f>D11</f>
        <v>0</v>
      </c>
      <c r="E10" s="3">
        <f>E11</f>
        <v>20000</v>
      </c>
      <c r="F10" s="3"/>
      <c r="G10" s="33"/>
      <c r="H10" s="30"/>
      <c r="I10" s="34"/>
      <c r="J10" s="4" t="s">
        <v>28</v>
      </c>
      <c r="K10" s="35" t="s">
        <v>29</v>
      </c>
      <c r="L10" s="28" t="s">
        <v>30</v>
      </c>
    </row>
    <row r="11" spans="1:14" s="18" customFormat="1" ht="37.5" customHeight="1" x14ac:dyDescent="0.15">
      <c r="A11" s="64" t="s">
        <v>26</v>
      </c>
      <c r="B11" s="30" t="s">
        <v>18</v>
      </c>
      <c r="C11" s="31">
        <v>20000</v>
      </c>
      <c r="D11" s="31">
        <v>0</v>
      </c>
      <c r="E11" s="31">
        <f>C11-D11</f>
        <v>20000</v>
      </c>
      <c r="F11" s="3"/>
      <c r="G11" s="33"/>
      <c r="H11" s="30"/>
      <c r="I11" s="34"/>
      <c r="J11" s="32" t="s">
        <v>28</v>
      </c>
      <c r="K11" s="35" t="s">
        <v>29</v>
      </c>
      <c r="L11" s="28" t="s">
        <v>30</v>
      </c>
    </row>
    <row r="12" spans="1:14" s="18" customFormat="1" ht="37.5" customHeight="1" x14ac:dyDescent="0.15">
      <c r="A12" s="64" t="s">
        <v>31</v>
      </c>
      <c r="B12" s="25" t="s">
        <v>32</v>
      </c>
      <c r="C12" s="3">
        <f>C13</f>
        <v>5000</v>
      </c>
      <c r="D12" s="3">
        <f>D13</f>
        <v>3480</v>
      </c>
      <c r="E12" s="3">
        <f>E13</f>
        <v>1520</v>
      </c>
      <c r="F12" s="3"/>
      <c r="G12" s="33"/>
      <c r="H12" s="30"/>
      <c r="I12" s="34"/>
      <c r="J12" s="4" t="s">
        <v>33</v>
      </c>
      <c r="K12" s="27" t="s">
        <v>34</v>
      </c>
      <c r="L12" s="28" t="s">
        <v>35</v>
      </c>
    </row>
    <row r="13" spans="1:14" s="18" customFormat="1" ht="37.5" customHeight="1" x14ac:dyDescent="0.15">
      <c r="A13" s="64" t="s">
        <v>31</v>
      </c>
      <c r="B13" s="30" t="s">
        <v>18</v>
      </c>
      <c r="C13" s="31">
        <v>5000</v>
      </c>
      <c r="D13" s="31">
        <v>3480</v>
      </c>
      <c r="E13" s="31">
        <f>C13-D13</f>
        <v>1520</v>
      </c>
      <c r="F13" s="3"/>
      <c r="G13" s="33"/>
      <c r="H13" s="30"/>
      <c r="I13" s="34"/>
      <c r="J13" s="32" t="s">
        <v>33</v>
      </c>
      <c r="K13" s="27" t="s">
        <v>34</v>
      </c>
      <c r="L13" s="28" t="s">
        <v>35</v>
      </c>
    </row>
    <row r="14" spans="1:14" s="18" customFormat="1" ht="37.5" customHeight="1" x14ac:dyDescent="0.15">
      <c r="A14" s="64" t="s">
        <v>36</v>
      </c>
      <c r="B14" s="25" t="s">
        <v>37</v>
      </c>
      <c r="C14" s="3">
        <f>C15</f>
        <v>50000</v>
      </c>
      <c r="D14" s="3">
        <f>D15</f>
        <v>0</v>
      </c>
      <c r="E14" s="3">
        <f>E15</f>
        <v>50000</v>
      </c>
      <c r="F14" s="3"/>
      <c r="G14" s="33"/>
      <c r="H14" s="30"/>
      <c r="I14" s="34"/>
      <c r="J14" s="4" t="s">
        <v>38</v>
      </c>
      <c r="K14" s="27" t="s">
        <v>39</v>
      </c>
      <c r="L14" s="28" t="s">
        <v>40</v>
      </c>
    </row>
    <row r="15" spans="1:14" s="18" customFormat="1" ht="37.5" customHeight="1" x14ac:dyDescent="0.15">
      <c r="A15" s="64" t="s">
        <v>36</v>
      </c>
      <c r="B15" s="30" t="s">
        <v>18</v>
      </c>
      <c r="C15" s="31">
        <v>50000</v>
      </c>
      <c r="D15" s="31">
        <v>0</v>
      </c>
      <c r="E15" s="31">
        <f>C15-D15</f>
        <v>50000</v>
      </c>
      <c r="F15" s="3"/>
      <c r="G15" s="33"/>
      <c r="H15" s="30"/>
      <c r="I15" s="34"/>
      <c r="J15" s="32" t="s">
        <v>38</v>
      </c>
      <c r="K15" s="27" t="s">
        <v>39</v>
      </c>
      <c r="L15" s="28" t="s">
        <v>40</v>
      </c>
    </row>
    <row r="16" spans="1:14" ht="84.75" customHeight="1" x14ac:dyDescent="0.15">
      <c r="A16" s="213" t="s">
        <v>285</v>
      </c>
      <c r="B16" s="213"/>
      <c r="C16" s="213"/>
      <c r="D16" s="213"/>
      <c r="E16" s="213"/>
      <c r="F16" s="213"/>
      <c r="G16" s="213"/>
      <c r="H16" s="213"/>
      <c r="I16" s="213"/>
      <c r="J16" s="213"/>
      <c r="K16" s="213"/>
      <c r="L16" s="213"/>
    </row>
    <row r="17" spans="1:11" ht="21.95" customHeight="1" x14ac:dyDescent="0.15">
      <c r="C17" s="6"/>
      <c r="D17" s="6"/>
      <c r="E17" s="6"/>
      <c r="J17" s="7"/>
    </row>
    <row r="18" spans="1:11" ht="21.95" customHeight="1" x14ac:dyDescent="0.15">
      <c r="C18" s="6"/>
      <c r="D18" s="6"/>
      <c r="E18" s="6"/>
      <c r="F18" s="57"/>
      <c r="J18" s="7"/>
    </row>
    <row r="19" spans="1:11" ht="21.95" customHeight="1" x14ac:dyDescent="0.15">
      <c r="C19" s="6"/>
      <c r="D19" s="6"/>
      <c r="E19" s="6"/>
      <c r="J19" s="7"/>
    </row>
    <row r="20" spans="1:11" ht="21.95" customHeight="1" x14ac:dyDescent="0.15">
      <c r="C20" s="6"/>
      <c r="D20" s="6"/>
      <c r="E20" s="6"/>
      <c r="J20" s="7"/>
    </row>
    <row r="21" spans="1:11" ht="18" customHeight="1" x14ac:dyDescent="0.15">
      <c r="C21" s="6"/>
      <c r="D21" s="6"/>
      <c r="E21" s="6"/>
      <c r="J21" s="7"/>
    </row>
    <row r="22" spans="1:11" ht="18" customHeight="1" x14ac:dyDescent="0.15">
      <c r="C22" s="6"/>
      <c r="D22" s="6"/>
      <c r="E22" s="6"/>
      <c r="J22" s="7"/>
    </row>
    <row r="23" spans="1:11" ht="18" customHeight="1" x14ac:dyDescent="0.15">
      <c r="C23" s="6"/>
      <c r="D23" s="6"/>
      <c r="E23" s="6"/>
      <c r="J23" s="7"/>
    </row>
    <row r="24" spans="1:11" x14ac:dyDescent="0.15">
      <c r="C24" s="6"/>
      <c r="D24" s="6"/>
      <c r="E24" s="6"/>
      <c r="J24" s="7"/>
    </row>
    <row r="25" spans="1:11" x14ac:dyDescent="0.15">
      <c r="C25" s="6"/>
      <c r="D25" s="6"/>
      <c r="E25" s="6"/>
      <c r="J25" s="7"/>
    </row>
    <row r="26" spans="1:11" x14ac:dyDescent="0.15">
      <c r="C26" s="6"/>
      <c r="D26" s="6"/>
      <c r="E26" s="6"/>
      <c r="J26" s="7"/>
    </row>
    <row r="27" spans="1:11" x14ac:dyDescent="0.15">
      <c r="C27" s="6"/>
      <c r="D27" s="6"/>
      <c r="E27" s="6"/>
      <c r="J27" s="7"/>
    </row>
    <row r="28" spans="1:11" x14ac:dyDescent="0.15">
      <c r="C28" s="6"/>
      <c r="D28" s="6"/>
      <c r="E28" s="6"/>
      <c r="J28" s="7"/>
    </row>
    <row r="29" spans="1:11" x14ac:dyDescent="0.15">
      <c r="C29" s="6"/>
      <c r="D29" s="6"/>
      <c r="E29" s="6"/>
      <c r="J29" s="7"/>
    </row>
    <row r="30" spans="1:11" s="5" customFormat="1" x14ac:dyDescent="0.15">
      <c r="A30" s="58"/>
      <c r="B30" s="2"/>
      <c r="C30" s="6"/>
      <c r="D30" s="6"/>
      <c r="E30" s="6"/>
      <c r="I30"/>
      <c r="J30" s="7"/>
      <c r="K30"/>
    </row>
    <row r="31" spans="1:11" s="5" customFormat="1" x14ac:dyDescent="0.15">
      <c r="A31" s="58"/>
      <c r="B31" s="2"/>
      <c r="C31" s="6"/>
      <c r="D31" s="6"/>
      <c r="E31" s="6"/>
      <c r="I31"/>
      <c r="J31" s="7"/>
      <c r="K31"/>
    </row>
    <row r="32" spans="1:11" s="5" customFormat="1" x14ac:dyDescent="0.15">
      <c r="A32" s="58"/>
      <c r="B32" s="2"/>
      <c r="C32" s="6"/>
      <c r="D32" s="6"/>
      <c r="E32" s="6"/>
      <c r="I32"/>
      <c r="J32" s="7"/>
      <c r="K32"/>
    </row>
    <row r="33" spans="1:11" s="5" customFormat="1" x14ac:dyDescent="0.15">
      <c r="A33" s="58"/>
      <c r="B33" s="2"/>
      <c r="C33" s="6"/>
      <c r="D33" s="6"/>
      <c r="E33" s="6"/>
      <c r="I33"/>
      <c r="J33" s="7"/>
      <c r="K33"/>
    </row>
    <row r="34" spans="1:11" s="5" customFormat="1" x14ac:dyDescent="0.15">
      <c r="A34" s="58"/>
      <c r="B34" s="2"/>
      <c r="C34" s="6"/>
      <c r="D34" s="6"/>
      <c r="E34" s="6"/>
      <c r="I34"/>
      <c r="J34" s="7"/>
      <c r="K34"/>
    </row>
    <row r="35" spans="1:11" s="5" customFormat="1" x14ac:dyDescent="0.15">
      <c r="A35" s="58"/>
      <c r="B35" s="2"/>
      <c r="C35" s="6"/>
      <c r="D35" s="6"/>
      <c r="E35" s="6"/>
      <c r="I35"/>
      <c r="J35" s="7"/>
      <c r="K35"/>
    </row>
    <row r="36" spans="1:11" s="5" customFormat="1" x14ac:dyDescent="0.15">
      <c r="A36" s="58"/>
      <c r="B36" s="2"/>
      <c r="C36" s="6"/>
      <c r="D36" s="6"/>
      <c r="E36" s="6"/>
      <c r="I36"/>
      <c r="J36" s="7"/>
      <c r="K36"/>
    </row>
    <row r="37" spans="1:11" s="5" customFormat="1" x14ac:dyDescent="0.15">
      <c r="A37" s="58"/>
      <c r="B37" s="2"/>
      <c r="C37" s="6"/>
      <c r="D37" s="6"/>
      <c r="E37" s="6"/>
      <c r="I37"/>
      <c r="J37" s="7"/>
      <c r="K37"/>
    </row>
    <row r="38" spans="1:11" s="5" customFormat="1" x14ac:dyDescent="0.15">
      <c r="A38" s="58"/>
      <c r="B38" s="2"/>
      <c r="C38" s="6"/>
      <c r="D38" s="6"/>
      <c r="E38" s="6"/>
      <c r="I38"/>
      <c r="J38" s="7"/>
      <c r="K38"/>
    </row>
    <row r="39" spans="1:11" s="5" customFormat="1" x14ac:dyDescent="0.15">
      <c r="A39" s="58"/>
      <c r="B39" s="2"/>
      <c r="C39" s="6"/>
      <c r="D39" s="6"/>
      <c r="E39" s="6"/>
      <c r="I39"/>
      <c r="J39" s="7"/>
      <c r="K39"/>
    </row>
    <row r="40" spans="1:11" s="5" customFormat="1" x14ac:dyDescent="0.15">
      <c r="A40" s="58"/>
      <c r="B40" s="2"/>
      <c r="C40" s="6"/>
      <c r="D40" s="6"/>
      <c r="E40" s="6"/>
      <c r="I40"/>
      <c r="J40" s="7"/>
      <c r="K40"/>
    </row>
    <row r="41" spans="1:11" s="5" customFormat="1" x14ac:dyDescent="0.15">
      <c r="A41" s="58"/>
      <c r="B41" s="2"/>
      <c r="C41" s="6"/>
      <c r="D41" s="6"/>
      <c r="E41" s="6"/>
      <c r="I41"/>
      <c r="J41" s="7"/>
      <c r="K41"/>
    </row>
    <row r="42" spans="1:11" s="5" customFormat="1" x14ac:dyDescent="0.15">
      <c r="A42" s="58"/>
      <c r="B42" s="2"/>
      <c r="C42" s="6"/>
      <c r="D42" s="6"/>
      <c r="E42" s="6"/>
      <c r="I42"/>
      <c r="J42" s="7"/>
      <c r="K42"/>
    </row>
    <row r="43" spans="1:11" s="5" customFormat="1" x14ac:dyDescent="0.15">
      <c r="A43" s="58"/>
      <c r="B43" s="2"/>
      <c r="C43" s="6"/>
      <c r="D43" s="6"/>
      <c r="E43" s="6"/>
      <c r="I43"/>
      <c r="J43" s="7"/>
      <c r="K43"/>
    </row>
    <row r="44" spans="1:11" s="5" customFormat="1" x14ac:dyDescent="0.15">
      <c r="A44" s="58"/>
      <c r="B44" s="2"/>
      <c r="C44" s="6"/>
      <c r="D44" s="6"/>
      <c r="E44" s="6"/>
      <c r="I44"/>
      <c r="J44" s="7"/>
      <c r="K44"/>
    </row>
    <row r="45" spans="1:11" s="5" customFormat="1" x14ac:dyDescent="0.15">
      <c r="A45" s="58"/>
      <c r="B45" s="2"/>
      <c r="C45" s="6"/>
      <c r="D45" s="6"/>
      <c r="E45" s="6"/>
      <c r="I45"/>
      <c r="J45" s="7"/>
      <c r="K45"/>
    </row>
    <row r="46" spans="1:11" s="5" customFormat="1" x14ac:dyDescent="0.15">
      <c r="A46" s="58"/>
      <c r="B46" s="2"/>
      <c r="C46" s="6"/>
      <c r="D46" s="6"/>
      <c r="E46" s="6"/>
      <c r="I46"/>
      <c r="J46" s="7"/>
      <c r="K46"/>
    </row>
    <row r="47" spans="1:11" x14ac:dyDescent="0.15">
      <c r="C47" s="6"/>
      <c r="D47" s="6"/>
      <c r="E47" s="6"/>
      <c r="J47" s="7"/>
    </row>
    <row r="48" spans="1:11" x14ac:dyDescent="0.15">
      <c r="C48" s="6"/>
      <c r="D48" s="6"/>
      <c r="E48" s="6"/>
      <c r="J48" s="7"/>
    </row>
    <row r="49" spans="3:10" x14ac:dyDescent="0.15">
      <c r="C49" s="6"/>
      <c r="D49" s="6"/>
      <c r="E49" s="6"/>
      <c r="J49" s="7"/>
    </row>
    <row r="50" spans="3:10" x14ac:dyDescent="0.15">
      <c r="C50" s="6"/>
      <c r="D50" s="6"/>
      <c r="E50" s="6"/>
      <c r="J50" s="7"/>
    </row>
    <row r="51" spans="3:10" x14ac:dyDescent="0.15">
      <c r="C51" s="6"/>
      <c r="D51" s="6"/>
      <c r="E51" s="6"/>
      <c r="J51" s="7"/>
    </row>
    <row r="52" spans="3:10" x14ac:dyDescent="0.15">
      <c r="C52" s="6"/>
      <c r="D52" s="6"/>
      <c r="E52" s="6"/>
      <c r="J52" s="7"/>
    </row>
    <row r="53" spans="3:10" x14ac:dyDescent="0.15">
      <c r="C53" s="6"/>
      <c r="D53" s="6"/>
      <c r="E53" s="6"/>
      <c r="J53" s="7"/>
    </row>
    <row r="54" spans="3:10" x14ac:dyDescent="0.15">
      <c r="C54" s="6"/>
      <c r="D54" s="6"/>
      <c r="E54" s="6"/>
      <c r="J54" s="7"/>
    </row>
    <row r="55" spans="3:10" x14ac:dyDescent="0.15">
      <c r="C55" s="6"/>
      <c r="D55" s="6"/>
      <c r="E55" s="6"/>
      <c r="J55" s="7"/>
    </row>
    <row r="56" spans="3:10" x14ac:dyDescent="0.15">
      <c r="C56" s="6"/>
      <c r="D56" s="6"/>
      <c r="E56" s="6"/>
      <c r="J56" s="7"/>
    </row>
    <row r="57" spans="3:10" x14ac:dyDescent="0.15">
      <c r="C57" s="6"/>
      <c r="D57" s="6"/>
      <c r="E57" s="6"/>
      <c r="J57" s="7"/>
    </row>
    <row r="58" spans="3:10" x14ac:dyDescent="0.15">
      <c r="C58" s="6"/>
      <c r="D58" s="6"/>
      <c r="E58" s="6"/>
      <c r="J58" s="7"/>
    </row>
    <row r="59" spans="3:10" x14ac:dyDescent="0.15">
      <c r="C59" s="6"/>
      <c r="D59" s="6"/>
      <c r="E59" s="6"/>
      <c r="J59" s="7"/>
    </row>
    <row r="60" spans="3:10" x14ac:dyDescent="0.15">
      <c r="C60" s="6"/>
      <c r="D60" s="6"/>
      <c r="E60" s="6"/>
      <c r="J60" s="7"/>
    </row>
    <row r="61" spans="3:10" x14ac:dyDescent="0.15">
      <c r="C61" s="6"/>
      <c r="D61" s="6"/>
      <c r="E61" s="6"/>
      <c r="J61" s="7"/>
    </row>
    <row r="62" spans="3:10" x14ac:dyDescent="0.15">
      <c r="C62" s="6"/>
      <c r="D62" s="6"/>
      <c r="E62" s="6"/>
      <c r="J62" s="7"/>
    </row>
    <row r="63" spans="3:10" x14ac:dyDescent="0.15">
      <c r="C63" s="6"/>
      <c r="D63" s="6"/>
      <c r="E63" s="6"/>
      <c r="J63" s="7"/>
    </row>
    <row r="64" spans="3:10" x14ac:dyDescent="0.15">
      <c r="C64" s="6"/>
      <c r="D64" s="6"/>
      <c r="E64" s="6"/>
      <c r="J64" s="7"/>
    </row>
    <row r="65" spans="3:10" x14ac:dyDescent="0.15">
      <c r="C65" s="6"/>
      <c r="D65" s="6"/>
      <c r="E65" s="6"/>
      <c r="J65" s="7"/>
    </row>
    <row r="66" spans="3:10" x14ac:dyDescent="0.15">
      <c r="C66" s="6"/>
      <c r="D66" s="6"/>
      <c r="E66" s="6"/>
      <c r="J66" s="7"/>
    </row>
    <row r="67" spans="3:10" x14ac:dyDescent="0.15">
      <c r="C67" s="6"/>
      <c r="D67" s="6"/>
      <c r="E67" s="6"/>
      <c r="J67" s="7"/>
    </row>
    <row r="68" spans="3:10" x14ac:dyDescent="0.15">
      <c r="C68" s="6"/>
      <c r="D68" s="6"/>
      <c r="E68" s="6"/>
      <c r="J68" s="7"/>
    </row>
    <row r="69" spans="3:10" x14ac:dyDescent="0.15">
      <c r="C69" s="6"/>
      <c r="D69" s="6"/>
      <c r="E69" s="6"/>
      <c r="J69" s="7"/>
    </row>
    <row r="70" spans="3:10" x14ac:dyDescent="0.15">
      <c r="C70" s="6"/>
      <c r="D70" s="6"/>
      <c r="E70" s="6"/>
      <c r="J70" s="7"/>
    </row>
    <row r="71" spans="3:10" x14ac:dyDescent="0.15">
      <c r="C71" s="6"/>
      <c r="D71" s="6"/>
      <c r="E71" s="6"/>
      <c r="J71" s="7"/>
    </row>
    <row r="72" spans="3:10" x14ac:dyDescent="0.15">
      <c r="C72" s="6"/>
      <c r="D72" s="6"/>
      <c r="E72" s="6"/>
      <c r="J72" s="7"/>
    </row>
    <row r="73" spans="3:10" x14ac:dyDescent="0.15">
      <c r="C73" s="6"/>
      <c r="D73" s="6"/>
      <c r="E73" s="6"/>
      <c r="J73" s="7"/>
    </row>
    <row r="74" spans="3:10" x14ac:dyDescent="0.15">
      <c r="C74" s="6"/>
      <c r="D74" s="6"/>
      <c r="E74" s="6"/>
      <c r="J74" s="7"/>
    </row>
    <row r="75" spans="3:10" x14ac:dyDescent="0.15">
      <c r="C75" s="6"/>
      <c r="D75" s="6"/>
      <c r="E75" s="6"/>
      <c r="J75" s="7"/>
    </row>
    <row r="76" spans="3:10" x14ac:dyDescent="0.15">
      <c r="C76" s="6"/>
      <c r="D76" s="6"/>
      <c r="E76" s="6"/>
      <c r="J76" s="7"/>
    </row>
    <row r="77" spans="3:10" x14ac:dyDescent="0.15">
      <c r="C77" s="6"/>
      <c r="D77" s="6"/>
      <c r="E77" s="6"/>
      <c r="J77" s="7"/>
    </row>
    <row r="78" spans="3:10" x14ac:dyDescent="0.15">
      <c r="C78" s="6"/>
      <c r="D78" s="6"/>
      <c r="E78" s="6"/>
      <c r="J78" s="7"/>
    </row>
    <row r="79" spans="3:10" x14ac:dyDescent="0.15">
      <c r="C79" s="6"/>
      <c r="D79" s="6"/>
      <c r="E79" s="6"/>
      <c r="J79" s="7"/>
    </row>
    <row r="80" spans="3:10" x14ac:dyDescent="0.15">
      <c r="C80" s="6"/>
      <c r="D80" s="6"/>
      <c r="E80" s="6"/>
      <c r="J80" s="7"/>
    </row>
    <row r="81" spans="3:10" x14ac:dyDescent="0.15">
      <c r="C81" s="6"/>
      <c r="D81" s="6"/>
      <c r="E81" s="6"/>
      <c r="J81" s="7"/>
    </row>
    <row r="82" spans="3:10" x14ac:dyDescent="0.15">
      <c r="C82" s="6"/>
      <c r="D82" s="6"/>
      <c r="E82" s="6"/>
      <c r="J82" s="7"/>
    </row>
    <row r="83" spans="3:10" x14ac:dyDescent="0.15">
      <c r="C83" s="6"/>
      <c r="D83" s="6"/>
      <c r="E83" s="6"/>
      <c r="J83" s="7"/>
    </row>
    <row r="84" spans="3:10" x14ac:dyDescent="0.15">
      <c r="C84" s="6"/>
      <c r="D84" s="6"/>
      <c r="E84" s="6"/>
      <c r="J84" s="7"/>
    </row>
    <row r="85" spans="3:10" x14ac:dyDescent="0.15">
      <c r="C85" s="6"/>
      <c r="D85" s="6"/>
      <c r="E85" s="6"/>
      <c r="J85" s="7"/>
    </row>
    <row r="86" spans="3:10" x14ac:dyDescent="0.15">
      <c r="C86" s="6"/>
      <c r="D86" s="6"/>
      <c r="E86" s="6"/>
      <c r="J86" s="7"/>
    </row>
    <row r="87" spans="3:10" x14ac:dyDescent="0.15">
      <c r="C87" s="6"/>
      <c r="D87" s="6"/>
      <c r="E87" s="6"/>
      <c r="J87" s="7"/>
    </row>
    <row r="88" spans="3:10" x14ac:dyDescent="0.15">
      <c r="C88" s="6"/>
      <c r="D88" s="6"/>
      <c r="E88" s="6"/>
      <c r="J88" s="7"/>
    </row>
    <row r="89" spans="3:10" x14ac:dyDescent="0.15">
      <c r="C89" s="6"/>
      <c r="D89" s="6"/>
      <c r="E89" s="6"/>
      <c r="J89" s="7"/>
    </row>
    <row r="90" spans="3:10" x14ac:dyDescent="0.15">
      <c r="C90" s="6"/>
      <c r="D90" s="6"/>
      <c r="E90" s="6"/>
      <c r="J90" s="7"/>
    </row>
    <row r="91" spans="3:10" x14ac:dyDescent="0.15">
      <c r="C91" s="6"/>
      <c r="D91" s="6"/>
      <c r="E91" s="6"/>
      <c r="J91" s="7"/>
    </row>
    <row r="92" spans="3:10" x14ac:dyDescent="0.15">
      <c r="C92" s="6"/>
      <c r="D92" s="6"/>
      <c r="E92" s="6"/>
      <c r="J92" s="7"/>
    </row>
    <row r="93" spans="3:10" x14ac:dyDescent="0.15">
      <c r="C93" s="6"/>
      <c r="D93" s="6"/>
      <c r="E93" s="6"/>
      <c r="J93" s="7"/>
    </row>
    <row r="94" spans="3:10" x14ac:dyDescent="0.15">
      <c r="C94" s="6"/>
      <c r="D94" s="6"/>
      <c r="E94" s="6"/>
      <c r="J94" s="7"/>
    </row>
    <row r="95" spans="3:10" x14ac:dyDescent="0.15">
      <c r="C95" s="6"/>
      <c r="D95" s="6"/>
      <c r="E95" s="6"/>
      <c r="J95" s="7"/>
    </row>
    <row r="96" spans="3:10" x14ac:dyDescent="0.15">
      <c r="C96" s="6"/>
      <c r="D96" s="6"/>
      <c r="E96" s="6"/>
      <c r="J96" s="7"/>
    </row>
    <row r="97" spans="3:10" x14ac:dyDescent="0.15">
      <c r="C97" s="6"/>
      <c r="D97" s="6"/>
      <c r="E97" s="6"/>
      <c r="J97" s="7"/>
    </row>
    <row r="98" spans="3:10" x14ac:dyDescent="0.15">
      <c r="C98" s="6"/>
      <c r="D98" s="6"/>
      <c r="E98" s="6"/>
      <c r="J98" s="7"/>
    </row>
    <row r="99" spans="3:10" x14ac:dyDescent="0.15">
      <c r="C99" s="6"/>
      <c r="D99" s="6"/>
      <c r="E99" s="6"/>
      <c r="J99" s="7"/>
    </row>
    <row r="100" spans="3:10" x14ac:dyDescent="0.15">
      <c r="C100" s="6"/>
      <c r="D100" s="6"/>
      <c r="E100" s="6"/>
      <c r="J100" s="7"/>
    </row>
    <row r="101" spans="3:10" x14ac:dyDescent="0.15">
      <c r="C101" s="6"/>
      <c r="D101" s="6"/>
      <c r="E101" s="6"/>
      <c r="J101" s="7"/>
    </row>
    <row r="102" spans="3:10" x14ac:dyDescent="0.15">
      <c r="C102" s="6"/>
      <c r="D102" s="6"/>
      <c r="E102" s="6"/>
      <c r="J102" s="7"/>
    </row>
    <row r="103" spans="3:10" x14ac:dyDescent="0.15">
      <c r="C103" s="6"/>
      <c r="D103" s="6"/>
      <c r="E103" s="6"/>
      <c r="J103" s="7"/>
    </row>
    <row r="104" spans="3:10" x14ac:dyDescent="0.15">
      <c r="C104" s="6"/>
      <c r="D104" s="6"/>
      <c r="E104" s="6"/>
      <c r="J104" s="7"/>
    </row>
    <row r="105" spans="3:10" x14ac:dyDescent="0.15">
      <c r="C105" s="6"/>
      <c r="D105" s="6"/>
      <c r="E105" s="6"/>
      <c r="J105" s="7"/>
    </row>
    <row r="106" spans="3:10" x14ac:dyDescent="0.15">
      <c r="C106" s="6"/>
      <c r="D106" s="6"/>
      <c r="E106" s="6"/>
      <c r="J106" s="7"/>
    </row>
    <row r="107" spans="3:10" x14ac:dyDescent="0.15">
      <c r="C107" s="6"/>
      <c r="D107" s="6"/>
      <c r="E107" s="6"/>
      <c r="J107" s="7"/>
    </row>
    <row r="108" spans="3:10" x14ac:dyDescent="0.15">
      <c r="C108" s="6"/>
      <c r="D108" s="6"/>
      <c r="E108" s="6"/>
      <c r="J108" s="7"/>
    </row>
    <row r="109" spans="3:10" x14ac:dyDescent="0.15">
      <c r="C109" s="6"/>
      <c r="D109" s="6"/>
      <c r="E109" s="6"/>
      <c r="J109" s="7"/>
    </row>
    <row r="110" spans="3:10" x14ac:dyDescent="0.15">
      <c r="C110" s="6"/>
      <c r="D110" s="6"/>
      <c r="E110" s="6"/>
      <c r="J110" s="7"/>
    </row>
    <row r="111" spans="3:10" x14ac:dyDescent="0.15">
      <c r="C111" s="6"/>
      <c r="D111" s="6"/>
      <c r="E111" s="6"/>
      <c r="J111" s="7"/>
    </row>
    <row r="112" spans="3:10" x14ac:dyDescent="0.15">
      <c r="C112" s="6"/>
      <c r="D112" s="6"/>
      <c r="E112" s="6"/>
      <c r="J112" s="7"/>
    </row>
    <row r="113" spans="3:10" x14ac:dyDescent="0.15">
      <c r="C113" s="6"/>
      <c r="D113" s="6"/>
      <c r="E113" s="6"/>
      <c r="J113" s="7"/>
    </row>
    <row r="114" spans="3:10" x14ac:dyDescent="0.15">
      <c r="C114" s="6"/>
      <c r="D114" s="6"/>
      <c r="E114" s="6"/>
      <c r="J114" s="7"/>
    </row>
    <row r="115" spans="3:10" x14ac:dyDescent="0.15">
      <c r="C115" s="6"/>
      <c r="D115" s="6"/>
      <c r="E115" s="6"/>
      <c r="J115" s="7"/>
    </row>
    <row r="116" spans="3:10" x14ac:dyDescent="0.15">
      <c r="C116" s="6"/>
      <c r="D116" s="6"/>
      <c r="E116" s="6"/>
      <c r="J116" s="7"/>
    </row>
    <row r="117" spans="3:10" x14ac:dyDescent="0.15">
      <c r="C117" s="6"/>
      <c r="D117" s="6"/>
      <c r="E117" s="6"/>
      <c r="J117" s="7"/>
    </row>
    <row r="118" spans="3:10" x14ac:dyDescent="0.15">
      <c r="C118" s="6"/>
      <c r="D118" s="6"/>
      <c r="E118" s="6"/>
      <c r="J118" s="7"/>
    </row>
    <row r="119" spans="3:10" x14ac:dyDescent="0.15">
      <c r="C119" s="6"/>
      <c r="D119" s="6"/>
      <c r="E119" s="6"/>
      <c r="J119" s="7"/>
    </row>
    <row r="120" spans="3:10" x14ac:dyDescent="0.15">
      <c r="C120" s="6"/>
      <c r="D120" s="6"/>
      <c r="E120" s="6"/>
      <c r="J120" s="7"/>
    </row>
    <row r="121" spans="3:10" x14ac:dyDescent="0.15">
      <c r="C121" s="6"/>
      <c r="D121" s="6"/>
      <c r="E121" s="6"/>
      <c r="J121" s="7"/>
    </row>
    <row r="122" spans="3:10" x14ac:dyDescent="0.15">
      <c r="C122" s="6"/>
      <c r="D122" s="6"/>
      <c r="E122" s="6"/>
      <c r="J122" s="7"/>
    </row>
    <row r="123" spans="3:10" x14ac:dyDescent="0.15">
      <c r="C123" s="6"/>
      <c r="D123" s="6"/>
      <c r="E123" s="6"/>
      <c r="J123" s="7"/>
    </row>
    <row r="124" spans="3:10" x14ac:dyDescent="0.15">
      <c r="C124" s="6"/>
      <c r="D124" s="6"/>
      <c r="E124" s="6"/>
      <c r="J124" s="7"/>
    </row>
    <row r="125" spans="3:10" x14ac:dyDescent="0.15">
      <c r="C125" s="6"/>
      <c r="D125" s="6"/>
      <c r="E125" s="6"/>
      <c r="J125" s="7"/>
    </row>
    <row r="126" spans="3:10" x14ac:dyDescent="0.15">
      <c r="C126" s="6"/>
      <c r="D126" s="6"/>
      <c r="E126" s="6"/>
      <c r="J126" s="7"/>
    </row>
    <row r="127" spans="3:10" x14ac:dyDescent="0.15">
      <c r="C127" s="6"/>
      <c r="D127" s="6"/>
      <c r="E127" s="6"/>
      <c r="J127" s="7"/>
    </row>
    <row r="128" spans="3:10" x14ac:dyDescent="0.15">
      <c r="C128" s="6"/>
      <c r="D128" s="6"/>
      <c r="E128" s="6"/>
      <c r="J128" s="7"/>
    </row>
    <row r="129" spans="3:10" x14ac:dyDescent="0.15">
      <c r="C129" s="6"/>
      <c r="D129" s="6"/>
      <c r="E129" s="6"/>
      <c r="J129" s="7"/>
    </row>
    <row r="130" spans="3:10" x14ac:dyDescent="0.15">
      <c r="C130" s="6"/>
      <c r="D130" s="6"/>
      <c r="E130" s="6"/>
      <c r="J130" s="7"/>
    </row>
    <row r="131" spans="3:10" x14ac:dyDescent="0.15">
      <c r="C131" s="6"/>
      <c r="D131" s="6"/>
      <c r="E131" s="6"/>
      <c r="J131" s="7"/>
    </row>
    <row r="132" spans="3:10" x14ac:dyDescent="0.15">
      <c r="C132" s="6"/>
      <c r="D132" s="6"/>
      <c r="E132" s="6"/>
      <c r="J132" s="7"/>
    </row>
    <row r="133" spans="3:10" x14ac:dyDescent="0.15">
      <c r="C133" s="6"/>
      <c r="D133" s="6"/>
      <c r="E133" s="6"/>
      <c r="J133" s="7"/>
    </row>
    <row r="134" spans="3:10" x14ac:dyDescent="0.15">
      <c r="C134" s="6"/>
      <c r="D134" s="6"/>
      <c r="E134" s="6"/>
      <c r="J134" s="7"/>
    </row>
    <row r="135" spans="3:10" x14ac:dyDescent="0.15">
      <c r="C135" s="6"/>
      <c r="D135" s="6"/>
      <c r="E135" s="6"/>
      <c r="J135" s="7"/>
    </row>
    <row r="136" spans="3:10" x14ac:dyDescent="0.15">
      <c r="C136" s="6"/>
      <c r="D136" s="6"/>
      <c r="E136" s="6"/>
      <c r="J136" s="7"/>
    </row>
    <row r="137" spans="3:10" x14ac:dyDescent="0.15">
      <c r="C137" s="6"/>
      <c r="D137" s="6"/>
      <c r="E137" s="6"/>
      <c r="J137" s="7"/>
    </row>
    <row r="138" spans="3:10" x14ac:dyDescent="0.15">
      <c r="C138" s="6"/>
      <c r="D138" s="6"/>
      <c r="E138" s="6"/>
      <c r="J138" s="7"/>
    </row>
    <row r="139" spans="3:10" x14ac:dyDescent="0.15">
      <c r="C139" s="6"/>
      <c r="D139" s="6"/>
      <c r="E139" s="6"/>
      <c r="J139" s="7"/>
    </row>
    <row r="140" spans="3:10" x14ac:dyDescent="0.15">
      <c r="C140" s="6"/>
      <c r="D140" s="6"/>
      <c r="E140" s="6"/>
      <c r="J140" s="7"/>
    </row>
    <row r="141" spans="3:10" x14ac:dyDescent="0.15">
      <c r="C141" s="6"/>
      <c r="D141" s="6"/>
      <c r="E141" s="6"/>
      <c r="J141" s="7"/>
    </row>
    <row r="142" spans="3:10" x14ac:dyDescent="0.15">
      <c r="C142" s="6"/>
      <c r="D142" s="6"/>
      <c r="E142" s="6"/>
      <c r="J142" s="7"/>
    </row>
    <row r="143" spans="3:10" x14ac:dyDescent="0.15">
      <c r="C143" s="6"/>
      <c r="D143" s="6"/>
      <c r="E143" s="6"/>
      <c r="J143" s="7"/>
    </row>
    <row r="144" spans="3:10" x14ac:dyDescent="0.15">
      <c r="C144" s="6"/>
      <c r="D144" s="6"/>
      <c r="E144" s="6"/>
      <c r="J144" s="7"/>
    </row>
    <row r="145" spans="3:10" x14ac:dyDescent="0.15">
      <c r="C145" s="6"/>
      <c r="D145" s="6"/>
      <c r="E145" s="6"/>
      <c r="J145" s="7"/>
    </row>
    <row r="146" spans="3:10" x14ac:dyDescent="0.15">
      <c r="C146" s="6"/>
      <c r="D146" s="6"/>
      <c r="E146" s="6"/>
      <c r="J146" s="7"/>
    </row>
    <row r="147" spans="3:10" x14ac:dyDescent="0.15">
      <c r="C147" s="6"/>
      <c r="D147" s="6"/>
      <c r="E147" s="6"/>
      <c r="J147" s="7"/>
    </row>
    <row r="148" spans="3:10" x14ac:dyDescent="0.15">
      <c r="C148" s="6"/>
      <c r="D148" s="6"/>
      <c r="E148" s="6"/>
      <c r="J148" s="7"/>
    </row>
    <row r="149" spans="3:10" x14ac:dyDescent="0.15">
      <c r="C149" s="6"/>
      <c r="D149" s="6"/>
      <c r="E149" s="6"/>
      <c r="J149" s="7"/>
    </row>
    <row r="150" spans="3:10" x14ac:dyDescent="0.15">
      <c r="C150" s="6"/>
      <c r="D150" s="6"/>
      <c r="E150" s="6"/>
      <c r="J150" s="7"/>
    </row>
    <row r="151" spans="3:10" x14ac:dyDescent="0.15">
      <c r="C151" s="6"/>
      <c r="D151" s="6"/>
      <c r="E151" s="6"/>
      <c r="J151" s="7"/>
    </row>
    <row r="152" spans="3:10" x14ac:dyDescent="0.15">
      <c r="C152" s="6"/>
      <c r="D152" s="6"/>
      <c r="E152" s="6"/>
      <c r="J152" s="7"/>
    </row>
    <row r="153" spans="3:10" x14ac:dyDescent="0.15">
      <c r="C153" s="6"/>
      <c r="D153" s="6"/>
      <c r="E153" s="6"/>
      <c r="J153" s="7"/>
    </row>
    <row r="154" spans="3:10" x14ac:dyDescent="0.15">
      <c r="C154" s="6"/>
      <c r="D154" s="6"/>
      <c r="E154" s="6"/>
      <c r="J154" s="7"/>
    </row>
    <row r="155" spans="3:10" x14ac:dyDescent="0.15">
      <c r="C155" s="6"/>
      <c r="D155" s="6"/>
      <c r="E155" s="6"/>
      <c r="J155" s="7"/>
    </row>
    <row r="156" spans="3:10" x14ac:dyDescent="0.15">
      <c r="C156" s="6"/>
      <c r="D156" s="6"/>
      <c r="E156" s="6"/>
      <c r="J156" s="7"/>
    </row>
    <row r="157" spans="3:10" x14ac:dyDescent="0.15">
      <c r="C157" s="6"/>
      <c r="D157" s="6"/>
      <c r="E157" s="6"/>
      <c r="J157" s="7"/>
    </row>
    <row r="158" spans="3:10" x14ac:dyDescent="0.15">
      <c r="C158" s="6"/>
      <c r="D158" s="6"/>
      <c r="E158" s="6"/>
      <c r="J158" s="7"/>
    </row>
    <row r="159" spans="3:10" x14ac:dyDescent="0.15">
      <c r="C159" s="6"/>
      <c r="D159" s="6"/>
      <c r="E159" s="6"/>
      <c r="J159" s="7"/>
    </row>
    <row r="160" spans="3:10" x14ac:dyDescent="0.15">
      <c r="C160" s="6"/>
      <c r="D160" s="6"/>
      <c r="E160" s="6"/>
      <c r="J160" s="7"/>
    </row>
    <row r="161" spans="3:10" x14ac:dyDescent="0.15">
      <c r="C161" s="6"/>
      <c r="D161" s="6"/>
      <c r="E161" s="6"/>
      <c r="J161" s="7"/>
    </row>
    <row r="162" spans="3:10" x14ac:dyDescent="0.15">
      <c r="C162" s="6"/>
      <c r="D162" s="6"/>
      <c r="E162" s="6"/>
      <c r="J162" s="7"/>
    </row>
    <row r="163" spans="3:10" x14ac:dyDescent="0.15">
      <c r="C163" s="6"/>
      <c r="D163" s="6"/>
      <c r="E163" s="6"/>
      <c r="J163" s="7"/>
    </row>
    <row r="164" spans="3:10" x14ac:dyDescent="0.15">
      <c r="C164" s="6"/>
      <c r="D164" s="6"/>
      <c r="E164" s="6"/>
      <c r="J164" s="7"/>
    </row>
    <row r="165" spans="3:10" x14ac:dyDescent="0.15">
      <c r="C165" s="6"/>
      <c r="D165" s="6"/>
      <c r="E165" s="6"/>
      <c r="J165" s="7"/>
    </row>
    <row r="166" spans="3:10" x14ac:dyDescent="0.15">
      <c r="C166" s="6"/>
      <c r="D166" s="6"/>
      <c r="E166" s="6"/>
      <c r="J166" s="7"/>
    </row>
    <row r="167" spans="3:10" x14ac:dyDescent="0.15">
      <c r="C167" s="6"/>
      <c r="D167" s="6"/>
      <c r="E167" s="6"/>
      <c r="J167" s="7"/>
    </row>
    <row r="168" spans="3:10" x14ac:dyDescent="0.15">
      <c r="C168" s="6"/>
      <c r="D168" s="6"/>
      <c r="E168" s="6"/>
      <c r="J168" s="7"/>
    </row>
    <row r="169" spans="3:10" x14ac:dyDescent="0.15">
      <c r="C169" s="6"/>
      <c r="D169" s="6"/>
      <c r="E169" s="6"/>
      <c r="J169" s="7"/>
    </row>
    <row r="170" spans="3:10" x14ac:dyDescent="0.15">
      <c r="C170" s="6"/>
      <c r="D170" s="6"/>
      <c r="E170" s="6"/>
      <c r="J170" s="7"/>
    </row>
    <row r="171" spans="3:10" x14ac:dyDescent="0.15">
      <c r="C171" s="6"/>
      <c r="D171" s="6"/>
      <c r="E171" s="6"/>
      <c r="J171" s="7"/>
    </row>
    <row r="172" spans="3:10" x14ac:dyDescent="0.15">
      <c r="C172" s="6"/>
      <c r="D172" s="6"/>
      <c r="E172" s="6"/>
      <c r="J172" s="7"/>
    </row>
    <row r="173" spans="3:10" x14ac:dyDescent="0.15">
      <c r="C173" s="6"/>
      <c r="D173" s="6"/>
      <c r="E173" s="6"/>
      <c r="J173" s="7"/>
    </row>
    <row r="174" spans="3:10" x14ac:dyDescent="0.15">
      <c r="C174" s="6"/>
      <c r="D174" s="6"/>
      <c r="E174" s="6"/>
      <c r="J174" s="7"/>
    </row>
    <row r="175" spans="3:10" x14ac:dyDescent="0.15">
      <c r="C175" s="6"/>
      <c r="D175" s="6"/>
      <c r="E175" s="6"/>
      <c r="J175" s="7"/>
    </row>
    <row r="176" spans="3:10" x14ac:dyDescent="0.15">
      <c r="C176" s="6"/>
      <c r="D176" s="6"/>
      <c r="E176" s="6"/>
      <c r="J176" s="7"/>
    </row>
    <row r="177" spans="3:10" x14ac:dyDescent="0.15">
      <c r="C177" s="6"/>
      <c r="D177" s="6"/>
      <c r="E177" s="6"/>
      <c r="J177" s="7"/>
    </row>
    <row r="178" spans="3:10" x14ac:dyDescent="0.15">
      <c r="C178" s="6"/>
      <c r="D178" s="6"/>
      <c r="E178" s="6"/>
      <c r="J178" s="7"/>
    </row>
    <row r="179" spans="3:10" x14ac:dyDescent="0.15">
      <c r="C179" s="6"/>
      <c r="D179" s="6"/>
      <c r="E179" s="6"/>
      <c r="J179" s="7"/>
    </row>
    <row r="180" spans="3:10" x14ac:dyDescent="0.15">
      <c r="C180" s="6"/>
      <c r="D180" s="6"/>
      <c r="E180" s="6"/>
      <c r="J180" s="7"/>
    </row>
    <row r="181" spans="3:10" x14ac:dyDescent="0.15">
      <c r="C181" s="6"/>
      <c r="D181" s="6"/>
      <c r="E181" s="6"/>
      <c r="J181" s="7"/>
    </row>
    <row r="182" spans="3:10" x14ac:dyDescent="0.15">
      <c r="C182" s="6"/>
      <c r="D182" s="6"/>
      <c r="E182" s="6"/>
      <c r="J182" s="7"/>
    </row>
    <row r="183" spans="3:10" x14ac:dyDescent="0.15">
      <c r="C183" s="6"/>
      <c r="D183" s="6"/>
      <c r="E183" s="6"/>
      <c r="J183" s="7"/>
    </row>
    <row r="184" spans="3:10" x14ac:dyDescent="0.15">
      <c r="C184" s="6"/>
      <c r="D184" s="6"/>
      <c r="E184" s="6"/>
      <c r="J184" s="7"/>
    </row>
    <row r="185" spans="3:10" x14ac:dyDescent="0.15">
      <c r="C185" s="6"/>
      <c r="D185" s="6"/>
      <c r="E185" s="6"/>
      <c r="J185" s="7"/>
    </row>
    <row r="186" spans="3:10" x14ac:dyDescent="0.15">
      <c r="C186" s="6"/>
      <c r="D186" s="6"/>
      <c r="E186" s="6"/>
      <c r="J186" s="7"/>
    </row>
    <row r="187" spans="3:10" x14ac:dyDescent="0.15">
      <c r="C187" s="6"/>
      <c r="D187" s="6"/>
      <c r="E187" s="6"/>
      <c r="J187" s="7"/>
    </row>
    <row r="188" spans="3:10" x14ac:dyDescent="0.15">
      <c r="C188" s="6"/>
      <c r="D188" s="6"/>
      <c r="E188" s="6"/>
      <c r="J188" s="7"/>
    </row>
    <row r="189" spans="3:10" x14ac:dyDescent="0.15">
      <c r="C189" s="6"/>
      <c r="D189" s="6"/>
      <c r="E189" s="6"/>
      <c r="J189" s="7"/>
    </row>
    <row r="190" spans="3:10" x14ac:dyDescent="0.15">
      <c r="C190" s="6"/>
      <c r="D190" s="6"/>
      <c r="E190" s="6"/>
      <c r="J190" s="7"/>
    </row>
    <row r="191" spans="3:10" x14ac:dyDescent="0.15">
      <c r="C191" s="6"/>
      <c r="D191" s="6"/>
      <c r="E191" s="6"/>
      <c r="J191" s="7"/>
    </row>
    <row r="192" spans="3:10" x14ac:dyDescent="0.15">
      <c r="C192" s="6"/>
      <c r="D192" s="6"/>
      <c r="E192" s="6"/>
      <c r="J192" s="7"/>
    </row>
    <row r="193" spans="3:10" x14ac:dyDescent="0.15">
      <c r="C193" s="6"/>
      <c r="D193" s="6"/>
      <c r="E193" s="6"/>
      <c r="J193" s="7"/>
    </row>
    <row r="194" spans="3:10" x14ac:dyDescent="0.15">
      <c r="C194" s="6"/>
      <c r="D194" s="6"/>
      <c r="E194" s="6"/>
      <c r="J194" s="7"/>
    </row>
    <row r="195" spans="3:10" x14ac:dyDescent="0.15">
      <c r="C195" s="6"/>
      <c r="D195" s="6"/>
      <c r="E195" s="6"/>
      <c r="J195" s="7"/>
    </row>
    <row r="196" spans="3:10" x14ac:dyDescent="0.15">
      <c r="C196" s="6"/>
      <c r="D196" s="6"/>
      <c r="E196" s="6"/>
      <c r="J196" s="7"/>
    </row>
    <row r="197" spans="3:10" x14ac:dyDescent="0.15">
      <c r="C197" s="6"/>
      <c r="D197" s="6"/>
      <c r="E197" s="6"/>
      <c r="J197" s="7"/>
    </row>
    <row r="198" spans="3:10" x14ac:dyDescent="0.15">
      <c r="C198" s="6"/>
      <c r="D198" s="6"/>
      <c r="E198" s="6"/>
      <c r="J198" s="7"/>
    </row>
    <row r="199" spans="3:10" x14ac:dyDescent="0.15">
      <c r="C199" s="6"/>
      <c r="D199" s="6"/>
      <c r="E199" s="6"/>
      <c r="J199" s="7"/>
    </row>
    <row r="200" spans="3:10" x14ac:dyDescent="0.15">
      <c r="C200" s="6"/>
      <c r="D200" s="6"/>
      <c r="E200" s="6"/>
      <c r="J200" s="7"/>
    </row>
    <row r="201" spans="3:10" x14ac:dyDescent="0.15">
      <c r="C201" s="6"/>
      <c r="D201" s="6"/>
      <c r="E201" s="6"/>
      <c r="J201" s="7"/>
    </row>
    <row r="202" spans="3:10" x14ac:dyDescent="0.15">
      <c r="C202" s="6"/>
      <c r="D202" s="6"/>
      <c r="E202" s="6"/>
      <c r="J202" s="7"/>
    </row>
    <row r="203" spans="3:10" x14ac:dyDescent="0.15">
      <c r="C203" s="6"/>
      <c r="D203" s="6"/>
      <c r="E203" s="6"/>
      <c r="J203" s="7"/>
    </row>
    <row r="204" spans="3:10" x14ac:dyDescent="0.15">
      <c r="C204" s="6"/>
      <c r="D204" s="6"/>
      <c r="E204" s="6"/>
      <c r="J204" s="7"/>
    </row>
    <row r="205" spans="3:10" x14ac:dyDescent="0.15">
      <c r="C205" s="6"/>
      <c r="D205" s="6"/>
      <c r="E205" s="6"/>
      <c r="J205" s="7"/>
    </row>
    <row r="206" spans="3:10" x14ac:dyDescent="0.15">
      <c r="C206" s="6"/>
      <c r="D206" s="6"/>
      <c r="E206" s="6"/>
      <c r="J206" s="7"/>
    </row>
    <row r="207" spans="3:10" x14ac:dyDescent="0.15">
      <c r="C207" s="6"/>
      <c r="D207" s="6"/>
      <c r="E207" s="6"/>
      <c r="J207" s="7"/>
    </row>
    <row r="208" spans="3:10" x14ac:dyDescent="0.15">
      <c r="C208" s="6"/>
      <c r="D208" s="6"/>
      <c r="E208" s="6"/>
      <c r="J208" s="7"/>
    </row>
    <row r="209" spans="3:10" x14ac:dyDescent="0.15">
      <c r="C209" s="6"/>
      <c r="D209" s="6"/>
      <c r="E209" s="6"/>
      <c r="J209" s="7"/>
    </row>
    <row r="210" spans="3:10" x14ac:dyDescent="0.15">
      <c r="C210" s="6"/>
      <c r="D210" s="6"/>
      <c r="E210" s="6"/>
      <c r="J210" s="7"/>
    </row>
    <row r="211" spans="3:10" x14ac:dyDescent="0.15">
      <c r="C211" s="6"/>
      <c r="D211" s="6"/>
      <c r="E211" s="6"/>
      <c r="J211" s="7"/>
    </row>
    <row r="212" spans="3:10" x14ac:dyDescent="0.15">
      <c r="C212" s="6"/>
      <c r="D212" s="6"/>
      <c r="E212" s="6"/>
      <c r="J212" s="7"/>
    </row>
    <row r="213" spans="3:10" x14ac:dyDescent="0.15">
      <c r="C213" s="6"/>
      <c r="D213" s="6"/>
      <c r="E213" s="6"/>
      <c r="J213" s="7"/>
    </row>
    <row r="214" spans="3:10" x14ac:dyDescent="0.15">
      <c r="C214" s="6"/>
      <c r="D214" s="6"/>
      <c r="E214" s="6"/>
      <c r="J214" s="7"/>
    </row>
    <row r="215" spans="3:10" x14ac:dyDescent="0.15">
      <c r="C215" s="6"/>
      <c r="D215" s="6"/>
      <c r="E215" s="6"/>
      <c r="J215" s="7"/>
    </row>
    <row r="216" spans="3:10" x14ac:dyDescent="0.15">
      <c r="C216" s="6"/>
      <c r="D216" s="6"/>
      <c r="E216" s="6"/>
      <c r="J216" s="7"/>
    </row>
    <row r="217" spans="3:10" x14ac:dyDescent="0.15">
      <c r="C217" s="6"/>
      <c r="D217" s="6"/>
      <c r="E217" s="6"/>
      <c r="J217" s="7"/>
    </row>
    <row r="218" spans="3:10" x14ac:dyDescent="0.15">
      <c r="C218" s="6"/>
      <c r="D218" s="6"/>
      <c r="E218" s="6"/>
      <c r="J218" s="7"/>
    </row>
    <row r="219" spans="3:10" x14ac:dyDescent="0.15">
      <c r="C219" s="6"/>
      <c r="D219" s="6"/>
      <c r="E219" s="6"/>
      <c r="J219" s="7"/>
    </row>
    <row r="220" spans="3:10" x14ac:dyDescent="0.15">
      <c r="C220" s="6"/>
      <c r="D220" s="6"/>
      <c r="E220" s="6"/>
      <c r="J220" s="7"/>
    </row>
    <row r="221" spans="3:10" x14ac:dyDescent="0.15">
      <c r="C221" s="6"/>
      <c r="D221" s="6"/>
      <c r="E221" s="6"/>
      <c r="J221" s="7"/>
    </row>
    <row r="222" spans="3:10" x14ac:dyDescent="0.15">
      <c r="C222" s="6"/>
      <c r="D222" s="6"/>
      <c r="E222" s="6"/>
      <c r="J222" s="7"/>
    </row>
    <row r="223" spans="3:10" x14ac:dyDescent="0.15">
      <c r="C223" s="6"/>
      <c r="D223" s="6"/>
      <c r="E223" s="6"/>
      <c r="J223" s="7"/>
    </row>
    <row r="224" spans="3:10" x14ac:dyDescent="0.15">
      <c r="C224" s="6"/>
      <c r="D224" s="6"/>
      <c r="E224" s="6"/>
      <c r="J224" s="7"/>
    </row>
    <row r="225" spans="3:10" x14ac:dyDescent="0.15">
      <c r="C225" s="6"/>
      <c r="D225" s="6"/>
      <c r="E225" s="6"/>
      <c r="J225" s="7"/>
    </row>
    <row r="226" spans="3:10" x14ac:dyDescent="0.15">
      <c r="C226" s="6"/>
      <c r="D226" s="6"/>
      <c r="E226" s="6"/>
      <c r="J226" s="7"/>
    </row>
    <row r="227" spans="3:10" x14ac:dyDescent="0.15">
      <c r="C227" s="6"/>
      <c r="D227" s="6"/>
      <c r="E227" s="6"/>
      <c r="J227" s="7"/>
    </row>
    <row r="228" spans="3:10" x14ac:dyDescent="0.15">
      <c r="C228" s="6"/>
      <c r="D228" s="6"/>
      <c r="E228" s="6"/>
      <c r="J228" s="7"/>
    </row>
    <row r="229" spans="3:10" x14ac:dyDescent="0.15">
      <c r="C229" s="6"/>
      <c r="D229" s="6"/>
      <c r="E229" s="6"/>
      <c r="J229" s="7"/>
    </row>
    <row r="230" spans="3:10" x14ac:dyDescent="0.15">
      <c r="C230" s="6"/>
      <c r="D230" s="6"/>
      <c r="E230" s="6"/>
      <c r="J230" s="7"/>
    </row>
    <row r="231" spans="3:10" x14ac:dyDescent="0.15">
      <c r="C231" s="6"/>
      <c r="D231" s="6"/>
      <c r="E231" s="6"/>
      <c r="J231" s="7"/>
    </row>
    <row r="232" spans="3:10" x14ac:dyDescent="0.15">
      <c r="C232" s="6"/>
      <c r="D232" s="6"/>
      <c r="E232" s="6"/>
      <c r="J232" s="7"/>
    </row>
    <row r="233" spans="3:10" x14ac:dyDescent="0.15">
      <c r="C233" s="6"/>
      <c r="D233" s="6"/>
      <c r="E233" s="6"/>
      <c r="J233" s="7"/>
    </row>
    <row r="234" spans="3:10" x14ac:dyDescent="0.15">
      <c r="C234" s="6"/>
      <c r="D234" s="6"/>
      <c r="E234" s="6"/>
      <c r="J234" s="7"/>
    </row>
    <row r="235" spans="3:10" x14ac:dyDescent="0.15">
      <c r="C235" s="6"/>
      <c r="D235" s="6"/>
      <c r="E235" s="6"/>
      <c r="J235" s="7"/>
    </row>
    <row r="236" spans="3:10" x14ac:dyDescent="0.15">
      <c r="C236" s="6"/>
      <c r="D236" s="6"/>
      <c r="E236" s="6"/>
      <c r="J236" s="7"/>
    </row>
    <row r="237" spans="3:10" x14ac:dyDescent="0.15">
      <c r="C237" s="6"/>
      <c r="D237" s="6"/>
      <c r="E237" s="6"/>
      <c r="J237" s="7"/>
    </row>
    <row r="238" spans="3:10" x14ac:dyDescent="0.15">
      <c r="C238" s="6"/>
      <c r="D238" s="6"/>
      <c r="E238" s="6"/>
      <c r="J238" s="7"/>
    </row>
    <row r="239" spans="3:10" x14ac:dyDescent="0.15">
      <c r="C239" s="6"/>
      <c r="D239" s="6"/>
      <c r="E239" s="6"/>
      <c r="J239" s="7"/>
    </row>
    <row r="240" spans="3:10" x14ac:dyDescent="0.15">
      <c r="C240" s="6"/>
      <c r="D240" s="6"/>
      <c r="E240" s="6"/>
      <c r="J240" s="7"/>
    </row>
    <row r="241" spans="3:10" x14ac:dyDescent="0.15">
      <c r="C241" s="6"/>
      <c r="D241" s="6"/>
      <c r="E241" s="6"/>
      <c r="J241" s="7"/>
    </row>
    <row r="242" spans="3:10" x14ac:dyDescent="0.15">
      <c r="C242" s="6"/>
      <c r="D242" s="6"/>
      <c r="E242" s="6"/>
      <c r="J242" s="7"/>
    </row>
    <row r="243" spans="3:10" x14ac:dyDescent="0.15">
      <c r="C243" s="6"/>
      <c r="D243" s="6"/>
      <c r="E243" s="6"/>
      <c r="J243" s="7"/>
    </row>
    <row r="244" spans="3:10" x14ac:dyDescent="0.15">
      <c r="C244" s="6"/>
      <c r="D244" s="6"/>
      <c r="E244" s="6"/>
      <c r="J244" s="7"/>
    </row>
    <row r="245" spans="3:10" x14ac:dyDescent="0.15">
      <c r="C245" s="6"/>
      <c r="D245" s="6"/>
      <c r="E245" s="6"/>
      <c r="J245" s="7"/>
    </row>
    <row r="246" spans="3:10" x14ac:dyDescent="0.15">
      <c r="C246" s="6"/>
      <c r="D246" s="6"/>
      <c r="E246" s="6"/>
      <c r="J246" s="7"/>
    </row>
    <row r="247" spans="3:10" x14ac:dyDescent="0.15">
      <c r="C247" s="6"/>
      <c r="D247" s="6"/>
      <c r="E247" s="6"/>
      <c r="J247" s="7"/>
    </row>
    <row r="248" spans="3:10" x14ac:dyDescent="0.15">
      <c r="C248" s="6"/>
      <c r="D248" s="6"/>
      <c r="E248" s="6"/>
      <c r="J248" s="7"/>
    </row>
    <row r="249" spans="3:10" x14ac:dyDescent="0.15">
      <c r="C249" s="6"/>
      <c r="D249" s="6"/>
      <c r="E249" s="6"/>
      <c r="J249" s="7"/>
    </row>
    <row r="250" spans="3:10" x14ac:dyDescent="0.15">
      <c r="C250" s="6"/>
      <c r="D250" s="6"/>
      <c r="E250" s="6"/>
      <c r="J250" s="7"/>
    </row>
    <row r="251" spans="3:10" x14ac:dyDescent="0.15">
      <c r="C251" s="6"/>
      <c r="D251" s="6"/>
      <c r="E251" s="6"/>
      <c r="J251" s="7"/>
    </row>
    <row r="252" spans="3:10" x14ac:dyDescent="0.15">
      <c r="C252" s="6"/>
      <c r="D252" s="6"/>
      <c r="E252" s="6"/>
      <c r="J252" s="7"/>
    </row>
    <row r="253" spans="3:10" x14ac:dyDescent="0.15">
      <c r="C253" s="6"/>
      <c r="D253" s="6"/>
      <c r="E253" s="6"/>
      <c r="J253" s="7"/>
    </row>
    <row r="254" spans="3:10" x14ac:dyDescent="0.15">
      <c r="C254" s="6"/>
      <c r="D254" s="6"/>
      <c r="E254" s="6"/>
      <c r="J254" s="7"/>
    </row>
    <row r="255" spans="3:10" x14ac:dyDescent="0.15">
      <c r="C255" s="6"/>
      <c r="D255" s="6"/>
      <c r="E255" s="6"/>
      <c r="J255" s="7"/>
    </row>
    <row r="256" spans="3:10" x14ac:dyDescent="0.15">
      <c r="C256" s="6"/>
      <c r="D256" s="6"/>
      <c r="E256" s="6"/>
      <c r="J256" s="7"/>
    </row>
    <row r="257" spans="3:10" x14ac:dyDescent="0.15">
      <c r="C257" s="6"/>
      <c r="D257" s="6"/>
      <c r="E257" s="6"/>
      <c r="J257" s="7"/>
    </row>
    <row r="258" spans="3:10" x14ac:dyDescent="0.15">
      <c r="C258" s="6"/>
      <c r="D258" s="6"/>
      <c r="E258" s="6"/>
      <c r="J258" s="7"/>
    </row>
    <row r="259" spans="3:10" x14ac:dyDescent="0.15">
      <c r="C259" s="6"/>
      <c r="D259" s="6"/>
      <c r="E259" s="6"/>
      <c r="J259" s="7"/>
    </row>
    <row r="260" spans="3:10" x14ac:dyDescent="0.15">
      <c r="C260" s="6"/>
      <c r="D260" s="6"/>
      <c r="E260" s="6"/>
      <c r="J260" s="7"/>
    </row>
    <row r="261" spans="3:10" x14ac:dyDescent="0.15">
      <c r="C261" s="6"/>
      <c r="D261" s="6"/>
      <c r="E261" s="6"/>
      <c r="J261" s="7"/>
    </row>
    <row r="262" spans="3:10" x14ac:dyDescent="0.15">
      <c r="C262" s="6"/>
      <c r="D262" s="6"/>
      <c r="E262" s="6"/>
      <c r="J262" s="7"/>
    </row>
    <row r="263" spans="3:10" x14ac:dyDescent="0.15">
      <c r="C263" s="6"/>
      <c r="D263" s="6"/>
      <c r="E263" s="6"/>
      <c r="J263" s="7"/>
    </row>
    <row r="264" spans="3:10" x14ac:dyDescent="0.15">
      <c r="C264" s="6"/>
      <c r="D264" s="6"/>
      <c r="E264" s="6"/>
      <c r="J264" s="7"/>
    </row>
    <row r="265" spans="3:10" x14ac:dyDescent="0.15">
      <c r="C265" s="6"/>
      <c r="D265" s="6"/>
      <c r="E265" s="6"/>
      <c r="J265" s="7"/>
    </row>
    <row r="266" spans="3:10" x14ac:dyDescent="0.15">
      <c r="C266" s="6"/>
      <c r="D266" s="6"/>
      <c r="E266" s="6"/>
      <c r="J266" s="7"/>
    </row>
    <row r="267" spans="3:10" x14ac:dyDescent="0.15">
      <c r="C267" s="6"/>
      <c r="D267" s="6"/>
      <c r="E267" s="6"/>
      <c r="J267" s="7"/>
    </row>
    <row r="268" spans="3:10" x14ac:dyDescent="0.15">
      <c r="C268" s="6"/>
      <c r="D268" s="6"/>
      <c r="E268" s="6"/>
      <c r="J268" s="7"/>
    </row>
    <row r="269" spans="3:10" x14ac:dyDescent="0.15">
      <c r="C269" s="6"/>
      <c r="D269" s="6"/>
      <c r="E269" s="6"/>
      <c r="J269" s="7"/>
    </row>
    <row r="270" spans="3:10" x14ac:dyDescent="0.15">
      <c r="C270" s="6"/>
      <c r="D270" s="6"/>
      <c r="E270" s="6"/>
      <c r="J270" s="7"/>
    </row>
    <row r="271" spans="3:10" x14ac:dyDescent="0.15">
      <c r="C271" s="6"/>
      <c r="D271" s="6"/>
      <c r="E271" s="6"/>
      <c r="J271" s="7"/>
    </row>
    <row r="272" spans="3:10" x14ac:dyDescent="0.15">
      <c r="C272" s="6"/>
      <c r="D272" s="6"/>
      <c r="E272" s="6"/>
      <c r="J272" s="7"/>
    </row>
    <row r="273" spans="3:10" x14ac:dyDescent="0.15">
      <c r="C273" s="6"/>
      <c r="D273" s="6"/>
      <c r="E273" s="6"/>
      <c r="J273" s="7"/>
    </row>
    <row r="274" spans="3:10" x14ac:dyDescent="0.15">
      <c r="C274" s="6"/>
      <c r="D274" s="6"/>
      <c r="E274" s="6"/>
      <c r="J274" s="7"/>
    </row>
    <row r="275" spans="3:10" x14ac:dyDescent="0.15">
      <c r="C275" s="6"/>
      <c r="D275" s="6"/>
      <c r="E275" s="6"/>
      <c r="J275" s="7"/>
    </row>
    <row r="276" spans="3:10" x14ac:dyDescent="0.15">
      <c r="C276" s="6"/>
      <c r="D276" s="6"/>
      <c r="E276" s="6"/>
      <c r="J276" s="7"/>
    </row>
    <row r="277" spans="3:10" x14ac:dyDescent="0.15">
      <c r="C277" s="6"/>
      <c r="D277" s="6"/>
      <c r="E277" s="6"/>
      <c r="J277" s="7"/>
    </row>
    <row r="278" spans="3:10" x14ac:dyDescent="0.15">
      <c r="C278" s="6"/>
      <c r="D278" s="6"/>
      <c r="E278" s="6"/>
      <c r="J278" s="7"/>
    </row>
    <row r="279" spans="3:10" x14ac:dyDescent="0.15">
      <c r="C279" s="6"/>
      <c r="D279" s="6"/>
      <c r="E279" s="6"/>
      <c r="J279" s="7"/>
    </row>
    <row r="280" spans="3:10" x14ac:dyDescent="0.15">
      <c r="C280" s="6"/>
      <c r="D280" s="6"/>
      <c r="E280" s="6"/>
      <c r="J280" s="7"/>
    </row>
    <row r="281" spans="3:10" x14ac:dyDescent="0.15">
      <c r="C281" s="6"/>
      <c r="D281" s="6"/>
      <c r="E281" s="6"/>
      <c r="J281" s="7"/>
    </row>
    <row r="282" spans="3:10" x14ac:dyDescent="0.15">
      <c r="C282" s="6"/>
      <c r="D282" s="6"/>
      <c r="E282" s="6"/>
      <c r="J282" s="7"/>
    </row>
    <row r="283" spans="3:10" x14ac:dyDescent="0.15">
      <c r="C283" s="6"/>
      <c r="D283" s="6"/>
      <c r="E283" s="6"/>
      <c r="J283" s="7"/>
    </row>
    <row r="284" spans="3:10" x14ac:dyDescent="0.15">
      <c r="C284" s="6"/>
      <c r="D284" s="6"/>
      <c r="E284" s="6"/>
      <c r="J284" s="7"/>
    </row>
    <row r="285" spans="3:10" x14ac:dyDescent="0.15">
      <c r="C285" s="6"/>
      <c r="D285" s="6"/>
      <c r="E285" s="6"/>
      <c r="J285" s="7"/>
    </row>
    <row r="286" spans="3:10" x14ac:dyDescent="0.15">
      <c r="C286" s="6"/>
      <c r="D286" s="6"/>
      <c r="E286" s="6"/>
      <c r="J286" s="7"/>
    </row>
    <row r="287" spans="3:10" x14ac:dyDescent="0.15">
      <c r="C287" s="6"/>
      <c r="D287" s="6"/>
      <c r="E287" s="6"/>
      <c r="J287" s="7"/>
    </row>
    <row r="288" spans="3:10" x14ac:dyDescent="0.15">
      <c r="C288" s="6"/>
      <c r="D288" s="6"/>
      <c r="E288" s="6"/>
      <c r="J288" s="7"/>
    </row>
    <row r="289" spans="3:10" x14ac:dyDescent="0.15">
      <c r="C289" s="6"/>
      <c r="D289" s="6"/>
      <c r="E289" s="6"/>
      <c r="J289" s="7"/>
    </row>
    <row r="290" spans="3:10" x14ac:dyDescent="0.15">
      <c r="C290" s="6"/>
      <c r="D290" s="6"/>
      <c r="E290" s="6"/>
      <c r="J290" s="7"/>
    </row>
    <row r="291" spans="3:10" x14ac:dyDescent="0.15">
      <c r="C291" s="6"/>
      <c r="D291" s="6"/>
      <c r="E291" s="6"/>
      <c r="J291" s="7"/>
    </row>
    <row r="292" spans="3:10" x14ac:dyDescent="0.15">
      <c r="C292" s="6"/>
      <c r="D292" s="6"/>
      <c r="E292" s="6"/>
      <c r="J292" s="7"/>
    </row>
    <row r="293" spans="3:10" x14ac:dyDescent="0.15">
      <c r="C293" s="6"/>
      <c r="D293" s="6"/>
      <c r="E293" s="6"/>
      <c r="J293" s="7"/>
    </row>
    <row r="294" spans="3:10" x14ac:dyDescent="0.15">
      <c r="C294" s="6"/>
      <c r="D294" s="6"/>
      <c r="E294" s="6"/>
      <c r="J294" s="7"/>
    </row>
    <row r="295" spans="3:10" x14ac:dyDescent="0.15">
      <c r="C295" s="6"/>
      <c r="D295" s="6"/>
      <c r="E295" s="6"/>
      <c r="J295" s="7"/>
    </row>
    <row r="296" spans="3:10" x14ac:dyDescent="0.15">
      <c r="C296" s="6"/>
      <c r="D296" s="6"/>
      <c r="E296" s="6"/>
      <c r="J296" s="7"/>
    </row>
    <row r="297" spans="3:10" x14ac:dyDescent="0.15">
      <c r="C297" s="6"/>
      <c r="D297" s="6"/>
      <c r="E297" s="6"/>
      <c r="J297" s="7"/>
    </row>
    <row r="298" spans="3:10" x14ac:dyDescent="0.15">
      <c r="C298" s="6"/>
      <c r="D298" s="6"/>
      <c r="E298" s="6"/>
      <c r="J298" s="7"/>
    </row>
    <row r="299" spans="3:10" x14ac:dyDescent="0.15">
      <c r="C299" s="6"/>
      <c r="D299" s="6"/>
      <c r="E299" s="6"/>
      <c r="J299" s="7"/>
    </row>
    <row r="300" spans="3:10" x14ac:dyDescent="0.15">
      <c r="C300" s="6"/>
      <c r="D300" s="6"/>
      <c r="E300" s="6"/>
      <c r="J300" s="7"/>
    </row>
    <row r="301" spans="3:10" x14ac:dyDescent="0.15">
      <c r="C301" s="6"/>
      <c r="D301" s="6"/>
      <c r="E301" s="6"/>
      <c r="J301" s="7"/>
    </row>
    <row r="302" spans="3:10" x14ac:dyDescent="0.15">
      <c r="C302" s="6"/>
      <c r="D302" s="6"/>
      <c r="E302" s="6"/>
      <c r="J302" s="7"/>
    </row>
    <row r="303" spans="3:10" x14ac:dyDescent="0.15">
      <c r="C303" s="6"/>
      <c r="D303" s="6"/>
      <c r="E303" s="6"/>
      <c r="J303" s="7"/>
    </row>
    <row r="304" spans="3:10" x14ac:dyDescent="0.15">
      <c r="C304" s="6"/>
      <c r="D304" s="6"/>
      <c r="E304" s="6"/>
      <c r="J304" s="7"/>
    </row>
    <row r="305" spans="3:10" x14ac:dyDescent="0.15">
      <c r="C305" s="6"/>
      <c r="D305" s="6"/>
      <c r="E305" s="6"/>
      <c r="J305" s="7"/>
    </row>
    <row r="306" spans="3:10" x14ac:dyDescent="0.15">
      <c r="C306" s="6"/>
      <c r="D306" s="6"/>
      <c r="E306" s="6"/>
      <c r="J306" s="7"/>
    </row>
    <row r="307" spans="3:10" x14ac:dyDescent="0.15">
      <c r="C307" s="6"/>
      <c r="D307" s="6"/>
      <c r="E307" s="6"/>
      <c r="J307" s="7"/>
    </row>
    <row r="308" spans="3:10" x14ac:dyDescent="0.15">
      <c r="C308" s="6"/>
      <c r="D308" s="6"/>
      <c r="E308" s="6"/>
      <c r="J308" s="7"/>
    </row>
    <row r="309" spans="3:10" x14ac:dyDescent="0.15">
      <c r="C309" s="6"/>
      <c r="D309" s="6"/>
      <c r="E309" s="6"/>
      <c r="J309" s="7"/>
    </row>
    <row r="310" spans="3:10" x14ac:dyDescent="0.15">
      <c r="C310" s="6"/>
      <c r="D310" s="6"/>
      <c r="E310" s="6"/>
      <c r="J310" s="7"/>
    </row>
    <row r="311" spans="3:10" x14ac:dyDescent="0.15">
      <c r="C311" s="6"/>
      <c r="D311" s="6"/>
      <c r="E311" s="6"/>
      <c r="J311" s="7"/>
    </row>
    <row r="312" spans="3:10" x14ac:dyDescent="0.15">
      <c r="C312" s="6"/>
      <c r="D312" s="6"/>
      <c r="E312" s="6"/>
      <c r="J312" s="7"/>
    </row>
    <row r="313" spans="3:10" x14ac:dyDescent="0.15">
      <c r="C313" s="6"/>
      <c r="D313" s="6"/>
      <c r="E313" s="6"/>
      <c r="J313" s="7"/>
    </row>
    <row r="314" spans="3:10" x14ac:dyDescent="0.15">
      <c r="C314" s="6"/>
      <c r="D314" s="6"/>
      <c r="E314" s="6"/>
      <c r="J314" s="7"/>
    </row>
    <row r="315" spans="3:10" x14ac:dyDescent="0.15">
      <c r="C315" s="6"/>
      <c r="D315" s="6"/>
      <c r="E315" s="6"/>
      <c r="J315" s="7"/>
    </row>
    <row r="316" spans="3:10" x14ac:dyDescent="0.15">
      <c r="C316" s="6"/>
      <c r="D316" s="6"/>
      <c r="E316" s="6"/>
      <c r="J316" s="7"/>
    </row>
    <row r="317" spans="3:10" x14ac:dyDescent="0.15">
      <c r="C317" s="6"/>
      <c r="D317" s="6"/>
      <c r="E317" s="6"/>
      <c r="J317" s="7"/>
    </row>
    <row r="318" spans="3:10" x14ac:dyDescent="0.15">
      <c r="C318" s="6"/>
      <c r="D318" s="6"/>
      <c r="E318" s="6"/>
      <c r="J318" s="7"/>
    </row>
    <row r="319" spans="3:10" x14ac:dyDescent="0.15">
      <c r="C319" s="6"/>
      <c r="D319" s="6"/>
      <c r="E319" s="6"/>
      <c r="J319" s="7"/>
    </row>
    <row r="320" spans="3:10" x14ac:dyDescent="0.15">
      <c r="C320" s="6"/>
      <c r="D320" s="6"/>
      <c r="E320" s="6"/>
      <c r="J320" s="7"/>
    </row>
    <row r="321" spans="3:10" x14ac:dyDescent="0.15">
      <c r="C321" s="6"/>
      <c r="D321" s="6"/>
      <c r="E321" s="6"/>
      <c r="J321" s="7"/>
    </row>
    <row r="322" spans="3:10" x14ac:dyDescent="0.15">
      <c r="C322" s="6"/>
      <c r="D322" s="6"/>
      <c r="E322" s="6"/>
      <c r="J322" s="7"/>
    </row>
    <row r="323" spans="3:10" x14ac:dyDescent="0.15">
      <c r="C323" s="6"/>
      <c r="D323" s="6"/>
      <c r="E323" s="6"/>
      <c r="J323" s="7"/>
    </row>
    <row r="324" spans="3:10" x14ac:dyDescent="0.15">
      <c r="C324" s="6"/>
      <c r="D324" s="6"/>
      <c r="E324" s="6"/>
      <c r="J324" s="7"/>
    </row>
    <row r="325" spans="3:10" x14ac:dyDescent="0.15">
      <c r="C325" s="6"/>
      <c r="D325" s="6"/>
      <c r="E325" s="6"/>
      <c r="J325" s="7"/>
    </row>
    <row r="326" spans="3:10" x14ac:dyDescent="0.15">
      <c r="C326" s="6"/>
      <c r="D326" s="6"/>
      <c r="E326" s="6"/>
      <c r="J326" s="7"/>
    </row>
    <row r="327" spans="3:10" x14ac:dyDescent="0.15">
      <c r="C327" s="6"/>
      <c r="D327" s="6"/>
      <c r="E327" s="6"/>
      <c r="J327" s="7"/>
    </row>
    <row r="328" spans="3:10" x14ac:dyDescent="0.15">
      <c r="C328" s="6"/>
      <c r="D328" s="6"/>
      <c r="E328" s="6"/>
      <c r="J328" s="7"/>
    </row>
    <row r="329" spans="3:10" x14ac:dyDescent="0.15">
      <c r="C329" s="6"/>
      <c r="D329" s="6"/>
      <c r="E329" s="6"/>
      <c r="J329" s="7"/>
    </row>
    <row r="330" spans="3:10" x14ac:dyDescent="0.15">
      <c r="C330" s="6"/>
      <c r="D330" s="6"/>
      <c r="E330" s="6"/>
      <c r="J330" s="7"/>
    </row>
    <row r="331" spans="3:10" x14ac:dyDescent="0.15">
      <c r="C331" s="6"/>
      <c r="D331" s="6"/>
      <c r="E331" s="6"/>
      <c r="J331" s="7"/>
    </row>
    <row r="332" spans="3:10" x14ac:dyDescent="0.15">
      <c r="C332" s="6"/>
      <c r="D332" s="6"/>
      <c r="E332" s="6"/>
      <c r="J332" s="7"/>
    </row>
    <row r="333" spans="3:10" x14ac:dyDescent="0.15">
      <c r="C333" s="6"/>
      <c r="D333" s="6"/>
      <c r="E333" s="6"/>
      <c r="J333" s="7"/>
    </row>
    <row r="334" spans="3:10" x14ac:dyDescent="0.15">
      <c r="C334" s="6"/>
      <c r="D334" s="6"/>
      <c r="E334" s="6"/>
      <c r="J334" s="7"/>
    </row>
    <row r="335" spans="3:10" x14ac:dyDescent="0.15">
      <c r="C335" s="6"/>
      <c r="D335" s="6"/>
      <c r="E335" s="6"/>
      <c r="J335" s="7"/>
    </row>
    <row r="336" spans="3:10" x14ac:dyDescent="0.15">
      <c r="C336" s="6"/>
      <c r="D336" s="6"/>
      <c r="E336" s="6"/>
      <c r="J336" s="7"/>
    </row>
    <row r="337" spans="3:10" x14ac:dyDescent="0.15">
      <c r="C337" s="6"/>
      <c r="D337" s="6"/>
      <c r="E337" s="6"/>
      <c r="J337" s="7"/>
    </row>
    <row r="338" spans="3:10" x14ac:dyDescent="0.15">
      <c r="C338" s="6"/>
      <c r="D338" s="6"/>
      <c r="E338" s="6"/>
      <c r="J338" s="7"/>
    </row>
    <row r="339" spans="3:10" x14ac:dyDescent="0.15">
      <c r="C339" s="6"/>
      <c r="D339" s="6"/>
      <c r="E339" s="6"/>
      <c r="J339" s="7"/>
    </row>
    <row r="340" spans="3:10" x14ac:dyDescent="0.15">
      <c r="C340" s="6"/>
      <c r="D340" s="6"/>
      <c r="E340" s="6"/>
      <c r="J340" s="7"/>
    </row>
    <row r="341" spans="3:10" x14ac:dyDescent="0.15">
      <c r="C341" s="6"/>
      <c r="D341" s="6"/>
      <c r="E341" s="6"/>
      <c r="J341" s="7"/>
    </row>
    <row r="342" spans="3:10" x14ac:dyDescent="0.15">
      <c r="C342" s="6"/>
      <c r="D342" s="6"/>
      <c r="E342" s="6"/>
      <c r="J342" s="7"/>
    </row>
    <row r="343" spans="3:10" x14ac:dyDescent="0.15">
      <c r="C343" s="6"/>
      <c r="D343" s="6"/>
      <c r="E343" s="6"/>
      <c r="J343" s="7"/>
    </row>
    <row r="344" spans="3:10" x14ac:dyDescent="0.15">
      <c r="C344" s="6"/>
      <c r="D344" s="6"/>
      <c r="E344" s="6"/>
      <c r="J344" s="7"/>
    </row>
    <row r="345" spans="3:10" x14ac:dyDescent="0.15">
      <c r="C345" s="6"/>
      <c r="D345" s="6"/>
      <c r="E345" s="6"/>
      <c r="J345" s="7"/>
    </row>
    <row r="346" spans="3:10" x14ac:dyDescent="0.15">
      <c r="C346" s="6"/>
      <c r="D346" s="6"/>
      <c r="E346" s="6"/>
      <c r="J346" s="7"/>
    </row>
    <row r="347" spans="3:10" x14ac:dyDescent="0.15">
      <c r="C347" s="6"/>
      <c r="D347" s="6"/>
      <c r="E347" s="6"/>
      <c r="J347" s="7"/>
    </row>
    <row r="348" spans="3:10" x14ac:dyDescent="0.15">
      <c r="C348" s="6"/>
      <c r="D348" s="6"/>
      <c r="E348" s="6"/>
      <c r="J348" s="7"/>
    </row>
    <row r="349" spans="3:10" x14ac:dyDescent="0.15">
      <c r="C349" s="6"/>
      <c r="D349" s="6"/>
      <c r="E349" s="6"/>
      <c r="J349" s="7"/>
    </row>
    <row r="350" spans="3:10" x14ac:dyDescent="0.15">
      <c r="C350" s="6"/>
      <c r="D350" s="6"/>
      <c r="E350" s="6"/>
      <c r="J350" s="7"/>
    </row>
    <row r="351" spans="3:10" x14ac:dyDescent="0.15">
      <c r="C351" s="6"/>
      <c r="D351" s="6"/>
      <c r="E351" s="6"/>
      <c r="J351" s="7"/>
    </row>
    <row r="352" spans="3:10" x14ac:dyDescent="0.15">
      <c r="C352" s="6"/>
      <c r="D352" s="6"/>
      <c r="E352" s="6"/>
      <c r="J352" s="7"/>
    </row>
    <row r="353" spans="3:10" x14ac:dyDescent="0.15">
      <c r="C353" s="6"/>
      <c r="D353" s="6"/>
      <c r="E353" s="6"/>
      <c r="J353" s="7"/>
    </row>
    <row r="354" spans="3:10" x14ac:dyDescent="0.15">
      <c r="C354" s="6"/>
      <c r="D354" s="6"/>
      <c r="E354" s="6"/>
      <c r="J354" s="7"/>
    </row>
    <row r="355" spans="3:10" x14ac:dyDescent="0.15">
      <c r="C355" s="6"/>
      <c r="D355" s="6"/>
      <c r="E355" s="6"/>
      <c r="J355" s="7"/>
    </row>
    <row r="356" spans="3:10" x14ac:dyDescent="0.15">
      <c r="C356" s="6"/>
      <c r="D356" s="6"/>
      <c r="E356" s="6"/>
      <c r="J356" s="7"/>
    </row>
    <row r="357" spans="3:10" x14ac:dyDescent="0.15">
      <c r="C357" s="6"/>
      <c r="D357" s="6"/>
      <c r="E357" s="6"/>
      <c r="J357" s="7"/>
    </row>
    <row r="358" spans="3:10" x14ac:dyDescent="0.15">
      <c r="C358" s="6"/>
      <c r="D358" s="6"/>
      <c r="E358" s="6"/>
      <c r="J358" s="7"/>
    </row>
    <row r="359" spans="3:10" x14ac:dyDescent="0.15">
      <c r="C359" s="6"/>
      <c r="D359" s="6"/>
      <c r="E359" s="6"/>
      <c r="J359" s="7"/>
    </row>
    <row r="360" spans="3:10" x14ac:dyDescent="0.15">
      <c r="C360" s="6"/>
      <c r="D360" s="6"/>
      <c r="E360" s="6"/>
      <c r="J360" s="7"/>
    </row>
    <row r="361" spans="3:10" x14ac:dyDescent="0.15">
      <c r="C361" s="6"/>
      <c r="D361" s="6"/>
      <c r="E361" s="6"/>
      <c r="J361" s="7"/>
    </row>
    <row r="362" spans="3:10" x14ac:dyDescent="0.15">
      <c r="C362" s="6"/>
      <c r="D362" s="6"/>
      <c r="E362" s="6"/>
      <c r="J362" s="7"/>
    </row>
    <row r="363" spans="3:10" x14ac:dyDescent="0.15">
      <c r="C363" s="6"/>
      <c r="D363" s="6"/>
      <c r="E363" s="6"/>
      <c r="J363" s="7"/>
    </row>
    <row r="364" spans="3:10" x14ac:dyDescent="0.15">
      <c r="C364" s="6"/>
      <c r="D364" s="6"/>
      <c r="E364" s="6"/>
      <c r="J364" s="7"/>
    </row>
    <row r="365" spans="3:10" x14ac:dyDescent="0.15">
      <c r="C365" s="6"/>
      <c r="D365" s="6"/>
      <c r="E365" s="6"/>
      <c r="J365" s="7"/>
    </row>
    <row r="366" spans="3:10" x14ac:dyDescent="0.15">
      <c r="C366" s="6"/>
      <c r="D366" s="6"/>
      <c r="E366" s="6"/>
      <c r="J366" s="7"/>
    </row>
    <row r="367" spans="3:10" x14ac:dyDescent="0.15">
      <c r="C367" s="6"/>
      <c r="D367" s="6"/>
      <c r="E367" s="6"/>
      <c r="J367" s="7"/>
    </row>
    <row r="368" spans="3:10" x14ac:dyDescent="0.15">
      <c r="C368" s="6"/>
      <c r="D368" s="6"/>
      <c r="E368" s="6"/>
      <c r="J368" s="7"/>
    </row>
    <row r="369" spans="3:10" x14ac:dyDescent="0.15">
      <c r="C369" s="6"/>
      <c r="D369" s="6"/>
      <c r="E369" s="6"/>
      <c r="J369" s="7"/>
    </row>
    <row r="370" spans="3:10" x14ac:dyDescent="0.15">
      <c r="C370" s="6"/>
      <c r="D370" s="6"/>
      <c r="E370" s="6"/>
      <c r="J370" s="7"/>
    </row>
    <row r="371" spans="3:10" x14ac:dyDescent="0.15">
      <c r="C371" s="6"/>
      <c r="D371" s="6"/>
      <c r="E371" s="6"/>
      <c r="J371" s="7"/>
    </row>
    <row r="372" spans="3:10" x14ac:dyDescent="0.15">
      <c r="C372" s="6"/>
      <c r="D372" s="6"/>
      <c r="E372" s="6"/>
      <c r="J372" s="7"/>
    </row>
    <row r="373" spans="3:10" x14ac:dyDescent="0.15">
      <c r="C373" s="6"/>
      <c r="D373" s="6"/>
      <c r="E373" s="6"/>
      <c r="J373" s="7"/>
    </row>
    <row r="374" spans="3:10" x14ac:dyDescent="0.15">
      <c r="C374" s="6"/>
      <c r="D374" s="6"/>
      <c r="E374" s="6"/>
      <c r="J374" s="7"/>
    </row>
    <row r="375" spans="3:10" x14ac:dyDescent="0.15">
      <c r="C375" s="6"/>
      <c r="D375" s="6"/>
      <c r="E375" s="6"/>
      <c r="J375" s="7"/>
    </row>
    <row r="376" spans="3:10" x14ac:dyDescent="0.15">
      <c r="C376" s="6"/>
      <c r="D376" s="6"/>
      <c r="E376" s="6"/>
      <c r="J376" s="7"/>
    </row>
    <row r="377" spans="3:10" x14ac:dyDescent="0.15">
      <c r="C377" s="6"/>
      <c r="D377" s="6"/>
      <c r="E377" s="6"/>
      <c r="J377" s="7"/>
    </row>
    <row r="378" spans="3:10" x14ac:dyDescent="0.15">
      <c r="C378" s="6"/>
      <c r="D378" s="6"/>
      <c r="E378" s="6"/>
      <c r="J378" s="7"/>
    </row>
    <row r="379" spans="3:10" x14ac:dyDescent="0.15">
      <c r="C379" s="6"/>
      <c r="D379" s="6"/>
      <c r="E379" s="6"/>
      <c r="J379" s="7"/>
    </row>
    <row r="380" spans="3:10" x14ac:dyDescent="0.15">
      <c r="C380" s="6"/>
      <c r="D380" s="6"/>
      <c r="E380" s="6"/>
      <c r="J380" s="7"/>
    </row>
    <row r="381" spans="3:10" x14ac:dyDescent="0.15">
      <c r="C381" s="6"/>
      <c r="D381" s="6"/>
      <c r="E381" s="6"/>
      <c r="J381" s="7"/>
    </row>
    <row r="382" spans="3:10" x14ac:dyDescent="0.15">
      <c r="C382" s="6"/>
      <c r="D382" s="6"/>
      <c r="E382" s="6"/>
      <c r="J382" s="7"/>
    </row>
    <row r="383" spans="3:10" x14ac:dyDescent="0.15">
      <c r="C383" s="6"/>
      <c r="D383" s="6"/>
      <c r="E383" s="6"/>
      <c r="J383" s="7"/>
    </row>
    <row r="384" spans="3:10" x14ac:dyDescent="0.15">
      <c r="C384" s="6"/>
      <c r="D384" s="6"/>
      <c r="E384" s="6"/>
      <c r="J384" s="7"/>
    </row>
    <row r="385" spans="3:10" x14ac:dyDescent="0.15">
      <c r="C385" s="6"/>
      <c r="D385" s="6"/>
      <c r="E385" s="6"/>
      <c r="J385" s="7"/>
    </row>
    <row r="386" spans="3:10" x14ac:dyDescent="0.15">
      <c r="C386" s="6"/>
      <c r="D386" s="6"/>
      <c r="E386" s="6"/>
      <c r="J386" s="7"/>
    </row>
    <row r="387" spans="3:10" x14ac:dyDescent="0.15">
      <c r="C387" s="6"/>
      <c r="D387" s="6"/>
      <c r="E387" s="6"/>
      <c r="J387" s="7"/>
    </row>
    <row r="388" spans="3:10" x14ac:dyDescent="0.15">
      <c r="C388" s="6"/>
      <c r="D388" s="6"/>
      <c r="E388" s="6"/>
      <c r="J388" s="7"/>
    </row>
    <row r="389" spans="3:10" x14ac:dyDescent="0.15">
      <c r="C389" s="6"/>
      <c r="D389" s="6"/>
      <c r="E389" s="6"/>
      <c r="J389" s="7"/>
    </row>
    <row r="390" spans="3:10" x14ac:dyDescent="0.15">
      <c r="C390" s="6"/>
      <c r="D390" s="6"/>
      <c r="E390" s="6"/>
      <c r="J390" s="7"/>
    </row>
    <row r="391" spans="3:10" x14ac:dyDescent="0.15">
      <c r="C391" s="6"/>
      <c r="D391" s="6"/>
      <c r="E391" s="6"/>
      <c r="J391" s="7"/>
    </row>
    <row r="392" spans="3:10" x14ac:dyDescent="0.15">
      <c r="C392" s="6"/>
      <c r="D392" s="6"/>
      <c r="E392" s="6"/>
      <c r="J392" s="7"/>
    </row>
    <row r="393" spans="3:10" x14ac:dyDescent="0.15">
      <c r="C393" s="6"/>
      <c r="D393" s="6"/>
      <c r="E393" s="6"/>
      <c r="J393" s="7"/>
    </row>
    <row r="394" spans="3:10" x14ac:dyDescent="0.15">
      <c r="C394" s="6"/>
      <c r="D394" s="6"/>
      <c r="E394" s="6"/>
      <c r="J394" s="7"/>
    </row>
    <row r="395" spans="3:10" x14ac:dyDescent="0.15">
      <c r="C395" s="6"/>
      <c r="D395" s="6"/>
      <c r="E395" s="6"/>
      <c r="J395" s="7"/>
    </row>
    <row r="396" spans="3:10" x14ac:dyDescent="0.15">
      <c r="C396" s="6"/>
      <c r="D396" s="6"/>
      <c r="E396" s="6"/>
      <c r="J396" s="7"/>
    </row>
    <row r="397" spans="3:10" x14ac:dyDescent="0.15">
      <c r="C397" s="6"/>
      <c r="D397" s="6"/>
      <c r="E397" s="6"/>
      <c r="J397" s="7"/>
    </row>
    <row r="398" spans="3:10" x14ac:dyDescent="0.15">
      <c r="C398" s="6"/>
      <c r="D398" s="6"/>
      <c r="E398" s="6"/>
      <c r="J398" s="7"/>
    </row>
    <row r="399" spans="3:10" x14ac:dyDescent="0.15">
      <c r="C399" s="6"/>
      <c r="D399" s="6"/>
      <c r="E399" s="6"/>
      <c r="J399" s="7"/>
    </row>
    <row r="400" spans="3:10" x14ac:dyDescent="0.15">
      <c r="C400" s="6"/>
      <c r="D400" s="6"/>
      <c r="E400" s="6"/>
      <c r="J400" s="7"/>
    </row>
    <row r="401" spans="3:10" x14ac:dyDescent="0.15">
      <c r="C401" s="6"/>
      <c r="D401" s="6"/>
      <c r="E401" s="6"/>
      <c r="J401" s="7"/>
    </row>
    <row r="402" spans="3:10" x14ac:dyDescent="0.15">
      <c r="C402" s="6"/>
      <c r="D402" s="6"/>
      <c r="E402" s="6"/>
      <c r="J402" s="7"/>
    </row>
    <row r="403" spans="3:10" x14ac:dyDescent="0.15">
      <c r="C403" s="6"/>
      <c r="D403" s="6"/>
      <c r="E403" s="6"/>
      <c r="J403" s="7"/>
    </row>
    <row r="404" spans="3:10" x14ac:dyDescent="0.15">
      <c r="C404" s="6"/>
      <c r="D404" s="6"/>
      <c r="E404" s="6"/>
      <c r="J404" s="7"/>
    </row>
    <row r="405" spans="3:10" x14ac:dyDescent="0.15">
      <c r="C405" s="6"/>
      <c r="D405" s="6"/>
      <c r="E405" s="6"/>
      <c r="J405" s="7"/>
    </row>
    <row r="406" spans="3:10" x14ac:dyDescent="0.15">
      <c r="C406" s="6"/>
      <c r="D406" s="6"/>
      <c r="E406" s="6"/>
      <c r="J406" s="7"/>
    </row>
    <row r="407" spans="3:10" x14ac:dyDescent="0.15">
      <c r="C407" s="6"/>
      <c r="D407" s="6"/>
      <c r="E407" s="6"/>
      <c r="J407" s="7"/>
    </row>
    <row r="408" spans="3:10" x14ac:dyDescent="0.15">
      <c r="C408" s="6"/>
      <c r="D408" s="6"/>
      <c r="E408" s="6"/>
      <c r="J408" s="7"/>
    </row>
    <row r="409" spans="3:10" x14ac:dyDescent="0.15">
      <c r="C409" s="6"/>
      <c r="D409" s="6"/>
      <c r="E409" s="6"/>
      <c r="J409" s="7"/>
    </row>
    <row r="410" spans="3:10" x14ac:dyDescent="0.15">
      <c r="C410" s="6"/>
      <c r="D410" s="6"/>
      <c r="E410" s="6"/>
      <c r="J410" s="7"/>
    </row>
    <row r="411" spans="3:10" x14ac:dyDescent="0.15">
      <c r="C411" s="6"/>
      <c r="D411" s="6"/>
      <c r="E411" s="6"/>
      <c r="J411" s="7"/>
    </row>
    <row r="412" spans="3:10" x14ac:dyDescent="0.15">
      <c r="C412" s="6"/>
      <c r="D412" s="6"/>
      <c r="E412" s="6"/>
      <c r="J412" s="7"/>
    </row>
    <row r="413" spans="3:10" x14ac:dyDescent="0.15">
      <c r="C413" s="6"/>
      <c r="D413" s="6"/>
      <c r="E413" s="6"/>
      <c r="J413" s="7"/>
    </row>
    <row r="414" spans="3:10" x14ac:dyDescent="0.15">
      <c r="C414" s="6"/>
      <c r="D414" s="6"/>
      <c r="E414" s="6"/>
      <c r="J414" s="7"/>
    </row>
    <row r="415" spans="3:10" x14ac:dyDescent="0.15">
      <c r="C415" s="6"/>
      <c r="D415" s="6"/>
      <c r="E415" s="6"/>
      <c r="J415" s="7"/>
    </row>
    <row r="416" spans="3:10" x14ac:dyDescent="0.15">
      <c r="C416" s="6"/>
      <c r="D416" s="6"/>
      <c r="E416" s="6"/>
      <c r="J416" s="7"/>
    </row>
    <row r="417" spans="3:10" x14ac:dyDescent="0.15">
      <c r="C417" s="6"/>
      <c r="D417" s="6"/>
      <c r="E417" s="6"/>
      <c r="J417" s="7"/>
    </row>
    <row r="418" spans="3:10" x14ac:dyDescent="0.15">
      <c r="C418" s="6"/>
      <c r="D418" s="6"/>
      <c r="E418" s="6"/>
      <c r="J418" s="7"/>
    </row>
    <row r="419" spans="3:10" x14ac:dyDescent="0.15">
      <c r="C419" s="6"/>
      <c r="D419" s="6"/>
      <c r="E419" s="6"/>
      <c r="J419" s="7"/>
    </row>
    <row r="420" spans="3:10" x14ac:dyDescent="0.15">
      <c r="C420" s="6"/>
      <c r="D420" s="6"/>
      <c r="E420" s="6"/>
      <c r="J420" s="7"/>
    </row>
    <row r="421" spans="3:10" x14ac:dyDescent="0.15">
      <c r="C421" s="6"/>
      <c r="D421" s="6"/>
      <c r="E421" s="6"/>
      <c r="J421" s="7"/>
    </row>
    <row r="422" spans="3:10" x14ac:dyDescent="0.15">
      <c r="C422" s="6"/>
      <c r="D422" s="6"/>
      <c r="E422" s="6"/>
      <c r="J422" s="7"/>
    </row>
    <row r="423" spans="3:10" x14ac:dyDescent="0.15">
      <c r="C423" s="6"/>
      <c r="D423" s="6"/>
      <c r="E423" s="6"/>
      <c r="J423" s="7"/>
    </row>
    <row r="424" spans="3:10" x14ac:dyDescent="0.15">
      <c r="C424" s="6"/>
      <c r="D424" s="6"/>
      <c r="E424" s="6"/>
      <c r="J424" s="7"/>
    </row>
    <row r="425" spans="3:10" x14ac:dyDescent="0.15">
      <c r="C425" s="6"/>
      <c r="D425" s="6"/>
      <c r="E425" s="6"/>
      <c r="J425" s="7"/>
    </row>
    <row r="426" spans="3:10" x14ac:dyDescent="0.15">
      <c r="C426" s="6"/>
      <c r="D426" s="6"/>
      <c r="E426" s="6"/>
      <c r="J426" s="7"/>
    </row>
    <row r="427" spans="3:10" x14ac:dyDescent="0.15">
      <c r="C427" s="6"/>
      <c r="D427" s="6"/>
      <c r="E427" s="6"/>
      <c r="J427" s="7"/>
    </row>
    <row r="428" spans="3:10" x14ac:dyDescent="0.15">
      <c r="C428" s="6"/>
      <c r="D428" s="6"/>
      <c r="E428" s="6"/>
      <c r="J428" s="7"/>
    </row>
    <row r="429" spans="3:10" x14ac:dyDescent="0.15">
      <c r="C429" s="6"/>
      <c r="D429" s="6"/>
      <c r="E429" s="6"/>
      <c r="J429" s="7"/>
    </row>
    <row r="430" spans="3:10" x14ac:dyDescent="0.15">
      <c r="C430" s="6"/>
      <c r="D430" s="6"/>
      <c r="E430" s="6"/>
      <c r="J430" s="7"/>
    </row>
    <row r="431" spans="3:10" x14ac:dyDescent="0.15">
      <c r="C431" s="6"/>
      <c r="D431" s="6"/>
      <c r="E431" s="6"/>
      <c r="J431" s="7"/>
    </row>
    <row r="432" spans="3:10" x14ac:dyDescent="0.15">
      <c r="C432" s="6"/>
      <c r="D432" s="6"/>
      <c r="E432" s="6"/>
      <c r="J432" s="7"/>
    </row>
    <row r="433" spans="3:10" x14ac:dyDescent="0.15">
      <c r="C433" s="6"/>
      <c r="D433" s="6"/>
      <c r="E433" s="6"/>
      <c r="J433" s="7"/>
    </row>
    <row r="434" spans="3:10" x14ac:dyDescent="0.15">
      <c r="C434" s="6"/>
      <c r="D434" s="6"/>
      <c r="E434" s="6"/>
      <c r="J434" s="7"/>
    </row>
    <row r="435" spans="3:10" x14ac:dyDescent="0.15">
      <c r="C435" s="6"/>
      <c r="D435" s="6"/>
      <c r="E435" s="6"/>
      <c r="J435" s="7"/>
    </row>
    <row r="436" spans="3:10" x14ac:dyDescent="0.15">
      <c r="C436" s="6"/>
      <c r="D436" s="6"/>
      <c r="E436" s="6"/>
      <c r="J436" s="7"/>
    </row>
    <row r="437" spans="3:10" x14ac:dyDescent="0.15">
      <c r="C437" s="6"/>
      <c r="D437" s="6"/>
      <c r="E437" s="6"/>
      <c r="J437" s="7"/>
    </row>
    <row r="438" spans="3:10" x14ac:dyDescent="0.15">
      <c r="C438" s="6"/>
      <c r="D438" s="6"/>
      <c r="E438" s="6"/>
      <c r="J438" s="7"/>
    </row>
    <row r="439" spans="3:10" x14ac:dyDescent="0.15">
      <c r="C439" s="6"/>
      <c r="D439" s="6"/>
      <c r="E439" s="6"/>
      <c r="J439" s="7"/>
    </row>
    <row r="440" spans="3:10" x14ac:dyDescent="0.15">
      <c r="C440" s="6"/>
      <c r="D440" s="6"/>
      <c r="E440" s="6"/>
      <c r="J440" s="7"/>
    </row>
    <row r="441" spans="3:10" x14ac:dyDescent="0.15">
      <c r="C441" s="6"/>
      <c r="D441" s="6"/>
      <c r="E441" s="6"/>
      <c r="J441" s="7"/>
    </row>
    <row r="442" spans="3:10" x14ac:dyDescent="0.15">
      <c r="C442" s="6"/>
      <c r="D442" s="6"/>
      <c r="E442" s="6"/>
      <c r="J442" s="7"/>
    </row>
    <row r="443" spans="3:10" x14ac:dyDescent="0.15">
      <c r="C443" s="6"/>
      <c r="D443" s="6"/>
      <c r="E443" s="6"/>
      <c r="J443" s="7"/>
    </row>
    <row r="444" spans="3:10" x14ac:dyDescent="0.15">
      <c r="C444" s="6"/>
      <c r="D444" s="6"/>
      <c r="E444" s="6"/>
      <c r="J444" s="7"/>
    </row>
    <row r="445" spans="3:10" x14ac:dyDescent="0.15">
      <c r="C445" s="6"/>
      <c r="D445" s="6"/>
      <c r="E445" s="6"/>
      <c r="J445" s="7"/>
    </row>
    <row r="446" spans="3:10" x14ac:dyDescent="0.15">
      <c r="C446" s="6"/>
      <c r="D446" s="6"/>
      <c r="E446" s="6"/>
      <c r="J446" s="7"/>
    </row>
    <row r="447" spans="3:10" x14ac:dyDescent="0.15">
      <c r="C447" s="6"/>
      <c r="D447" s="6"/>
      <c r="E447" s="6"/>
      <c r="J447" s="7"/>
    </row>
    <row r="448" spans="3:10" x14ac:dyDescent="0.15">
      <c r="C448" s="6"/>
      <c r="D448" s="6"/>
      <c r="E448" s="6"/>
      <c r="J448" s="7"/>
    </row>
    <row r="449" spans="3:10" x14ac:dyDescent="0.15">
      <c r="C449" s="6"/>
      <c r="D449" s="6"/>
      <c r="E449" s="6"/>
      <c r="J449" s="7"/>
    </row>
    <row r="450" spans="3:10" x14ac:dyDescent="0.15">
      <c r="C450" s="6"/>
      <c r="D450" s="6"/>
      <c r="E450" s="6"/>
      <c r="J450" s="7"/>
    </row>
    <row r="451" spans="3:10" x14ac:dyDescent="0.15">
      <c r="C451" s="6"/>
      <c r="D451" s="6"/>
      <c r="E451" s="6"/>
      <c r="J451" s="7"/>
    </row>
    <row r="452" spans="3:10" x14ac:dyDescent="0.15">
      <c r="C452" s="6"/>
      <c r="D452" s="6"/>
      <c r="E452" s="6"/>
      <c r="J452" s="7"/>
    </row>
    <row r="453" spans="3:10" x14ac:dyDescent="0.15">
      <c r="C453" s="6"/>
      <c r="D453" s="6"/>
      <c r="E453" s="6"/>
      <c r="J453" s="7"/>
    </row>
    <row r="454" spans="3:10" x14ac:dyDescent="0.15">
      <c r="C454" s="6"/>
      <c r="D454" s="6"/>
      <c r="E454" s="6"/>
      <c r="J454" s="7"/>
    </row>
    <row r="455" spans="3:10" x14ac:dyDescent="0.15">
      <c r="C455" s="6"/>
      <c r="D455" s="6"/>
      <c r="E455" s="6"/>
      <c r="J455" s="7"/>
    </row>
    <row r="456" spans="3:10" x14ac:dyDescent="0.15">
      <c r="C456" s="6"/>
      <c r="D456" s="6"/>
      <c r="E456" s="6"/>
      <c r="J456" s="7"/>
    </row>
    <row r="457" spans="3:10" x14ac:dyDescent="0.15">
      <c r="C457" s="6"/>
      <c r="D457" s="6"/>
      <c r="E457" s="6"/>
      <c r="J457" s="7"/>
    </row>
    <row r="458" spans="3:10" x14ac:dyDescent="0.15">
      <c r="C458" s="6"/>
      <c r="D458" s="6"/>
      <c r="E458" s="6"/>
      <c r="J458" s="7"/>
    </row>
    <row r="459" spans="3:10" x14ac:dyDescent="0.15">
      <c r="C459" s="6"/>
      <c r="D459" s="6"/>
      <c r="E459" s="6"/>
      <c r="J459" s="7"/>
    </row>
    <row r="460" spans="3:10" x14ac:dyDescent="0.15">
      <c r="C460" s="6"/>
      <c r="D460" s="6"/>
      <c r="E460" s="6"/>
      <c r="J460" s="7"/>
    </row>
    <row r="461" spans="3:10" x14ac:dyDescent="0.15">
      <c r="C461" s="6"/>
      <c r="D461" s="6"/>
      <c r="E461" s="6"/>
      <c r="J461" s="7"/>
    </row>
    <row r="462" spans="3:10" x14ac:dyDescent="0.15">
      <c r="C462" s="6"/>
      <c r="D462" s="6"/>
      <c r="E462" s="6"/>
      <c r="J462" s="7"/>
    </row>
    <row r="463" spans="3:10" x14ac:dyDescent="0.15">
      <c r="C463" s="6"/>
      <c r="D463" s="6"/>
      <c r="E463" s="6"/>
      <c r="J463" s="7"/>
    </row>
    <row r="464" spans="3:10" x14ac:dyDescent="0.15">
      <c r="C464" s="6"/>
      <c r="D464" s="6"/>
      <c r="E464" s="6"/>
      <c r="J464" s="7"/>
    </row>
    <row r="465" spans="3:10" x14ac:dyDescent="0.15">
      <c r="C465" s="6"/>
      <c r="D465" s="6"/>
      <c r="E465" s="6"/>
      <c r="J465" s="7"/>
    </row>
    <row r="466" spans="3:10" x14ac:dyDescent="0.15">
      <c r="C466" s="6"/>
      <c r="D466" s="6"/>
      <c r="E466" s="6"/>
      <c r="J466" s="7"/>
    </row>
    <row r="467" spans="3:10" x14ac:dyDescent="0.15">
      <c r="C467" s="6"/>
      <c r="D467" s="6"/>
      <c r="E467" s="6"/>
      <c r="J467" s="7"/>
    </row>
    <row r="468" spans="3:10" x14ac:dyDescent="0.15">
      <c r="C468" s="6"/>
      <c r="D468" s="6"/>
      <c r="E468" s="6"/>
      <c r="J468" s="7"/>
    </row>
    <row r="469" spans="3:10" x14ac:dyDescent="0.15">
      <c r="C469" s="6"/>
      <c r="D469" s="6"/>
      <c r="E469" s="6"/>
      <c r="J469" s="7"/>
    </row>
    <row r="470" spans="3:10" x14ac:dyDescent="0.15">
      <c r="C470" s="6"/>
      <c r="D470" s="6"/>
      <c r="E470" s="6"/>
      <c r="J470" s="7"/>
    </row>
    <row r="471" spans="3:10" x14ac:dyDescent="0.15">
      <c r="C471" s="6"/>
      <c r="D471" s="6"/>
      <c r="E471" s="6"/>
      <c r="J471" s="7"/>
    </row>
    <row r="472" spans="3:10" x14ac:dyDescent="0.15">
      <c r="C472" s="6"/>
      <c r="D472" s="6"/>
      <c r="E472" s="6"/>
      <c r="J472" s="7"/>
    </row>
    <row r="473" spans="3:10" x14ac:dyDescent="0.15">
      <c r="C473" s="6"/>
      <c r="D473" s="6"/>
      <c r="E473" s="6"/>
      <c r="J473" s="7"/>
    </row>
    <row r="474" spans="3:10" x14ac:dyDescent="0.15">
      <c r="C474" s="6"/>
      <c r="D474" s="6"/>
      <c r="E474" s="6"/>
      <c r="J474" s="7"/>
    </row>
    <row r="475" spans="3:10" x14ac:dyDescent="0.15">
      <c r="C475" s="6"/>
      <c r="D475" s="6"/>
      <c r="E475" s="6"/>
      <c r="J475" s="7"/>
    </row>
    <row r="476" spans="3:10" x14ac:dyDescent="0.15">
      <c r="C476" s="6"/>
      <c r="D476" s="6"/>
      <c r="E476" s="6"/>
      <c r="J476" s="7"/>
    </row>
    <row r="477" spans="3:10" x14ac:dyDescent="0.15">
      <c r="C477" s="6"/>
      <c r="D477" s="6"/>
      <c r="E477" s="6"/>
      <c r="J477" s="7"/>
    </row>
    <row r="478" spans="3:10" x14ac:dyDescent="0.15">
      <c r="C478" s="6"/>
      <c r="D478" s="6"/>
      <c r="E478" s="6"/>
      <c r="J478" s="7"/>
    </row>
    <row r="479" spans="3:10" x14ac:dyDescent="0.15">
      <c r="C479" s="6"/>
      <c r="D479" s="6"/>
      <c r="E479" s="6"/>
      <c r="J479" s="7"/>
    </row>
    <row r="480" spans="3:10" x14ac:dyDescent="0.15">
      <c r="C480" s="6"/>
      <c r="D480" s="6"/>
      <c r="E480" s="6"/>
      <c r="J480" s="7"/>
    </row>
    <row r="481" spans="3:10" x14ac:dyDescent="0.15">
      <c r="C481" s="6"/>
      <c r="D481" s="6"/>
      <c r="E481" s="6"/>
      <c r="J481" s="7"/>
    </row>
    <row r="482" spans="3:10" x14ac:dyDescent="0.15">
      <c r="C482" s="6"/>
      <c r="D482" s="6"/>
      <c r="E482" s="6"/>
      <c r="J482" s="7"/>
    </row>
    <row r="483" spans="3:10" x14ac:dyDescent="0.15">
      <c r="C483" s="6"/>
      <c r="D483" s="6"/>
      <c r="E483" s="6"/>
      <c r="J483" s="7"/>
    </row>
    <row r="484" spans="3:10" x14ac:dyDescent="0.15">
      <c r="C484" s="6"/>
      <c r="D484" s="6"/>
      <c r="E484" s="6"/>
      <c r="J484" s="7"/>
    </row>
    <row r="485" spans="3:10" x14ac:dyDescent="0.15">
      <c r="C485" s="6"/>
      <c r="D485" s="6"/>
      <c r="E485" s="6"/>
      <c r="J485" s="7"/>
    </row>
    <row r="486" spans="3:10" x14ac:dyDescent="0.15">
      <c r="C486" s="6"/>
      <c r="D486" s="6"/>
      <c r="E486" s="6"/>
      <c r="J486" s="7"/>
    </row>
    <row r="487" spans="3:10" x14ac:dyDescent="0.15">
      <c r="C487" s="6"/>
      <c r="D487" s="6"/>
      <c r="E487" s="6"/>
      <c r="J487" s="7"/>
    </row>
    <row r="488" spans="3:10" x14ac:dyDescent="0.15">
      <c r="C488" s="6"/>
      <c r="D488" s="6"/>
      <c r="E488" s="6"/>
      <c r="J488" s="7"/>
    </row>
    <row r="489" spans="3:10" x14ac:dyDescent="0.15">
      <c r="C489" s="6"/>
      <c r="D489" s="6"/>
      <c r="E489" s="6"/>
      <c r="J489" s="7"/>
    </row>
    <row r="490" spans="3:10" x14ac:dyDescent="0.15">
      <c r="C490" s="6"/>
      <c r="D490" s="6"/>
      <c r="E490" s="6"/>
      <c r="J490" s="7"/>
    </row>
    <row r="491" spans="3:10" x14ac:dyDescent="0.15">
      <c r="C491" s="6"/>
      <c r="D491" s="6"/>
      <c r="E491" s="6"/>
      <c r="J491" s="7"/>
    </row>
    <row r="492" spans="3:10" x14ac:dyDescent="0.15">
      <c r="C492" s="6"/>
      <c r="D492" s="6"/>
      <c r="E492" s="6"/>
      <c r="J492" s="7"/>
    </row>
    <row r="493" spans="3:10" x14ac:dyDescent="0.15">
      <c r="C493" s="6"/>
      <c r="D493" s="6"/>
      <c r="E493" s="6"/>
      <c r="J493" s="7"/>
    </row>
    <row r="494" spans="3:10" x14ac:dyDescent="0.15">
      <c r="C494" s="6"/>
      <c r="D494" s="6"/>
      <c r="E494" s="6"/>
      <c r="J494" s="7"/>
    </row>
    <row r="495" spans="3:10" x14ac:dyDescent="0.15">
      <c r="C495" s="6"/>
      <c r="D495" s="6"/>
      <c r="E495" s="6"/>
      <c r="J495" s="7"/>
    </row>
    <row r="496" spans="3:10" x14ac:dyDescent="0.15">
      <c r="C496" s="6"/>
      <c r="D496" s="6"/>
      <c r="E496" s="6"/>
      <c r="J496" s="7"/>
    </row>
    <row r="497" spans="3:10" x14ac:dyDescent="0.15">
      <c r="C497" s="6"/>
      <c r="D497" s="6"/>
      <c r="E497" s="6"/>
      <c r="J497" s="7"/>
    </row>
    <row r="498" spans="3:10" x14ac:dyDescent="0.15">
      <c r="C498" s="6"/>
      <c r="D498" s="6"/>
      <c r="E498" s="6"/>
      <c r="J498" s="7"/>
    </row>
    <row r="499" spans="3:10" x14ac:dyDescent="0.15">
      <c r="C499" s="6"/>
      <c r="D499" s="6"/>
      <c r="E499" s="6"/>
      <c r="J499" s="7"/>
    </row>
    <row r="500" spans="3:10" x14ac:dyDescent="0.15">
      <c r="C500" s="6"/>
      <c r="D500" s="6"/>
      <c r="E500" s="6"/>
      <c r="J500" s="7"/>
    </row>
    <row r="501" spans="3:10" x14ac:dyDescent="0.15">
      <c r="C501" s="6"/>
      <c r="D501" s="6"/>
      <c r="E501" s="6"/>
      <c r="J501" s="7"/>
    </row>
    <row r="502" spans="3:10" x14ac:dyDescent="0.15">
      <c r="C502" s="6"/>
      <c r="D502" s="6"/>
      <c r="E502" s="6"/>
      <c r="J502" s="7"/>
    </row>
    <row r="503" spans="3:10" x14ac:dyDescent="0.15">
      <c r="C503" s="6"/>
      <c r="D503" s="6"/>
      <c r="E503" s="6"/>
      <c r="J503" s="7"/>
    </row>
    <row r="504" spans="3:10" x14ac:dyDescent="0.15">
      <c r="C504" s="6"/>
      <c r="D504" s="6"/>
      <c r="E504" s="6"/>
      <c r="J504" s="7"/>
    </row>
    <row r="505" spans="3:10" x14ac:dyDescent="0.15">
      <c r="C505" s="6"/>
      <c r="D505" s="6"/>
      <c r="E505" s="6"/>
      <c r="J505" s="7"/>
    </row>
    <row r="506" spans="3:10" x14ac:dyDescent="0.15">
      <c r="C506" s="6"/>
      <c r="D506" s="6"/>
      <c r="E506" s="6"/>
      <c r="J506" s="7"/>
    </row>
    <row r="507" spans="3:10" x14ac:dyDescent="0.15">
      <c r="C507" s="6"/>
      <c r="D507" s="6"/>
      <c r="E507" s="6"/>
      <c r="J507" s="7"/>
    </row>
    <row r="508" spans="3:10" x14ac:dyDescent="0.15">
      <c r="C508" s="6"/>
      <c r="D508" s="6"/>
      <c r="E508" s="6"/>
      <c r="J508" s="7"/>
    </row>
    <row r="509" spans="3:10" x14ac:dyDescent="0.15">
      <c r="C509" s="6"/>
      <c r="D509" s="6"/>
      <c r="E509" s="6"/>
      <c r="J509" s="7"/>
    </row>
    <row r="510" spans="3:10" x14ac:dyDescent="0.15">
      <c r="C510" s="6"/>
      <c r="D510" s="6"/>
      <c r="E510" s="6"/>
      <c r="J510" s="7"/>
    </row>
    <row r="511" spans="3:10" x14ac:dyDescent="0.15">
      <c r="C511" s="6"/>
      <c r="D511" s="6"/>
      <c r="E511" s="6"/>
      <c r="J511" s="7"/>
    </row>
    <row r="512" spans="3:10" x14ac:dyDescent="0.15">
      <c r="C512" s="6"/>
      <c r="D512" s="6"/>
      <c r="E512" s="6"/>
      <c r="J512" s="7"/>
    </row>
    <row r="513" spans="3:10" x14ac:dyDescent="0.15">
      <c r="C513" s="6"/>
      <c r="D513" s="6"/>
      <c r="E513" s="6"/>
      <c r="J513" s="7"/>
    </row>
    <row r="514" spans="3:10" x14ac:dyDescent="0.15">
      <c r="C514" s="6"/>
      <c r="D514" s="6"/>
      <c r="E514" s="6"/>
      <c r="J514" s="7"/>
    </row>
    <row r="515" spans="3:10" x14ac:dyDescent="0.15">
      <c r="C515" s="6"/>
      <c r="D515" s="6"/>
      <c r="E515" s="6"/>
      <c r="J515" s="7"/>
    </row>
    <row r="516" spans="3:10" x14ac:dyDescent="0.15">
      <c r="C516" s="6"/>
      <c r="D516" s="6"/>
      <c r="E516" s="6"/>
      <c r="J516" s="7"/>
    </row>
    <row r="517" spans="3:10" x14ac:dyDescent="0.15">
      <c r="C517" s="6"/>
      <c r="D517" s="6"/>
      <c r="E517" s="6"/>
      <c r="J517" s="7"/>
    </row>
    <row r="518" spans="3:10" x14ac:dyDescent="0.15">
      <c r="C518" s="6"/>
      <c r="D518" s="6"/>
      <c r="E518" s="6"/>
      <c r="J518" s="7"/>
    </row>
    <row r="519" spans="3:10" x14ac:dyDescent="0.15">
      <c r="C519" s="6"/>
      <c r="D519" s="6"/>
      <c r="E519" s="6"/>
      <c r="J519" s="7"/>
    </row>
    <row r="520" spans="3:10" x14ac:dyDescent="0.15">
      <c r="C520" s="6"/>
      <c r="D520" s="6"/>
      <c r="E520" s="6"/>
      <c r="J520" s="7"/>
    </row>
    <row r="521" spans="3:10" x14ac:dyDescent="0.15">
      <c r="C521" s="6"/>
      <c r="D521" s="6"/>
      <c r="E521" s="6"/>
      <c r="J521" s="7"/>
    </row>
    <row r="522" spans="3:10" x14ac:dyDescent="0.15">
      <c r="C522" s="6"/>
      <c r="D522" s="6"/>
      <c r="E522" s="6"/>
      <c r="J522" s="7"/>
    </row>
    <row r="523" spans="3:10" x14ac:dyDescent="0.15">
      <c r="C523" s="6"/>
      <c r="D523" s="6"/>
      <c r="E523" s="6"/>
      <c r="J523" s="7"/>
    </row>
    <row r="524" spans="3:10" x14ac:dyDescent="0.15">
      <c r="C524" s="6"/>
      <c r="D524" s="6"/>
      <c r="E524" s="6"/>
      <c r="J524" s="7"/>
    </row>
    <row r="525" spans="3:10" x14ac:dyDescent="0.15">
      <c r="C525" s="6"/>
      <c r="D525" s="6"/>
      <c r="E525" s="6"/>
      <c r="J525" s="7"/>
    </row>
    <row r="526" spans="3:10" x14ac:dyDescent="0.15">
      <c r="C526" s="6"/>
      <c r="D526" s="6"/>
      <c r="E526" s="6"/>
      <c r="J526" s="7"/>
    </row>
    <row r="527" spans="3:10" x14ac:dyDescent="0.15">
      <c r="C527" s="6"/>
      <c r="D527" s="6"/>
      <c r="E527" s="6"/>
      <c r="J527" s="7"/>
    </row>
    <row r="528" spans="3:10" x14ac:dyDescent="0.15">
      <c r="C528" s="6"/>
      <c r="D528" s="6"/>
      <c r="E528" s="6"/>
      <c r="J528" s="7"/>
    </row>
    <row r="529" spans="3:10" x14ac:dyDescent="0.15">
      <c r="C529" s="6"/>
      <c r="D529" s="6"/>
      <c r="E529" s="6"/>
      <c r="J529" s="7"/>
    </row>
    <row r="530" spans="3:10" x14ac:dyDescent="0.15">
      <c r="C530" s="6"/>
      <c r="D530" s="6"/>
      <c r="E530" s="6"/>
      <c r="J530" s="7"/>
    </row>
    <row r="531" spans="3:10" x14ac:dyDescent="0.15">
      <c r="C531" s="6"/>
      <c r="D531" s="6"/>
      <c r="E531" s="6"/>
      <c r="J531" s="7"/>
    </row>
    <row r="532" spans="3:10" x14ac:dyDescent="0.15">
      <c r="C532" s="6"/>
      <c r="D532" s="6"/>
      <c r="E532" s="6"/>
      <c r="J532" s="7"/>
    </row>
    <row r="533" spans="3:10" x14ac:dyDescent="0.15">
      <c r="C533" s="6"/>
      <c r="D533" s="6"/>
      <c r="E533" s="6"/>
      <c r="J533" s="7"/>
    </row>
    <row r="534" spans="3:10" x14ac:dyDescent="0.15">
      <c r="C534" s="6"/>
      <c r="D534" s="6"/>
      <c r="E534" s="6"/>
      <c r="J534" s="7"/>
    </row>
    <row r="535" spans="3:10" x14ac:dyDescent="0.15">
      <c r="C535" s="6"/>
      <c r="D535" s="6"/>
      <c r="E535" s="6"/>
      <c r="J535" s="7"/>
    </row>
    <row r="536" spans="3:10" x14ac:dyDescent="0.15">
      <c r="C536" s="6"/>
      <c r="D536" s="6"/>
      <c r="E536" s="6"/>
      <c r="J536" s="7"/>
    </row>
    <row r="537" spans="3:10" x14ac:dyDescent="0.15">
      <c r="C537" s="6"/>
      <c r="D537" s="6"/>
      <c r="E537" s="6"/>
      <c r="J537" s="7"/>
    </row>
    <row r="538" spans="3:10" x14ac:dyDescent="0.15">
      <c r="C538" s="6"/>
      <c r="D538" s="6"/>
      <c r="E538" s="6"/>
      <c r="J538" s="7"/>
    </row>
    <row r="539" spans="3:10" x14ac:dyDescent="0.15">
      <c r="C539" s="6"/>
      <c r="D539" s="6"/>
      <c r="E539" s="6"/>
      <c r="J539" s="7"/>
    </row>
    <row r="540" spans="3:10" x14ac:dyDescent="0.15">
      <c r="C540" s="6"/>
      <c r="D540" s="6"/>
      <c r="E540" s="6"/>
      <c r="J540" s="7"/>
    </row>
    <row r="541" spans="3:10" x14ac:dyDescent="0.15">
      <c r="C541" s="6"/>
      <c r="D541" s="6"/>
      <c r="E541" s="6"/>
      <c r="J541" s="7"/>
    </row>
    <row r="542" spans="3:10" x14ac:dyDescent="0.15">
      <c r="C542" s="6"/>
      <c r="D542" s="6"/>
      <c r="E542" s="6"/>
      <c r="J542" s="7"/>
    </row>
    <row r="543" spans="3:10" x14ac:dyDescent="0.15">
      <c r="C543" s="6"/>
      <c r="D543" s="6"/>
      <c r="E543" s="6"/>
      <c r="J543" s="7"/>
    </row>
    <row r="544" spans="3:10" x14ac:dyDescent="0.15">
      <c r="C544" s="6"/>
      <c r="D544" s="6"/>
      <c r="E544" s="6"/>
      <c r="J544" s="7"/>
    </row>
    <row r="545" spans="3:10" x14ac:dyDescent="0.15">
      <c r="C545" s="6"/>
      <c r="D545" s="6"/>
      <c r="E545" s="6"/>
      <c r="J545" s="7"/>
    </row>
    <row r="546" spans="3:10" x14ac:dyDescent="0.15">
      <c r="C546" s="6"/>
      <c r="D546" s="6"/>
      <c r="E546" s="6"/>
      <c r="J546" s="7"/>
    </row>
    <row r="547" spans="3:10" x14ac:dyDescent="0.15">
      <c r="C547" s="6"/>
      <c r="D547" s="6"/>
      <c r="E547" s="6"/>
      <c r="J547" s="7"/>
    </row>
    <row r="548" spans="3:10" x14ac:dyDescent="0.15">
      <c r="C548" s="6"/>
      <c r="D548" s="6"/>
      <c r="E548" s="6"/>
      <c r="J548" s="7"/>
    </row>
    <row r="549" spans="3:10" x14ac:dyDescent="0.15">
      <c r="C549" s="6"/>
      <c r="D549" s="6"/>
      <c r="E549" s="6"/>
      <c r="J549" s="7"/>
    </row>
    <row r="550" spans="3:10" x14ac:dyDescent="0.15">
      <c r="C550" s="6"/>
      <c r="D550" s="6"/>
      <c r="E550" s="6"/>
      <c r="J550" s="7"/>
    </row>
    <row r="551" spans="3:10" x14ac:dyDescent="0.15">
      <c r="C551" s="6"/>
      <c r="D551" s="6"/>
      <c r="E551" s="6"/>
      <c r="J551" s="7"/>
    </row>
    <row r="552" spans="3:10" x14ac:dyDescent="0.15">
      <c r="C552" s="6"/>
      <c r="D552" s="6"/>
      <c r="E552" s="6"/>
      <c r="J552" s="7"/>
    </row>
    <row r="553" spans="3:10" x14ac:dyDescent="0.15">
      <c r="C553" s="6"/>
      <c r="D553" s="6"/>
      <c r="E553" s="6"/>
      <c r="J553" s="7"/>
    </row>
    <row r="554" spans="3:10" x14ac:dyDescent="0.15">
      <c r="C554" s="6"/>
      <c r="D554" s="6"/>
      <c r="E554" s="6"/>
      <c r="J554" s="7"/>
    </row>
    <row r="555" spans="3:10" x14ac:dyDescent="0.15">
      <c r="C555" s="6"/>
      <c r="D555" s="6"/>
      <c r="E555" s="6"/>
      <c r="J555" s="7"/>
    </row>
    <row r="556" spans="3:10" x14ac:dyDescent="0.15">
      <c r="C556" s="6"/>
      <c r="D556" s="6"/>
      <c r="E556" s="6"/>
      <c r="J556" s="7"/>
    </row>
    <row r="557" spans="3:10" x14ac:dyDescent="0.15">
      <c r="C557" s="6"/>
      <c r="D557" s="6"/>
      <c r="E557" s="6"/>
      <c r="J557" s="7"/>
    </row>
    <row r="558" spans="3:10" x14ac:dyDescent="0.15">
      <c r="C558" s="6"/>
      <c r="D558" s="6"/>
      <c r="E558" s="6"/>
      <c r="J558" s="7"/>
    </row>
    <row r="559" spans="3:10" x14ac:dyDescent="0.15">
      <c r="C559" s="6"/>
      <c r="D559" s="6"/>
      <c r="E559" s="6"/>
      <c r="J559" s="7"/>
    </row>
    <row r="560" spans="3:10" x14ac:dyDescent="0.15">
      <c r="C560" s="6"/>
      <c r="D560" s="6"/>
      <c r="E560" s="6"/>
      <c r="J560" s="7"/>
    </row>
    <row r="561" spans="3:10" x14ac:dyDescent="0.15">
      <c r="C561" s="6"/>
      <c r="D561" s="6"/>
      <c r="E561" s="6"/>
      <c r="J561" s="7"/>
    </row>
    <row r="562" spans="3:10" x14ac:dyDescent="0.15">
      <c r="C562" s="6"/>
      <c r="D562" s="6"/>
      <c r="E562" s="6"/>
      <c r="J562" s="7"/>
    </row>
    <row r="563" spans="3:10" x14ac:dyDescent="0.15">
      <c r="C563" s="6"/>
      <c r="D563" s="6"/>
      <c r="E563" s="6"/>
      <c r="J563" s="7"/>
    </row>
    <row r="564" spans="3:10" x14ac:dyDescent="0.15">
      <c r="C564" s="6"/>
      <c r="D564" s="6"/>
      <c r="E564" s="6"/>
      <c r="J564" s="7"/>
    </row>
    <row r="565" spans="3:10" x14ac:dyDescent="0.15">
      <c r="C565" s="6"/>
      <c r="D565" s="6"/>
      <c r="E565" s="6"/>
      <c r="J565" s="7"/>
    </row>
    <row r="566" spans="3:10" x14ac:dyDescent="0.15">
      <c r="C566" s="6"/>
      <c r="D566" s="6"/>
      <c r="E566" s="6"/>
      <c r="J566" s="7"/>
    </row>
    <row r="567" spans="3:10" x14ac:dyDescent="0.15">
      <c r="C567" s="6"/>
      <c r="D567" s="6"/>
      <c r="E567" s="6"/>
      <c r="J567" s="7"/>
    </row>
    <row r="568" spans="3:10" x14ac:dyDescent="0.15">
      <c r="C568" s="6"/>
      <c r="D568" s="6"/>
      <c r="E568" s="6"/>
      <c r="J568" s="7"/>
    </row>
    <row r="569" spans="3:10" x14ac:dyDescent="0.15">
      <c r="C569" s="6"/>
      <c r="D569" s="6"/>
      <c r="E569" s="6"/>
      <c r="J569" s="7"/>
    </row>
    <row r="570" spans="3:10" x14ac:dyDescent="0.15">
      <c r="C570" s="6"/>
      <c r="D570" s="6"/>
      <c r="E570" s="6"/>
      <c r="J570" s="7"/>
    </row>
    <row r="571" spans="3:10" x14ac:dyDescent="0.15">
      <c r="C571" s="6"/>
      <c r="D571" s="6"/>
      <c r="E571" s="6"/>
      <c r="J571" s="7"/>
    </row>
    <row r="572" spans="3:10" x14ac:dyDescent="0.15">
      <c r="C572" s="6"/>
      <c r="D572" s="6"/>
      <c r="E572" s="6"/>
      <c r="J572" s="7"/>
    </row>
    <row r="573" spans="3:10" x14ac:dyDescent="0.15">
      <c r="C573" s="6"/>
      <c r="D573" s="6"/>
      <c r="E573" s="6"/>
      <c r="J573" s="7"/>
    </row>
    <row r="574" spans="3:10" x14ac:dyDescent="0.15">
      <c r="C574" s="6"/>
      <c r="D574" s="6"/>
      <c r="E574" s="6"/>
      <c r="J574" s="7"/>
    </row>
    <row r="575" spans="3:10" x14ac:dyDescent="0.15">
      <c r="C575" s="6"/>
      <c r="D575" s="6"/>
      <c r="E575" s="6"/>
      <c r="J575" s="7"/>
    </row>
    <row r="576" spans="3:10" x14ac:dyDescent="0.15">
      <c r="C576" s="6"/>
      <c r="D576" s="6"/>
      <c r="E576" s="6"/>
      <c r="J576" s="7"/>
    </row>
    <row r="577" spans="3:10" x14ac:dyDescent="0.15">
      <c r="C577" s="6"/>
      <c r="D577" s="6"/>
      <c r="E577" s="6"/>
      <c r="J577" s="7"/>
    </row>
    <row r="578" spans="3:10" x14ac:dyDescent="0.15">
      <c r="C578" s="6"/>
      <c r="D578" s="6"/>
      <c r="E578" s="6"/>
      <c r="J578" s="7"/>
    </row>
    <row r="579" spans="3:10" x14ac:dyDescent="0.15">
      <c r="C579" s="6"/>
      <c r="D579" s="6"/>
      <c r="E579" s="6"/>
      <c r="J579" s="7"/>
    </row>
    <row r="580" spans="3:10" x14ac:dyDescent="0.15">
      <c r="C580" s="6"/>
      <c r="D580" s="6"/>
      <c r="E580" s="6"/>
      <c r="J580" s="7"/>
    </row>
    <row r="581" spans="3:10" x14ac:dyDescent="0.15">
      <c r="C581" s="6"/>
      <c r="D581" s="6"/>
      <c r="E581" s="6"/>
      <c r="J581" s="7"/>
    </row>
    <row r="582" spans="3:10" x14ac:dyDescent="0.15">
      <c r="C582" s="6"/>
      <c r="D582" s="6"/>
      <c r="E582" s="6"/>
      <c r="J582" s="7"/>
    </row>
    <row r="583" spans="3:10" x14ac:dyDescent="0.15">
      <c r="C583" s="6"/>
      <c r="D583" s="6"/>
      <c r="E583" s="6"/>
      <c r="J583" s="7"/>
    </row>
    <row r="584" spans="3:10" x14ac:dyDescent="0.15">
      <c r="C584" s="6"/>
      <c r="D584" s="6"/>
      <c r="E584" s="6"/>
      <c r="J584" s="7"/>
    </row>
    <row r="585" spans="3:10" x14ac:dyDescent="0.15">
      <c r="C585" s="6"/>
      <c r="D585" s="6"/>
      <c r="E585" s="6"/>
      <c r="J585" s="7"/>
    </row>
    <row r="586" spans="3:10" x14ac:dyDescent="0.15">
      <c r="C586" s="6"/>
      <c r="D586" s="6"/>
      <c r="E586" s="6"/>
      <c r="J586" s="7"/>
    </row>
    <row r="587" spans="3:10" x14ac:dyDescent="0.15">
      <c r="C587" s="6"/>
      <c r="D587" s="6"/>
      <c r="E587" s="6"/>
      <c r="J587" s="7"/>
    </row>
    <row r="588" spans="3:10" x14ac:dyDescent="0.15">
      <c r="C588" s="6"/>
      <c r="D588" s="6"/>
      <c r="E588" s="6"/>
      <c r="J588" s="7"/>
    </row>
    <row r="589" spans="3:10" x14ac:dyDescent="0.15">
      <c r="C589" s="6"/>
      <c r="D589" s="6"/>
      <c r="E589" s="6"/>
      <c r="J589" s="7"/>
    </row>
    <row r="590" spans="3:10" x14ac:dyDescent="0.15">
      <c r="C590" s="6"/>
      <c r="D590" s="6"/>
      <c r="E590" s="6"/>
      <c r="J590" s="7"/>
    </row>
    <row r="591" spans="3:10" x14ac:dyDescent="0.15">
      <c r="C591" s="6"/>
      <c r="D591" s="6"/>
      <c r="E591" s="6"/>
      <c r="J591" s="7"/>
    </row>
    <row r="592" spans="3:10" x14ac:dyDescent="0.15">
      <c r="C592" s="6"/>
      <c r="D592" s="6"/>
      <c r="E592" s="6"/>
      <c r="J592" s="7"/>
    </row>
    <row r="593" spans="3:10" x14ac:dyDescent="0.15">
      <c r="C593" s="6"/>
      <c r="D593" s="6"/>
      <c r="E593" s="6"/>
      <c r="J593" s="7"/>
    </row>
    <row r="594" spans="3:10" x14ac:dyDescent="0.15">
      <c r="C594" s="6"/>
      <c r="D594" s="6"/>
      <c r="E594" s="6"/>
      <c r="J594" s="7"/>
    </row>
    <row r="595" spans="3:10" x14ac:dyDescent="0.15">
      <c r="C595" s="6"/>
      <c r="D595" s="6"/>
      <c r="E595" s="6"/>
      <c r="J595" s="7"/>
    </row>
    <row r="596" spans="3:10" x14ac:dyDescent="0.15">
      <c r="C596" s="6"/>
      <c r="D596" s="6"/>
      <c r="E596" s="6"/>
      <c r="J596" s="7"/>
    </row>
    <row r="597" spans="3:10" x14ac:dyDescent="0.15">
      <c r="C597" s="6"/>
      <c r="D597" s="6"/>
      <c r="E597" s="6"/>
      <c r="J597" s="7"/>
    </row>
    <row r="598" spans="3:10" x14ac:dyDescent="0.15">
      <c r="C598" s="6"/>
      <c r="D598" s="6"/>
      <c r="E598" s="6"/>
      <c r="J598" s="7"/>
    </row>
    <row r="599" spans="3:10" x14ac:dyDescent="0.15">
      <c r="C599" s="6"/>
      <c r="D599" s="6"/>
      <c r="E599" s="6"/>
      <c r="J599" s="7"/>
    </row>
    <row r="600" spans="3:10" x14ac:dyDescent="0.15">
      <c r="C600" s="6"/>
      <c r="D600" s="6"/>
      <c r="E600" s="6"/>
      <c r="J600" s="7"/>
    </row>
    <row r="601" spans="3:10" x14ac:dyDescent="0.15">
      <c r="C601" s="6"/>
      <c r="D601" s="6"/>
      <c r="E601" s="6"/>
      <c r="J601" s="7"/>
    </row>
    <row r="602" spans="3:10" x14ac:dyDescent="0.15">
      <c r="C602" s="6"/>
      <c r="D602" s="6"/>
      <c r="E602" s="6"/>
      <c r="J602" s="7"/>
    </row>
    <row r="603" spans="3:10" x14ac:dyDescent="0.15">
      <c r="C603" s="6"/>
      <c r="D603" s="6"/>
      <c r="E603" s="6"/>
      <c r="J603" s="7"/>
    </row>
    <row r="604" spans="3:10" x14ac:dyDescent="0.15">
      <c r="C604" s="6"/>
      <c r="D604" s="6"/>
      <c r="E604" s="6"/>
      <c r="J604" s="7"/>
    </row>
    <row r="605" spans="3:10" x14ac:dyDescent="0.15">
      <c r="C605" s="6"/>
      <c r="D605" s="6"/>
      <c r="E605" s="6"/>
      <c r="J605" s="7"/>
    </row>
    <row r="606" spans="3:10" x14ac:dyDescent="0.15">
      <c r="C606" s="6"/>
      <c r="D606" s="6"/>
      <c r="E606" s="6"/>
      <c r="J606" s="7"/>
    </row>
    <row r="607" spans="3:10" x14ac:dyDescent="0.15">
      <c r="C607" s="6"/>
      <c r="D607" s="6"/>
      <c r="E607" s="6"/>
      <c r="J607" s="7"/>
    </row>
    <row r="608" spans="3:10" x14ac:dyDescent="0.15">
      <c r="C608" s="6"/>
      <c r="D608" s="6"/>
      <c r="E608" s="6"/>
      <c r="J608" s="7"/>
    </row>
    <row r="609" spans="3:10" x14ac:dyDescent="0.15">
      <c r="C609" s="6"/>
      <c r="D609" s="6"/>
      <c r="E609" s="6"/>
      <c r="J609" s="7"/>
    </row>
    <row r="610" spans="3:10" x14ac:dyDescent="0.15">
      <c r="C610" s="6"/>
      <c r="D610" s="6"/>
      <c r="E610" s="6"/>
      <c r="J610" s="7"/>
    </row>
    <row r="611" spans="3:10" x14ac:dyDescent="0.15">
      <c r="C611" s="6"/>
      <c r="D611" s="6"/>
      <c r="E611" s="6"/>
      <c r="J611" s="7"/>
    </row>
    <row r="612" spans="3:10" x14ac:dyDescent="0.15">
      <c r="C612" s="6"/>
      <c r="D612" s="6"/>
      <c r="E612" s="6"/>
      <c r="J612" s="7"/>
    </row>
    <row r="613" spans="3:10" x14ac:dyDescent="0.15">
      <c r="C613" s="6"/>
      <c r="D613" s="6"/>
      <c r="E613" s="6"/>
      <c r="J613" s="7"/>
    </row>
    <row r="614" spans="3:10" x14ac:dyDescent="0.15">
      <c r="C614" s="6"/>
      <c r="D614" s="6"/>
      <c r="E614" s="6"/>
      <c r="J614" s="7"/>
    </row>
    <row r="615" spans="3:10" x14ac:dyDescent="0.15">
      <c r="C615" s="6"/>
      <c r="D615" s="6"/>
      <c r="E615" s="6"/>
      <c r="J615" s="7"/>
    </row>
    <row r="616" spans="3:10" x14ac:dyDescent="0.15">
      <c r="C616" s="6"/>
      <c r="D616" s="6"/>
      <c r="E616" s="6"/>
      <c r="J616" s="7"/>
    </row>
    <row r="617" spans="3:10" x14ac:dyDescent="0.15">
      <c r="C617" s="6"/>
      <c r="D617" s="6"/>
      <c r="E617" s="6"/>
      <c r="J617" s="7"/>
    </row>
    <row r="618" spans="3:10" x14ac:dyDescent="0.15">
      <c r="C618" s="6"/>
      <c r="D618" s="6"/>
      <c r="E618" s="6"/>
      <c r="J618" s="7"/>
    </row>
    <row r="619" spans="3:10" x14ac:dyDescent="0.15">
      <c r="C619" s="6"/>
      <c r="D619" s="6"/>
      <c r="E619" s="6"/>
      <c r="J619" s="7"/>
    </row>
    <row r="620" spans="3:10" x14ac:dyDescent="0.15">
      <c r="C620" s="6"/>
      <c r="D620" s="6"/>
      <c r="E620" s="6"/>
      <c r="J620" s="7"/>
    </row>
    <row r="621" spans="3:10" x14ac:dyDescent="0.15">
      <c r="C621" s="6"/>
      <c r="D621" s="6"/>
      <c r="E621" s="6"/>
      <c r="J621" s="7"/>
    </row>
    <row r="622" spans="3:10" x14ac:dyDescent="0.15">
      <c r="C622" s="6"/>
      <c r="D622" s="6"/>
      <c r="E622" s="6"/>
      <c r="J622" s="7"/>
    </row>
    <row r="623" spans="3:10" x14ac:dyDescent="0.15">
      <c r="C623" s="6"/>
      <c r="D623" s="6"/>
      <c r="E623" s="6"/>
      <c r="J623" s="7"/>
    </row>
    <row r="624" spans="3:10" x14ac:dyDescent="0.15">
      <c r="C624" s="6"/>
      <c r="D624" s="6"/>
      <c r="E624" s="6"/>
      <c r="J624" s="7"/>
    </row>
    <row r="625" spans="3:10" x14ac:dyDescent="0.15">
      <c r="C625" s="6"/>
      <c r="D625" s="6"/>
      <c r="E625" s="6"/>
      <c r="J625" s="7"/>
    </row>
    <row r="626" spans="3:10" x14ac:dyDescent="0.15">
      <c r="C626" s="6"/>
      <c r="D626" s="6"/>
      <c r="E626" s="6"/>
      <c r="J626" s="7"/>
    </row>
    <row r="627" spans="3:10" x14ac:dyDescent="0.15">
      <c r="C627" s="6"/>
      <c r="D627" s="6"/>
      <c r="E627" s="6"/>
      <c r="J627" s="7"/>
    </row>
    <row r="628" spans="3:10" x14ac:dyDescent="0.15">
      <c r="C628" s="6"/>
      <c r="D628" s="6"/>
      <c r="E628" s="6"/>
      <c r="J628" s="7"/>
    </row>
    <row r="629" spans="3:10" x14ac:dyDescent="0.15">
      <c r="C629" s="6"/>
      <c r="D629" s="6"/>
      <c r="E629" s="6"/>
      <c r="J629" s="7"/>
    </row>
    <row r="630" spans="3:10" x14ac:dyDescent="0.15">
      <c r="C630" s="6"/>
      <c r="D630" s="6"/>
      <c r="E630" s="6"/>
      <c r="J630" s="7"/>
    </row>
    <row r="631" spans="3:10" x14ac:dyDescent="0.15">
      <c r="C631" s="6"/>
      <c r="D631" s="6"/>
      <c r="E631" s="6"/>
      <c r="J631" s="7"/>
    </row>
    <row r="632" spans="3:10" x14ac:dyDescent="0.15">
      <c r="C632" s="6"/>
      <c r="D632" s="6"/>
      <c r="E632" s="6"/>
      <c r="J632" s="7"/>
    </row>
    <row r="633" spans="3:10" x14ac:dyDescent="0.15">
      <c r="C633" s="6"/>
      <c r="D633" s="6"/>
      <c r="E633" s="6"/>
      <c r="J633" s="7"/>
    </row>
    <row r="634" spans="3:10" x14ac:dyDescent="0.15">
      <c r="C634" s="6"/>
      <c r="D634" s="6"/>
      <c r="E634" s="6"/>
      <c r="J634" s="7"/>
    </row>
    <row r="635" spans="3:10" x14ac:dyDescent="0.15">
      <c r="C635" s="6"/>
      <c r="D635" s="6"/>
      <c r="E635" s="6"/>
      <c r="J635" s="7"/>
    </row>
    <row r="636" spans="3:10" x14ac:dyDescent="0.15">
      <c r="C636" s="6"/>
      <c r="D636" s="6"/>
      <c r="E636" s="6"/>
      <c r="J636" s="7"/>
    </row>
    <row r="637" spans="3:10" x14ac:dyDescent="0.15">
      <c r="C637" s="6"/>
      <c r="D637" s="6"/>
      <c r="E637" s="6"/>
      <c r="J637" s="7"/>
    </row>
    <row r="638" spans="3:10" x14ac:dyDescent="0.15">
      <c r="C638" s="6"/>
      <c r="D638" s="6"/>
      <c r="E638" s="6"/>
      <c r="J638" s="7"/>
    </row>
    <row r="639" spans="3:10" x14ac:dyDescent="0.15">
      <c r="C639" s="6"/>
      <c r="D639" s="6"/>
      <c r="E639" s="6"/>
      <c r="J639" s="7"/>
    </row>
    <row r="640" spans="3:10" x14ac:dyDescent="0.15">
      <c r="C640" s="6"/>
      <c r="D640" s="6"/>
      <c r="E640" s="6"/>
      <c r="J640" s="7"/>
    </row>
    <row r="641" spans="3:10" x14ac:dyDescent="0.15">
      <c r="C641" s="6"/>
      <c r="D641" s="6"/>
      <c r="E641" s="6"/>
      <c r="J641" s="7"/>
    </row>
    <row r="642" spans="3:10" x14ac:dyDescent="0.15">
      <c r="C642" s="6"/>
      <c r="D642" s="6"/>
      <c r="E642" s="6"/>
      <c r="J642" s="7"/>
    </row>
    <row r="643" spans="3:10" x14ac:dyDescent="0.15">
      <c r="C643" s="6"/>
      <c r="D643" s="6"/>
      <c r="E643" s="6"/>
      <c r="J643" s="7"/>
    </row>
    <row r="644" spans="3:10" x14ac:dyDescent="0.15">
      <c r="C644" s="6"/>
      <c r="D644" s="6"/>
      <c r="E644" s="6"/>
      <c r="J644" s="7"/>
    </row>
    <row r="645" spans="3:10" x14ac:dyDescent="0.15">
      <c r="C645" s="6"/>
      <c r="D645" s="6"/>
      <c r="E645" s="6"/>
      <c r="J645" s="7"/>
    </row>
    <row r="646" spans="3:10" x14ac:dyDescent="0.15">
      <c r="C646" s="6"/>
      <c r="D646" s="6"/>
      <c r="E646" s="6"/>
      <c r="J646" s="7"/>
    </row>
    <row r="647" spans="3:10" x14ac:dyDescent="0.15">
      <c r="C647" s="6"/>
      <c r="D647" s="6"/>
      <c r="E647" s="6"/>
      <c r="J647" s="7"/>
    </row>
    <row r="648" spans="3:10" x14ac:dyDescent="0.15">
      <c r="C648" s="6"/>
      <c r="D648" s="6"/>
      <c r="E648" s="6"/>
      <c r="J648" s="7"/>
    </row>
    <row r="649" spans="3:10" x14ac:dyDescent="0.15">
      <c r="C649" s="6"/>
      <c r="D649" s="6"/>
      <c r="E649" s="6"/>
      <c r="J649" s="7"/>
    </row>
    <row r="650" spans="3:10" x14ac:dyDescent="0.15">
      <c r="C650" s="6"/>
      <c r="D650" s="6"/>
      <c r="E650" s="6"/>
      <c r="J650" s="7"/>
    </row>
    <row r="651" spans="3:10" x14ac:dyDescent="0.15">
      <c r="C651" s="6"/>
      <c r="D651" s="6"/>
      <c r="E651" s="6"/>
      <c r="J651" s="7"/>
    </row>
    <row r="652" spans="3:10" x14ac:dyDescent="0.15">
      <c r="C652" s="6"/>
      <c r="D652" s="6"/>
      <c r="E652" s="6"/>
      <c r="J652" s="7"/>
    </row>
    <row r="653" spans="3:10" x14ac:dyDescent="0.15">
      <c r="C653" s="6"/>
      <c r="D653" s="6"/>
      <c r="E653" s="6"/>
      <c r="J653" s="7"/>
    </row>
    <row r="654" spans="3:10" x14ac:dyDescent="0.15">
      <c r="C654" s="6"/>
      <c r="D654" s="6"/>
      <c r="E654" s="6"/>
      <c r="J654" s="7"/>
    </row>
    <row r="655" spans="3:10" x14ac:dyDescent="0.15">
      <c r="C655" s="6"/>
      <c r="D655" s="6"/>
      <c r="E655" s="6"/>
      <c r="J655" s="7"/>
    </row>
    <row r="656" spans="3:10" x14ac:dyDescent="0.15">
      <c r="C656" s="6"/>
      <c r="D656" s="6"/>
      <c r="E656" s="6"/>
      <c r="J656" s="7"/>
    </row>
    <row r="657" spans="3:10" x14ac:dyDescent="0.15">
      <c r="C657" s="6"/>
      <c r="D657" s="6"/>
      <c r="E657" s="6"/>
      <c r="J657" s="7"/>
    </row>
    <row r="658" spans="3:10" x14ac:dyDescent="0.15">
      <c r="C658" s="6"/>
      <c r="D658" s="6"/>
      <c r="E658" s="6"/>
      <c r="J658" s="7"/>
    </row>
    <row r="659" spans="3:10" x14ac:dyDescent="0.15">
      <c r="C659" s="6"/>
      <c r="D659" s="6"/>
      <c r="E659" s="6"/>
      <c r="J659" s="7"/>
    </row>
    <row r="660" spans="3:10" x14ac:dyDescent="0.15">
      <c r="C660" s="6"/>
      <c r="D660" s="6"/>
      <c r="E660" s="6"/>
      <c r="J660" s="7"/>
    </row>
    <row r="661" spans="3:10" x14ac:dyDescent="0.15">
      <c r="C661" s="6"/>
      <c r="D661" s="6"/>
      <c r="E661" s="6"/>
      <c r="J661" s="7"/>
    </row>
    <row r="662" spans="3:10" x14ac:dyDescent="0.15">
      <c r="C662" s="6"/>
      <c r="D662" s="6"/>
      <c r="E662" s="6"/>
      <c r="J662" s="7"/>
    </row>
    <row r="663" spans="3:10" x14ac:dyDescent="0.15">
      <c r="C663" s="6"/>
      <c r="D663" s="6"/>
      <c r="E663" s="6"/>
      <c r="J663" s="7"/>
    </row>
    <row r="664" spans="3:10" x14ac:dyDescent="0.15">
      <c r="C664" s="6"/>
      <c r="D664" s="6"/>
      <c r="E664" s="6"/>
      <c r="J664" s="7"/>
    </row>
    <row r="665" spans="3:10" x14ac:dyDescent="0.15">
      <c r="C665" s="6"/>
      <c r="D665" s="6"/>
      <c r="E665" s="6"/>
      <c r="J665" s="7"/>
    </row>
    <row r="666" spans="3:10" x14ac:dyDescent="0.15">
      <c r="C666" s="6"/>
      <c r="D666" s="6"/>
      <c r="E666" s="6"/>
      <c r="J666" s="7"/>
    </row>
    <row r="667" spans="3:10" x14ac:dyDescent="0.15">
      <c r="C667" s="6"/>
      <c r="D667" s="6"/>
      <c r="E667" s="6"/>
      <c r="J667" s="7"/>
    </row>
    <row r="668" spans="3:10" x14ac:dyDescent="0.15">
      <c r="C668" s="6"/>
      <c r="D668" s="6"/>
      <c r="E668" s="6"/>
      <c r="J668" s="7"/>
    </row>
    <row r="669" spans="3:10" x14ac:dyDescent="0.15">
      <c r="C669" s="6"/>
      <c r="D669" s="6"/>
      <c r="E669" s="6"/>
      <c r="J669" s="7"/>
    </row>
    <row r="670" spans="3:10" x14ac:dyDescent="0.15">
      <c r="C670" s="6"/>
      <c r="D670" s="6"/>
      <c r="E670" s="6"/>
      <c r="J670" s="7"/>
    </row>
    <row r="671" spans="3:10" x14ac:dyDescent="0.15">
      <c r="C671" s="6"/>
      <c r="D671" s="6"/>
      <c r="E671" s="6"/>
      <c r="J671" s="7"/>
    </row>
    <row r="672" spans="3:10" x14ac:dyDescent="0.15">
      <c r="C672" s="6"/>
      <c r="D672" s="6"/>
      <c r="E672" s="6"/>
      <c r="J672" s="7"/>
    </row>
    <row r="673" spans="3:10" x14ac:dyDescent="0.15">
      <c r="C673" s="6"/>
      <c r="D673" s="6"/>
      <c r="E673" s="6"/>
      <c r="J673" s="7"/>
    </row>
    <row r="674" spans="3:10" x14ac:dyDescent="0.15">
      <c r="C674" s="6"/>
      <c r="D674" s="6"/>
      <c r="E674" s="6"/>
      <c r="J674" s="7"/>
    </row>
    <row r="675" spans="3:10" x14ac:dyDescent="0.15">
      <c r="C675" s="6"/>
      <c r="D675" s="6"/>
      <c r="E675" s="6"/>
      <c r="J675" s="7"/>
    </row>
    <row r="676" spans="3:10" x14ac:dyDescent="0.15">
      <c r="C676" s="6"/>
      <c r="D676" s="6"/>
      <c r="E676" s="6"/>
      <c r="J676" s="7"/>
    </row>
    <row r="677" spans="3:10" x14ac:dyDescent="0.15">
      <c r="C677" s="6"/>
      <c r="D677" s="6"/>
      <c r="E677" s="6"/>
      <c r="J677" s="7"/>
    </row>
    <row r="678" spans="3:10" x14ac:dyDescent="0.15">
      <c r="C678" s="6"/>
      <c r="D678" s="6"/>
      <c r="E678" s="6"/>
      <c r="J678" s="7"/>
    </row>
    <row r="679" spans="3:10" x14ac:dyDescent="0.15">
      <c r="C679" s="6"/>
      <c r="D679" s="6"/>
      <c r="E679" s="6"/>
      <c r="J679" s="7"/>
    </row>
    <row r="680" spans="3:10" x14ac:dyDescent="0.15">
      <c r="C680" s="6"/>
      <c r="D680" s="6"/>
      <c r="E680" s="6"/>
      <c r="J680" s="7"/>
    </row>
    <row r="681" spans="3:10" x14ac:dyDescent="0.15">
      <c r="C681" s="6"/>
      <c r="D681" s="6"/>
      <c r="E681" s="6"/>
      <c r="J681" s="7"/>
    </row>
    <row r="682" spans="3:10" x14ac:dyDescent="0.15">
      <c r="C682" s="6"/>
      <c r="D682" s="6"/>
      <c r="E682" s="6"/>
      <c r="J682" s="7"/>
    </row>
    <row r="683" spans="3:10" x14ac:dyDescent="0.15">
      <c r="C683" s="6"/>
      <c r="D683" s="6"/>
      <c r="E683" s="6"/>
      <c r="J683" s="7"/>
    </row>
    <row r="684" spans="3:10" x14ac:dyDescent="0.15">
      <c r="C684" s="6"/>
      <c r="D684" s="6"/>
      <c r="E684" s="6"/>
      <c r="J684" s="7"/>
    </row>
    <row r="685" spans="3:10" x14ac:dyDescent="0.15">
      <c r="C685" s="6"/>
      <c r="D685" s="6"/>
      <c r="E685" s="6"/>
      <c r="J685" s="7"/>
    </row>
    <row r="686" spans="3:10" x14ac:dyDescent="0.15">
      <c r="C686" s="6"/>
      <c r="D686" s="6"/>
      <c r="E686" s="6"/>
      <c r="J686" s="7"/>
    </row>
    <row r="687" spans="3:10" x14ac:dyDescent="0.15">
      <c r="C687" s="6"/>
      <c r="D687" s="6"/>
      <c r="E687" s="6"/>
      <c r="J687" s="7"/>
    </row>
    <row r="688" spans="3:10" x14ac:dyDescent="0.15">
      <c r="C688" s="6"/>
      <c r="D688" s="6"/>
      <c r="E688" s="6"/>
      <c r="J688" s="7"/>
    </row>
    <row r="689" spans="3:10" x14ac:dyDescent="0.15">
      <c r="C689" s="6"/>
      <c r="D689" s="6"/>
      <c r="E689" s="6"/>
      <c r="J689" s="7"/>
    </row>
    <row r="690" spans="3:10" x14ac:dyDescent="0.15">
      <c r="C690" s="6"/>
      <c r="D690" s="6"/>
      <c r="E690" s="6"/>
      <c r="J690" s="7"/>
    </row>
    <row r="691" spans="3:10" x14ac:dyDescent="0.15">
      <c r="C691" s="6"/>
      <c r="D691" s="6"/>
      <c r="E691" s="6"/>
      <c r="J691" s="7"/>
    </row>
    <row r="692" spans="3:10" x14ac:dyDescent="0.15">
      <c r="C692" s="6"/>
      <c r="D692" s="6"/>
      <c r="E692" s="6"/>
      <c r="J692" s="7"/>
    </row>
    <row r="693" spans="3:10" x14ac:dyDescent="0.15">
      <c r="C693" s="6"/>
      <c r="D693" s="6"/>
      <c r="E693" s="6"/>
      <c r="J693" s="7"/>
    </row>
    <row r="694" spans="3:10" x14ac:dyDescent="0.15">
      <c r="C694" s="6"/>
      <c r="D694" s="6"/>
      <c r="E694" s="6"/>
      <c r="J694" s="7"/>
    </row>
    <row r="695" spans="3:10" x14ac:dyDescent="0.15">
      <c r="C695" s="6"/>
      <c r="D695" s="6"/>
      <c r="E695" s="6"/>
      <c r="J695" s="7"/>
    </row>
    <row r="696" spans="3:10" x14ac:dyDescent="0.15">
      <c r="C696" s="6"/>
      <c r="D696" s="6"/>
      <c r="E696" s="6"/>
      <c r="J696" s="7"/>
    </row>
    <row r="697" spans="3:10" x14ac:dyDescent="0.15">
      <c r="C697" s="6"/>
      <c r="D697" s="6"/>
      <c r="E697" s="6"/>
      <c r="J697" s="7"/>
    </row>
    <row r="698" spans="3:10" x14ac:dyDescent="0.15">
      <c r="C698" s="6"/>
      <c r="D698" s="6"/>
      <c r="E698" s="6"/>
      <c r="J698" s="7"/>
    </row>
    <row r="699" spans="3:10" x14ac:dyDescent="0.15">
      <c r="C699" s="6"/>
      <c r="D699" s="6"/>
      <c r="E699" s="6"/>
      <c r="J699" s="7"/>
    </row>
    <row r="700" spans="3:10" x14ac:dyDescent="0.15">
      <c r="C700" s="6"/>
      <c r="D700" s="6"/>
      <c r="E700" s="6"/>
      <c r="J700" s="7"/>
    </row>
    <row r="701" spans="3:10" x14ac:dyDescent="0.15">
      <c r="C701" s="6"/>
      <c r="D701" s="6"/>
      <c r="E701" s="6"/>
      <c r="J701" s="7"/>
    </row>
    <row r="702" spans="3:10" x14ac:dyDescent="0.15">
      <c r="C702" s="6"/>
      <c r="D702" s="6"/>
      <c r="E702" s="6"/>
      <c r="J702" s="7"/>
    </row>
    <row r="703" spans="3:10" x14ac:dyDescent="0.15">
      <c r="C703" s="6"/>
      <c r="D703" s="6"/>
      <c r="E703" s="6"/>
      <c r="J703" s="7"/>
    </row>
    <row r="704" spans="3:10" x14ac:dyDescent="0.15">
      <c r="C704" s="6"/>
      <c r="D704" s="6"/>
      <c r="E704" s="6"/>
      <c r="J704" s="7"/>
    </row>
    <row r="705" spans="3:10" x14ac:dyDescent="0.15">
      <c r="C705" s="6"/>
      <c r="D705" s="6"/>
      <c r="E705" s="6"/>
      <c r="J705" s="7"/>
    </row>
    <row r="706" spans="3:10" x14ac:dyDescent="0.15">
      <c r="C706" s="6"/>
      <c r="D706" s="6"/>
      <c r="E706" s="6"/>
      <c r="J706" s="7"/>
    </row>
    <row r="707" spans="3:10" x14ac:dyDescent="0.15">
      <c r="C707" s="6"/>
      <c r="D707" s="6"/>
      <c r="E707" s="6"/>
      <c r="J707" s="7"/>
    </row>
    <row r="708" spans="3:10" x14ac:dyDescent="0.15">
      <c r="C708" s="6"/>
      <c r="D708" s="6"/>
      <c r="E708" s="6"/>
      <c r="J708" s="7"/>
    </row>
    <row r="709" spans="3:10" x14ac:dyDescent="0.15">
      <c r="C709" s="6"/>
      <c r="D709" s="6"/>
      <c r="E709" s="6"/>
      <c r="J709" s="7"/>
    </row>
    <row r="710" spans="3:10" x14ac:dyDescent="0.15">
      <c r="C710" s="6"/>
      <c r="D710" s="6"/>
      <c r="E710" s="6"/>
      <c r="J710" s="7"/>
    </row>
    <row r="711" spans="3:10" x14ac:dyDescent="0.15">
      <c r="C711" s="6"/>
      <c r="D711" s="6"/>
      <c r="E711" s="6"/>
      <c r="J711" s="7"/>
    </row>
    <row r="712" spans="3:10" x14ac:dyDescent="0.15">
      <c r="C712" s="6"/>
      <c r="D712" s="6"/>
      <c r="E712" s="6"/>
      <c r="J712" s="7"/>
    </row>
    <row r="713" spans="3:10" x14ac:dyDescent="0.15">
      <c r="C713" s="6"/>
      <c r="D713" s="6"/>
      <c r="E713" s="6"/>
      <c r="J713" s="7"/>
    </row>
    <row r="714" spans="3:10" x14ac:dyDescent="0.15">
      <c r="C714" s="6"/>
      <c r="D714" s="6"/>
      <c r="E714" s="6"/>
      <c r="J714" s="7"/>
    </row>
    <row r="715" spans="3:10" x14ac:dyDescent="0.15">
      <c r="C715" s="6"/>
      <c r="D715" s="6"/>
      <c r="E715" s="6"/>
      <c r="J715" s="7"/>
    </row>
    <row r="716" spans="3:10" x14ac:dyDescent="0.15">
      <c r="C716" s="6"/>
      <c r="D716" s="6"/>
      <c r="E716" s="6"/>
      <c r="J716" s="7"/>
    </row>
    <row r="717" spans="3:10" x14ac:dyDescent="0.15">
      <c r="C717" s="6"/>
      <c r="D717" s="6"/>
      <c r="E717" s="6"/>
      <c r="J717" s="7"/>
    </row>
    <row r="718" spans="3:10" x14ac:dyDescent="0.15">
      <c r="C718" s="6"/>
      <c r="D718" s="6"/>
      <c r="E718" s="6"/>
      <c r="J718" s="7"/>
    </row>
    <row r="719" spans="3:10" x14ac:dyDescent="0.15">
      <c r="C719" s="6"/>
      <c r="D719" s="6"/>
      <c r="E719" s="6"/>
      <c r="J719" s="7"/>
    </row>
    <row r="720" spans="3:10" x14ac:dyDescent="0.15">
      <c r="C720" s="6"/>
      <c r="D720" s="6"/>
      <c r="E720" s="6"/>
      <c r="J720" s="7"/>
    </row>
    <row r="721" spans="3:10" x14ac:dyDescent="0.15">
      <c r="C721" s="6"/>
      <c r="D721" s="6"/>
      <c r="E721" s="6"/>
      <c r="J721" s="7"/>
    </row>
    <row r="722" spans="3:10" x14ac:dyDescent="0.15">
      <c r="C722" s="6"/>
      <c r="D722" s="6"/>
      <c r="E722" s="6"/>
      <c r="J722" s="7"/>
    </row>
    <row r="723" spans="3:10" x14ac:dyDescent="0.15">
      <c r="C723" s="6"/>
      <c r="D723" s="6"/>
      <c r="E723" s="6"/>
      <c r="J723" s="7"/>
    </row>
    <row r="724" spans="3:10" x14ac:dyDescent="0.15">
      <c r="C724" s="6"/>
      <c r="D724" s="6"/>
      <c r="E724" s="6"/>
      <c r="J724" s="7"/>
    </row>
    <row r="725" spans="3:10" x14ac:dyDescent="0.15">
      <c r="C725" s="6"/>
      <c r="D725" s="6"/>
      <c r="E725" s="6"/>
      <c r="J725" s="7"/>
    </row>
    <row r="726" spans="3:10" x14ac:dyDescent="0.15">
      <c r="C726" s="6"/>
      <c r="D726" s="6"/>
      <c r="E726" s="6"/>
      <c r="J726" s="7"/>
    </row>
    <row r="727" spans="3:10" x14ac:dyDescent="0.15">
      <c r="C727" s="6"/>
      <c r="D727" s="6"/>
      <c r="E727" s="6"/>
      <c r="J727" s="7"/>
    </row>
    <row r="728" spans="3:10" x14ac:dyDescent="0.15">
      <c r="C728" s="6"/>
      <c r="D728" s="6"/>
      <c r="E728" s="6"/>
      <c r="J728" s="7"/>
    </row>
    <row r="729" spans="3:10" x14ac:dyDescent="0.15">
      <c r="C729" s="6"/>
      <c r="D729" s="6"/>
      <c r="E729" s="6"/>
      <c r="J729" s="7"/>
    </row>
    <row r="730" spans="3:10" x14ac:dyDescent="0.15">
      <c r="C730" s="6"/>
      <c r="D730" s="6"/>
      <c r="E730" s="6"/>
      <c r="J730" s="7"/>
    </row>
    <row r="731" spans="3:10" x14ac:dyDescent="0.15">
      <c r="C731" s="6"/>
      <c r="D731" s="6"/>
      <c r="E731" s="6"/>
      <c r="J731" s="7"/>
    </row>
    <row r="732" spans="3:10" x14ac:dyDescent="0.15">
      <c r="C732" s="6"/>
      <c r="D732" s="6"/>
      <c r="E732" s="6"/>
      <c r="J732" s="7"/>
    </row>
    <row r="733" spans="3:10" x14ac:dyDescent="0.15">
      <c r="C733" s="6"/>
      <c r="D733" s="6"/>
      <c r="E733" s="6"/>
      <c r="J733" s="7"/>
    </row>
    <row r="734" spans="3:10" x14ac:dyDescent="0.15">
      <c r="C734" s="6"/>
      <c r="D734" s="6"/>
      <c r="E734" s="6"/>
      <c r="J734" s="7"/>
    </row>
    <row r="735" spans="3:10" x14ac:dyDescent="0.15">
      <c r="C735" s="6"/>
      <c r="D735" s="6"/>
      <c r="E735" s="6"/>
      <c r="J735" s="7"/>
    </row>
    <row r="736" spans="3:10" x14ac:dyDescent="0.15">
      <c r="C736" s="6"/>
      <c r="D736" s="6"/>
      <c r="E736" s="6"/>
      <c r="J736" s="7"/>
    </row>
    <row r="737" spans="3:10" x14ac:dyDescent="0.15">
      <c r="C737" s="6"/>
      <c r="D737" s="6"/>
      <c r="E737" s="6"/>
      <c r="J737" s="7"/>
    </row>
    <row r="738" spans="3:10" x14ac:dyDescent="0.15">
      <c r="C738" s="6"/>
      <c r="D738" s="6"/>
      <c r="E738" s="6"/>
      <c r="J738" s="7"/>
    </row>
    <row r="739" spans="3:10" x14ac:dyDescent="0.15">
      <c r="C739" s="6"/>
      <c r="D739" s="6"/>
      <c r="E739" s="6"/>
      <c r="J739" s="7"/>
    </row>
    <row r="740" spans="3:10" x14ac:dyDescent="0.15">
      <c r="C740" s="6"/>
      <c r="D740" s="6"/>
      <c r="E740" s="6"/>
      <c r="J740" s="7"/>
    </row>
    <row r="741" spans="3:10" x14ac:dyDescent="0.15">
      <c r="C741" s="6"/>
      <c r="D741" s="6"/>
      <c r="E741" s="6"/>
      <c r="J741" s="7"/>
    </row>
    <row r="742" spans="3:10" x14ac:dyDescent="0.15">
      <c r="C742" s="6"/>
      <c r="D742" s="6"/>
      <c r="E742" s="6"/>
      <c r="J742" s="7"/>
    </row>
    <row r="743" spans="3:10" x14ac:dyDescent="0.15">
      <c r="C743" s="6"/>
      <c r="D743" s="6"/>
      <c r="E743" s="6"/>
      <c r="J743" s="7"/>
    </row>
    <row r="744" spans="3:10" x14ac:dyDescent="0.15">
      <c r="C744" s="6"/>
      <c r="D744" s="6"/>
      <c r="E744" s="6"/>
      <c r="J744" s="7"/>
    </row>
    <row r="745" spans="3:10" x14ac:dyDescent="0.15">
      <c r="C745" s="6"/>
      <c r="D745" s="6"/>
      <c r="E745" s="6"/>
      <c r="J745" s="7"/>
    </row>
    <row r="746" spans="3:10" x14ac:dyDescent="0.15">
      <c r="C746" s="6"/>
      <c r="D746" s="6"/>
      <c r="E746" s="6"/>
      <c r="J746" s="7"/>
    </row>
    <row r="747" spans="3:10" x14ac:dyDescent="0.15">
      <c r="C747" s="6"/>
      <c r="D747" s="6"/>
      <c r="E747" s="6"/>
      <c r="J747" s="7"/>
    </row>
    <row r="748" spans="3:10" x14ac:dyDescent="0.15">
      <c r="C748" s="6"/>
      <c r="D748" s="6"/>
      <c r="E748" s="6"/>
      <c r="J748" s="7"/>
    </row>
    <row r="749" spans="3:10" x14ac:dyDescent="0.15">
      <c r="C749" s="6"/>
      <c r="D749" s="6"/>
      <c r="E749" s="6"/>
      <c r="J749" s="7"/>
    </row>
    <row r="750" spans="3:10" x14ac:dyDescent="0.15">
      <c r="C750" s="6"/>
      <c r="D750" s="6"/>
      <c r="E750" s="6"/>
      <c r="J750" s="7"/>
    </row>
    <row r="751" spans="3:10" x14ac:dyDescent="0.15">
      <c r="C751" s="6"/>
      <c r="D751" s="6"/>
      <c r="E751" s="6"/>
      <c r="J751" s="7"/>
    </row>
    <row r="752" spans="3:10" x14ac:dyDescent="0.15">
      <c r="C752" s="6"/>
      <c r="D752" s="6"/>
      <c r="E752" s="6"/>
      <c r="J752" s="7"/>
    </row>
    <row r="753" spans="3:10" x14ac:dyDescent="0.15">
      <c r="C753" s="6"/>
      <c r="D753" s="6"/>
      <c r="E753" s="6"/>
      <c r="J753" s="7"/>
    </row>
    <row r="754" spans="3:10" x14ac:dyDescent="0.15">
      <c r="C754" s="6"/>
      <c r="D754" s="6"/>
      <c r="E754" s="6"/>
      <c r="J754" s="7"/>
    </row>
    <row r="755" spans="3:10" x14ac:dyDescent="0.15">
      <c r="C755" s="6"/>
      <c r="D755" s="6"/>
      <c r="E755" s="6"/>
      <c r="J755" s="7"/>
    </row>
    <row r="756" spans="3:10" x14ac:dyDescent="0.15">
      <c r="C756" s="6"/>
      <c r="D756" s="6"/>
      <c r="E756" s="6"/>
      <c r="J756" s="7"/>
    </row>
    <row r="757" spans="3:10" x14ac:dyDescent="0.15">
      <c r="C757" s="6"/>
      <c r="D757" s="6"/>
      <c r="E757" s="6"/>
      <c r="J757" s="7"/>
    </row>
    <row r="758" spans="3:10" x14ac:dyDescent="0.15">
      <c r="C758" s="6"/>
      <c r="D758" s="6"/>
      <c r="E758" s="6"/>
      <c r="J758" s="7"/>
    </row>
    <row r="759" spans="3:10" x14ac:dyDescent="0.15">
      <c r="C759" s="6"/>
      <c r="D759" s="6"/>
      <c r="E759" s="6"/>
      <c r="J759" s="7"/>
    </row>
    <row r="760" spans="3:10" x14ac:dyDescent="0.15">
      <c r="C760" s="6"/>
      <c r="D760" s="6"/>
      <c r="E760" s="6"/>
      <c r="J760" s="7"/>
    </row>
    <row r="761" spans="3:10" x14ac:dyDescent="0.15">
      <c r="C761" s="6"/>
      <c r="D761" s="6"/>
      <c r="E761" s="6"/>
      <c r="J761" s="7"/>
    </row>
    <row r="762" spans="3:10" x14ac:dyDescent="0.15">
      <c r="C762" s="6"/>
      <c r="D762" s="6"/>
      <c r="E762" s="6"/>
      <c r="J762" s="7"/>
    </row>
    <row r="763" spans="3:10" x14ac:dyDescent="0.15">
      <c r="C763" s="6"/>
      <c r="D763" s="6"/>
      <c r="E763" s="6"/>
      <c r="J763" s="7"/>
    </row>
    <row r="764" spans="3:10" x14ac:dyDescent="0.15">
      <c r="C764" s="6"/>
      <c r="D764" s="6"/>
      <c r="E764" s="6"/>
      <c r="J764" s="7"/>
    </row>
    <row r="765" spans="3:10" x14ac:dyDescent="0.15">
      <c r="C765" s="6"/>
      <c r="D765" s="6"/>
      <c r="E765" s="6"/>
      <c r="J765" s="7"/>
    </row>
    <row r="766" spans="3:10" x14ac:dyDescent="0.15">
      <c r="C766" s="6"/>
      <c r="D766" s="6"/>
      <c r="E766" s="6"/>
      <c r="J766" s="7"/>
    </row>
    <row r="767" spans="3:10" x14ac:dyDescent="0.15">
      <c r="C767" s="6"/>
      <c r="D767" s="6"/>
      <c r="E767" s="6"/>
      <c r="J767" s="7"/>
    </row>
    <row r="768" spans="3:10" x14ac:dyDescent="0.15">
      <c r="C768" s="6"/>
      <c r="D768" s="6"/>
      <c r="E768" s="6"/>
      <c r="J768" s="7"/>
    </row>
    <row r="769" spans="3:10" x14ac:dyDescent="0.15">
      <c r="C769" s="6"/>
      <c r="D769" s="6"/>
      <c r="E769" s="6"/>
      <c r="J769" s="7"/>
    </row>
    <row r="770" spans="3:10" x14ac:dyDescent="0.15">
      <c r="C770" s="6"/>
      <c r="D770" s="6"/>
      <c r="E770" s="6"/>
      <c r="J770" s="7"/>
    </row>
    <row r="771" spans="3:10" x14ac:dyDescent="0.15">
      <c r="C771" s="6"/>
      <c r="D771" s="6"/>
      <c r="E771" s="6"/>
      <c r="J771" s="7"/>
    </row>
    <row r="772" spans="3:10" x14ac:dyDescent="0.15">
      <c r="C772" s="6"/>
      <c r="D772" s="6"/>
      <c r="E772" s="6"/>
      <c r="J772" s="7"/>
    </row>
    <row r="773" spans="3:10" x14ac:dyDescent="0.15">
      <c r="C773" s="6"/>
      <c r="D773" s="6"/>
      <c r="E773" s="6"/>
      <c r="J773" s="7"/>
    </row>
    <row r="774" spans="3:10" x14ac:dyDescent="0.15">
      <c r="C774" s="6"/>
      <c r="D774" s="6"/>
      <c r="E774" s="6"/>
      <c r="J774" s="7"/>
    </row>
    <row r="775" spans="3:10" x14ac:dyDescent="0.15">
      <c r="C775" s="6"/>
      <c r="D775" s="6"/>
      <c r="E775" s="6"/>
      <c r="J775" s="7"/>
    </row>
    <row r="776" spans="3:10" x14ac:dyDescent="0.15">
      <c r="C776" s="6"/>
      <c r="D776" s="6"/>
      <c r="E776" s="6"/>
      <c r="J776" s="7"/>
    </row>
    <row r="777" spans="3:10" x14ac:dyDescent="0.15">
      <c r="C777" s="6"/>
      <c r="D777" s="6"/>
      <c r="E777" s="6"/>
      <c r="J777" s="7"/>
    </row>
    <row r="778" spans="3:10" x14ac:dyDescent="0.15">
      <c r="C778" s="6"/>
      <c r="D778" s="6"/>
      <c r="E778" s="6"/>
      <c r="J778" s="7"/>
    </row>
    <row r="779" spans="3:10" x14ac:dyDescent="0.15">
      <c r="C779" s="6"/>
      <c r="D779" s="6"/>
      <c r="E779" s="6"/>
      <c r="J779" s="7"/>
    </row>
    <row r="780" spans="3:10" x14ac:dyDescent="0.15">
      <c r="C780" s="6"/>
      <c r="D780" s="6"/>
      <c r="E780" s="6"/>
      <c r="J780" s="7"/>
    </row>
    <row r="781" spans="3:10" x14ac:dyDescent="0.15">
      <c r="C781" s="6"/>
      <c r="D781" s="6"/>
      <c r="E781" s="6"/>
      <c r="J781" s="7"/>
    </row>
    <row r="782" spans="3:10" x14ac:dyDescent="0.15">
      <c r="C782" s="6"/>
      <c r="D782" s="6"/>
      <c r="E782" s="6"/>
      <c r="J782" s="7"/>
    </row>
    <row r="783" spans="3:10" x14ac:dyDescent="0.15">
      <c r="C783" s="6"/>
      <c r="D783" s="6"/>
      <c r="E783" s="6"/>
      <c r="J783" s="7"/>
    </row>
    <row r="784" spans="3:10" x14ac:dyDescent="0.15">
      <c r="C784" s="6"/>
      <c r="D784" s="6"/>
      <c r="E784" s="6"/>
      <c r="J784" s="7"/>
    </row>
    <row r="785" spans="3:10" x14ac:dyDescent="0.15">
      <c r="C785" s="6"/>
      <c r="D785" s="6"/>
      <c r="E785" s="6"/>
      <c r="J785" s="7"/>
    </row>
    <row r="786" spans="3:10" x14ac:dyDescent="0.15">
      <c r="C786" s="6"/>
      <c r="D786" s="6"/>
      <c r="E786" s="6"/>
      <c r="J786" s="7"/>
    </row>
    <row r="787" spans="3:10" x14ac:dyDescent="0.15">
      <c r="C787" s="6"/>
      <c r="D787" s="6"/>
      <c r="E787" s="6"/>
      <c r="J787" s="7"/>
    </row>
    <row r="788" spans="3:10" x14ac:dyDescent="0.15">
      <c r="C788" s="6"/>
      <c r="D788" s="6"/>
      <c r="E788" s="6"/>
      <c r="J788" s="7"/>
    </row>
    <row r="789" spans="3:10" x14ac:dyDescent="0.15">
      <c r="C789" s="6"/>
      <c r="D789" s="6"/>
      <c r="E789" s="6"/>
      <c r="J789" s="7"/>
    </row>
    <row r="790" spans="3:10" x14ac:dyDescent="0.15">
      <c r="C790" s="6"/>
      <c r="D790" s="6"/>
      <c r="E790" s="6"/>
      <c r="J790" s="7"/>
    </row>
    <row r="791" spans="3:10" x14ac:dyDescent="0.15">
      <c r="C791" s="6"/>
      <c r="D791" s="6"/>
      <c r="E791" s="6"/>
      <c r="J791" s="7"/>
    </row>
    <row r="792" spans="3:10" x14ac:dyDescent="0.15">
      <c r="C792" s="6"/>
      <c r="D792" s="6"/>
      <c r="E792" s="6"/>
      <c r="J792" s="7"/>
    </row>
    <row r="793" spans="3:10" x14ac:dyDescent="0.15">
      <c r="C793" s="6"/>
      <c r="D793" s="6"/>
      <c r="E793" s="6"/>
      <c r="J793" s="7"/>
    </row>
    <row r="794" spans="3:10" x14ac:dyDescent="0.15">
      <c r="C794" s="6"/>
      <c r="D794" s="6"/>
      <c r="E794" s="6"/>
      <c r="J794" s="7"/>
    </row>
    <row r="795" spans="3:10" x14ac:dyDescent="0.15">
      <c r="C795" s="6"/>
      <c r="D795" s="6"/>
      <c r="E795" s="6"/>
      <c r="J795" s="7"/>
    </row>
    <row r="796" spans="3:10" x14ac:dyDescent="0.15">
      <c r="C796" s="6"/>
      <c r="D796" s="6"/>
      <c r="E796" s="6"/>
      <c r="J796" s="7"/>
    </row>
    <row r="797" spans="3:10" x14ac:dyDescent="0.15">
      <c r="C797" s="6"/>
      <c r="D797" s="6"/>
      <c r="E797" s="6"/>
      <c r="J797" s="7"/>
    </row>
    <row r="798" spans="3:10" x14ac:dyDescent="0.15">
      <c r="C798" s="6"/>
      <c r="D798" s="6"/>
      <c r="E798" s="6"/>
      <c r="J798" s="7"/>
    </row>
    <row r="799" spans="3:10" x14ac:dyDescent="0.15">
      <c r="C799" s="6"/>
      <c r="D799" s="6"/>
      <c r="E799" s="6"/>
      <c r="J799" s="7"/>
    </row>
    <row r="800" spans="3:10" x14ac:dyDescent="0.15">
      <c r="C800" s="6"/>
      <c r="D800" s="6"/>
      <c r="E800" s="6"/>
      <c r="J800" s="7"/>
    </row>
    <row r="801" spans="3:10" x14ac:dyDescent="0.15">
      <c r="C801" s="6"/>
      <c r="D801" s="6"/>
      <c r="E801" s="6"/>
      <c r="J801" s="7"/>
    </row>
    <row r="802" spans="3:10" x14ac:dyDescent="0.15">
      <c r="C802" s="6"/>
      <c r="D802" s="6"/>
      <c r="E802" s="6"/>
      <c r="J802" s="7"/>
    </row>
    <row r="803" spans="3:10" x14ac:dyDescent="0.15">
      <c r="C803" s="6"/>
      <c r="D803" s="6"/>
      <c r="E803" s="6"/>
      <c r="J803" s="7"/>
    </row>
    <row r="804" spans="3:10" x14ac:dyDescent="0.15">
      <c r="C804" s="6"/>
      <c r="D804" s="6"/>
      <c r="E804" s="6"/>
      <c r="J804" s="7"/>
    </row>
    <row r="805" spans="3:10" x14ac:dyDescent="0.15">
      <c r="C805" s="6"/>
      <c r="D805" s="6"/>
      <c r="E805" s="6"/>
      <c r="J805" s="7"/>
    </row>
    <row r="806" spans="3:10" x14ac:dyDescent="0.15">
      <c r="C806" s="6"/>
      <c r="D806" s="6"/>
      <c r="E806" s="6"/>
      <c r="J806" s="7"/>
    </row>
    <row r="807" spans="3:10" x14ac:dyDescent="0.15">
      <c r="C807" s="6"/>
      <c r="D807" s="6"/>
      <c r="E807" s="6"/>
      <c r="J807" s="7"/>
    </row>
    <row r="808" spans="3:10" x14ac:dyDescent="0.15">
      <c r="C808" s="6"/>
      <c r="D808" s="6"/>
      <c r="E808" s="6"/>
      <c r="J808" s="7"/>
    </row>
    <row r="809" spans="3:10" x14ac:dyDescent="0.15">
      <c r="C809" s="6"/>
      <c r="D809" s="6"/>
      <c r="E809" s="6"/>
      <c r="J809" s="7"/>
    </row>
    <row r="810" spans="3:10" x14ac:dyDescent="0.15">
      <c r="C810" s="6"/>
      <c r="D810" s="6"/>
      <c r="E810" s="6"/>
      <c r="J810" s="7"/>
    </row>
    <row r="811" spans="3:10" x14ac:dyDescent="0.15">
      <c r="C811" s="6"/>
      <c r="D811" s="6"/>
      <c r="E811" s="6"/>
      <c r="J811" s="7"/>
    </row>
    <row r="812" spans="3:10" x14ac:dyDescent="0.15">
      <c r="C812" s="6"/>
      <c r="D812" s="6"/>
      <c r="E812" s="6"/>
      <c r="J812" s="7"/>
    </row>
    <row r="813" spans="3:10" x14ac:dyDescent="0.15">
      <c r="C813" s="6"/>
      <c r="D813" s="6"/>
      <c r="E813" s="6"/>
      <c r="J813" s="7"/>
    </row>
    <row r="814" spans="3:10" x14ac:dyDescent="0.15">
      <c r="C814" s="6"/>
      <c r="D814" s="6"/>
      <c r="E814" s="6"/>
      <c r="J814" s="7"/>
    </row>
    <row r="815" spans="3:10" x14ac:dyDescent="0.15">
      <c r="C815" s="6"/>
      <c r="D815" s="6"/>
      <c r="E815" s="6"/>
      <c r="J815" s="7"/>
    </row>
    <row r="816" spans="3:10" x14ac:dyDescent="0.15">
      <c r="C816" s="6"/>
      <c r="D816" s="6"/>
      <c r="E816" s="6"/>
      <c r="J816" s="7"/>
    </row>
    <row r="817" spans="3:10" x14ac:dyDescent="0.15">
      <c r="C817" s="6"/>
      <c r="D817" s="6"/>
      <c r="E817" s="6"/>
      <c r="J817" s="7"/>
    </row>
    <row r="818" spans="3:10" x14ac:dyDescent="0.15">
      <c r="C818" s="6"/>
      <c r="D818" s="6"/>
      <c r="E818" s="6"/>
      <c r="J818" s="7"/>
    </row>
    <row r="819" spans="3:10" x14ac:dyDescent="0.15">
      <c r="C819" s="6"/>
      <c r="D819" s="6"/>
      <c r="E819" s="6"/>
      <c r="J819" s="7"/>
    </row>
    <row r="820" spans="3:10" x14ac:dyDescent="0.15">
      <c r="C820" s="6"/>
      <c r="D820" s="6"/>
      <c r="E820" s="6"/>
      <c r="J820" s="7"/>
    </row>
    <row r="821" spans="3:10" x14ac:dyDescent="0.15">
      <c r="C821" s="6"/>
      <c r="D821" s="6"/>
      <c r="E821" s="6"/>
      <c r="J821" s="7"/>
    </row>
    <row r="822" spans="3:10" x14ac:dyDescent="0.15">
      <c r="C822" s="6"/>
      <c r="D822" s="6"/>
      <c r="E822" s="6"/>
      <c r="J822" s="7"/>
    </row>
    <row r="823" spans="3:10" x14ac:dyDescent="0.15">
      <c r="C823" s="6"/>
      <c r="D823" s="6"/>
      <c r="E823" s="6"/>
      <c r="J823" s="7"/>
    </row>
    <row r="824" spans="3:10" x14ac:dyDescent="0.15">
      <c r="C824" s="6"/>
      <c r="D824" s="6"/>
      <c r="E824" s="6"/>
      <c r="J824" s="7"/>
    </row>
    <row r="825" spans="3:10" x14ac:dyDescent="0.15">
      <c r="C825" s="6"/>
      <c r="D825" s="6"/>
      <c r="E825" s="6"/>
      <c r="J825" s="7"/>
    </row>
    <row r="826" spans="3:10" x14ac:dyDescent="0.15">
      <c r="C826" s="6"/>
      <c r="D826" s="6"/>
      <c r="E826" s="6"/>
      <c r="J826" s="7"/>
    </row>
    <row r="827" spans="3:10" x14ac:dyDescent="0.15">
      <c r="C827" s="6"/>
      <c r="D827" s="6"/>
      <c r="E827" s="6"/>
      <c r="J827" s="7"/>
    </row>
    <row r="828" spans="3:10" x14ac:dyDescent="0.15">
      <c r="C828" s="6"/>
      <c r="D828" s="6"/>
      <c r="E828" s="6"/>
      <c r="J828" s="7"/>
    </row>
    <row r="829" spans="3:10" x14ac:dyDescent="0.15">
      <c r="C829" s="6"/>
      <c r="D829" s="6"/>
      <c r="E829" s="6"/>
      <c r="J829" s="7"/>
    </row>
    <row r="830" spans="3:10" x14ac:dyDescent="0.15">
      <c r="C830" s="6"/>
      <c r="D830" s="6"/>
      <c r="E830" s="6"/>
      <c r="J830" s="7"/>
    </row>
    <row r="831" spans="3:10" x14ac:dyDescent="0.15">
      <c r="C831" s="6"/>
      <c r="D831" s="6"/>
      <c r="E831" s="6"/>
      <c r="J831" s="7"/>
    </row>
    <row r="832" spans="3:10" x14ac:dyDescent="0.15">
      <c r="C832" s="6"/>
      <c r="D832" s="6"/>
      <c r="E832" s="6"/>
      <c r="J832" s="7"/>
    </row>
    <row r="833" spans="3:10" x14ac:dyDescent="0.15">
      <c r="C833" s="6"/>
      <c r="D833" s="6"/>
      <c r="E833" s="6"/>
      <c r="J833" s="7"/>
    </row>
  </sheetData>
  <autoFilter ref="A3:N3"/>
  <mergeCells count="2">
    <mergeCell ref="A2:L2"/>
    <mergeCell ref="A16:L16"/>
  </mergeCells>
  <phoneticPr fontId="32" type="noConversion"/>
  <printOptions horizontalCentered="1"/>
  <pageMargins left="0" right="0" top="0.196527777777778" bottom="1.1812499999999999" header="0.51180555555555496" footer="0"/>
  <pageSetup paperSize="9" firstPageNumber="0" orientation="portrait" horizontalDpi="3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3"/>
  <sheetViews>
    <sheetView workbookViewId="0">
      <pane ySplit="3" topLeftCell="A4" activePane="bottomLeft" state="frozen"/>
      <selection pane="bottomLeft" activeCell="E14" sqref="E14"/>
    </sheetView>
  </sheetViews>
  <sheetFormatPr defaultRowHeight="16.5" x14ac:dyDescent="0.15"/>
  <cols>
    <col min="1" max="1" width="5.5" style="58" customWidth="1"/>
    <col min="2" max="2" width="15.875" style="2" customWidth="1"/>
    <col min="3" max="4" width="14.625" style="3" customWidth="1"/>
    <col min="5" max="5" width="12.125" style="3" customWidth="1"/>
    <col min="6" max="6" width="10.625" hidden="1" customWidth="1"/>
    <col min="7" max="7" width="11.875" hidden="1" customWidth="1"/>
    <col min="8" max="8" width="9.25" hidden="1" customWidth="1"/>
    <col min="9" max="9" width="12.625" hidden="1" customWidth="1"/>
    <col min="10" max="10" width="10" style="4" customWidth="1"/>
    <col min="11" max="11" width="14.375" customWidth="1"/>
    <col min="12" max="12" width="10.5" style="5" customWidth="1"/>
    <col min="13" max="13" width="9" customWidth="1"/>
    <col min="14" max="14" width="14.5" customWidth="1"/>
    <col min="15" max="15" width="10.5" customWidth="1"/>
    <col min="16" max="1025" width="8.75" customWidth="1"/>
  </cols>
  <sheetData>
    <row r="1" spans="1:14" x14ac:dyDescent="0.15">
      <c r="C1" s="6"/>
      <c r="D1" s="6"/>
      <c r="E1" s="6"/>
      <c r="J1" s="7"/>
    </row>
    <row r="2" spans="1:14" ht="66.75" customHeight="1" x14ac:dyDescent="0.15">
      <c r="A2" s="211" t="s">
        <v>335</v>
      </c>
      <c r="B2" s="211"/>
      <c r="C2" s="211"/>
      <c r="D2" s="211"/>
      <c r="E2" s="211"/>
      <c r="F2" s="211"/>
      <c r="G2" s="211"/>
      <c r="H2" s="211"/>
      <c r="I2" s="211"/>
      <c r="J2" s="211"/>
      <c r="K2" s="211"/>
      <c r="L2" s="211"/>
    </row>
    <row r="3" spans="1:14" ht="40.5" customHeight="1" x14ac:dyDescent="0.15">
      <c r="A3" s="59" t="s">
        <v>1</v>
      </c>
      <c r="B3" s="9" t="s">
        <v>2</v>
      </c>
      <c r="C3" s="9" t="s">
        <v>3</v>
      </c>
      <c r="D3" s="9" t="s">
        <v>4</v>
      </c>
      <c r="E3" s="9" t="s">
        <v>5</v>
      </c>
      <c r="F3" s="10"/>
      <c r="G3" s="10"/>
      <c r="H3" s="10"/>
      <c r="I3" s="11"/>
      <c r="J3" s="9" t="s">
        <v>6</v>
      </c>
      <c r="K3" s="9" t="s">
        <v>7</v>
      </c>
      <c r="L3" s="12" t="s">
        <v>8</v>
      </c>
      <c r="N3" s="5" t="s">
        <v>286</v>
      </c>
    </row>
    <row r="4" spans="1:14" ht="40.5" customHeight="1" x14ac:dyDescent="0.15">
      <c r="A4" s="65" t="s">
        <v>283</v>
      </c>
      <c r="B4" s="66" t="s">
        <v>287</v>
      </c>
      <c r="C4" s="61">
        <f>C5+'冠名基金收支明细 (2019) '!C4</f>
        <v>4746034.6999999993</v>
      </c>
      <c r="D4" s="61">
        <f>D5+'冠名基金收支明细 (2019) '!D4</f>
        <v>4162984.42</v>
      </c>
      <c r="E4" s="61">
        <f>SUM(E6,E9,E12,E15,E18,E21,E23,E25,E27,E28,E30,E32,E34)</f>
        <v>583050.27999999991</v>
      </c>
      <c r="F4" s="10"/>
      <c r="G4" s="10"/>
      <c r="H4" s="10"/>
      <c r="I4" s="11"/>
      <c r="J4" s="14" t="s">
        <v>9</v>
      </c>
      <c r="K4" s="14" t="s">
        <v>9</v>
      </c>
      <c r="L4" s="67" t="s">
        <v>288</v>
      </c>
      <c r="N4" s="68">
        <f>E5+'冠名基金收支明细 (2019) '!E4</f>
        <v>583050.28</v>
      </c>
    </row>
    <row r="5" spans="1:14" ht="40.5" customHeight="1" x14ac:dyDescent="0.15">
      <c r="A5" s="65" t="s">
        <v>283</v>
      </c>
      <c r="B5" s="66" t="s">
        <v>19</v>
      </c>
      <c r="C5" s="69">
        <f>C6+C9+C12+C15+C18+C21+C23+C25+C27+C28+C30+C32+C34</f>
        <v>2701034.6999999997</v>
      </c>
      <c r="D5" s="69">
        <f>D6+D9+D12+D15+D18+D21+D23+D25+D27+D28+D30+D32+D34</f>
        <v>2769504.42</v>
      </c>
      <c r="E5" s="61">
        <f>E8+E11+E20+E22+E24+E26+E29+E31+E33+E35</f>
        <v>-68469.72000000003</v>
      </c>
      <c r="F5" s="10"/>
      <c r="G5" s="10"/>
      <c r="H5" s="10"/>
      <c r="I5" s="11"/>
      <c r="J5" s="14" t="s">
        <v>9</v>
      </c>
      <c r="K5" s="14" t="s">
        <v>9</v>
      </c>
      <c r="L5" s="48" t="s">
        <v>9</v>
      </c>
      <c r="N5" s="63"/>
    </row>
    <row r="6" spans="1:14" s="18" customFormat="1" ht="37.5" customHeight="1" x14ac:dyDescent="0.15">
      <c r="A6" s="64" t="s">
        <v>13</v>
      </c>
      <c r="B6" s="25" t="s">
        <v>14</v>
      </c>
      <c r="C6" s="3">
        <f>C8</f>
        <v>380000</v>
      </c>
      <c r="D6" s="3">
        <f>D8</f>
        <v>608312</v>
      </c>
      <c r="E6" s="3">
        <f>E7+E8</f>
        <v>351688</v>
      </c>
      <c r="F6" s="26"/>
      <c r="G6" s="26"/>
      <c r="H6" s="26"/>
      <c r="I6" s="26"/>
      <c r="J6" s="4" t="s">
        <v>15</v>
      </c>
      <c r="K6" s="27" t="s">
        <v>16</v>
      </c>
      <c r="L6" s="28" t="s">
        <v>17</v>
      </c>
      <c r="N6" s="19"/>
    </row>
    <row r="7" spans="1:14" s="18" customFormat="1" ht="37.5" customHeight="1" x14ac:dyDescent="0.15">
      <c r="A7" s="64" t="s">
        <v>13</v>
      </c>
      <c r="B7" s="30" t="s">
        <v>18</v>
      </c>
      <c r="C7" s="14" t="s">
        <v>9</v>
      </c>
      <c r="D7" s="14" t="s">
        <v>9</v>
      </c>
      <c r="E7" s="31">
        <f>'冠名基金收支明细 (2019) '!E6</f>
        <v>580000</v>
      </c>
      <c r="F7" s="26"/>
      <c r="G7" s="26"/>
      <c r="H7" s="26"/>
      <c r="I7" s="26"/>
      <c r="J7" s="32" t="s">
        <v>15</v>
      </c>
      <c r="K7" s="27" t="s">
        <v>16</v>
      </c>
      <c r="L7" s="28" t="s">
        <v>17</v>
      </c>
      <c r="N7" s="19"/>
    </row>
    <row r="8" spans="1:14" s="18" customFormat="1" ht="37.5" customHeight="1" x14ac:dyDescent="0.15">
      <c r="A8" s="64" t="s">
        <v>13</v>
      </c>
      <c r="B8" s="30" t="s">
        <v>19</v>
      </c>
      <c r="C8" s="31">
        <v>380000</v>
      </c>
      <c r="D8" s="31">
        <v>608312</v>
      </c>
      <c r="E8" s="31">
        <f>C8-D8</f>
        <v>-228312</v>
      </c>
      <c r="F8" s="26"/>
      <c r="G8" s="26"/>
      <c r="H8" s="26"/>
      <c r="I8" s="26"/>
      <c r="J8" s="32" t="s">
        <v>15</v>
      </c>
      <c r="K8" s="27" t="s">
        <v>16</v>
      </c>
      <c r="L8" s="28" t="s">
        <v>17</v>
      </c>
    </row>
    <row r="9" spans="1:14" s="18" customFormat="1" ht="37.5" customHeight="1" x14ac:dyDescent="0.15">
      <c r="A9" s="64" t="s">
        <v>21</v>
      </c>
      <c r="B9" s="25" t="s">
        <v>22</v>
      </c>
      <c r="C9" s="3">
        <f>C11</f>
        <v>1500000</v>
      </c>
      <c r="D9" s="3">
        <f>D11</f>
        <v>1500000</v>
      </c>
      <c r="E9" s="3">
        <f>E10+E11</f>
        <v>0</v>
      </c>
      <c r="F9" s="3"/>
      <c r="G9" s="33"/>
      <c r="H9" s="30"/>
      <c r="I9" s="34"/>
      <c r="J9" s="4" t="s">
        <v>23</v>
      </c>
      <c r="K9" s="27" t="s">
        <v>24</v>
      </c>
      <c r="L9" s="28" t="s">
        <v>25</v>
      </c>
      <c r="N9" s="19"/>
    </row>
    <row r="10" spans="1:14" s="18" customFormat="1" ht="37.5" customHeight="1" x14ac:dyDescent="0.15">
      <c r="A10" s="64" t="s">
        <v>21</v>
      </c>
      <c r="B10" s="30" t="s">
        <v>18</v>
      </c>
      <c r="C10" s="14" t="s">
        <v>9</v>
      </c>
      <c r="D10" s="14" t="s">
        <v>9</v>
      </c>
      <c r="E10" s="31">
        <f>'冠名基金收支明细 (2019) '!E8</f>
        <v>0</v>
      </c>
      <c r="F10" s="3"/>
      <c r="G10" s="33"/>
      <c r="H10" s="30"/>
      <c r="I10" s="34"/>
      <c r="J10" s="32" t="s">
        <v>23</v>
      </c>
      <c r="K10" s="27" t="s">
        <v>24</v>
      </c>
      <c r="L10" s="28" t="s">
        <v>25</v>
      </c>
    </row>
    <row r="11" spans="1:14" s="18" customFormat="1" ht="37.5" customHeight="1" x14ac:dyDescent="0.15">
      <c r="A11" s="64" t="s">
        <v>21</v>
      </c>
      <c r="B11" s="30" t="s">
        <v>19</v>
      </c>
      <c r="C11" s="31">
        <v>1500000</v>
      </c>
      <c r="D11" s="31">
        <v>1500000</v>
      </c>
      <c r="E11" s="31">
        <f>C11-D11</f>
        <v>0</v>
      </c>
      <c r="F11" s="3"/>
      <c r="G11" s="33"/>
      <c r="H11" s="30"/>
      <c r="I11" s="34"/>
      <c r="J11" s="32" t="s">
        <v>23</v>
      </c>
      <c r="K11" s="27" t="s">
        <v>24</v>
      </c>
      <c r="L11" s="28" t="s">
        <v>25</v>
      </c>
    </row>
    <row r="12" spans="1:14" s="18" customFormat="1" ht="37.5" customHeight="1" x14ac:dyDescent="0.15">
      <c r="A12" s="64" t="s">
        <v>26</v>
      </c>
      <c r="B12" s="25" t="s">
        <v>27</v>
      </c>
      <c r="C12" s="3">
        <f>C15</f>
        <v>0</v>
      </c>
      <c r="D12" s="3">
        <f>D15</f>
        <v>0</v>
      </c>
      <c r="E12" s="3">
        <f>E13</f>
        <v>20000</v>
      </c>
      <c r="F12" s="3"/>
      <c r="G12" s="33"/>
      <c r="H12" s="30"/>
      <c r="I12" s="34"/>
      <c r="J12" s="4" t="s">
        <v>28</v>
      </c>
      <c r="K12" s="35" t="s">
        <v>29</v>
      </c>
      <c r="L12" s="28" t="s">
        <v>30</v>
      </c>
      <c r="N12" s="19"/>
    </row>
    <row r="13" spans="1:14" s="18" customFormat="1" ht="37.5" customHeight="1" x14ac:dyDescent="0.15">
      <c r="A13" s="64" t="s">
        <v>26</v>
      </c>
      <c r="B13" s="30" t="s">
        <v>18</v>
      </c>
      <c r="C13" s="14" t="s">
        <v>9</v>
      </c>
      <c r="D13" s="14" t="s">
        <v>9</v>
      </c>
      <c r="E13" s="31">
        <f>'冠名基金收支明细 (2019) '!E10</f>
        <v>20000</v>
      </c>
      <c r="F13" s="3"/>
      <c r="G13" s="33"/>
      <c r="H13" s="30"/>
      <c r="I13" s="34"/>
      <c r="J13" s="32" t="s">
        <v>28</v>
      </c>
      <c r="K13" s="35" t="s">
        <v>29</v>
      </c>
      <c r="L13" s="28" t="s">
        <v>30</v>
      </c>
      <c r="N13" s="19"/>
    </row>
    <row r="14" spans="1:14" s="18" customFormat="1" ht="37.5" customHeight="1" x14ac:dyDescent="0.15">
      <c r="A14" s="64"/>
      <c r="B14" s="30" t="s">
        <v>19</v>
      </c>
      <c r="C14" s="31">
        <v>0</v>
      </c>
      <c r="D14" s="31">
        <v>0</v>
      </c>
      <c r="E14" s="31">
        <f>C14-D14</f>
        <v>0</v>
      </c>
      <c r="F14" s="3"/>
      <c r="G14" s="33"/>
      <c r="H14" s="30"/>
      <c r="I14" s="34"/>
      <c r="J14" s="32" t="s">
        <v>28</v>
      </c>
      <c r="K14" s="35" t="s">
        <v>29</v>
      </c>
      <c r="L14" s="28" t="s">
        <v>35</v>
      </c>
      <c r="N14" s="19"/>
    </row>
    <row r="15" spans="1:14" s="18" customFormat="1" ht="37.5" customHeight="1" x14ac:dyDescent="0.15">
      <c r="A15" s="64" t="s">
        <v>31</v>
      </c>
      <c r="B15" s="25" t="s">
        <v>32</v>
      </c>
      <c r="C15" s="3">
        <f>-C17</f>
        <v>0</v>
      </c>
      <c r="D15" s="3">
        <v>0</v>
      </c>
      <c r="E15" s="3">
        <f>E16</f>
        <v>1520</v>
      </c>
      <c r="F15" s="3"/>
      <c r="G15" s="33"/>
      <c r="H15" s="30"/>
      <c r="I15" s="34"/>
      <c r="J15" s="4" t="s">
        <v>33</v>
      </c>
      <c r="K15" s="27" t="s">
        <v>34</v>
      </c>
      <c r="L15" s="28" t="s">
        <v>35</v>
      </c>
    </row>
    <row r="16" spans="1:14" s="18" customFormat="1" ht="37.5" customHeight="1" x14ac:dyDescent="0.15">
      <c r="A16" s="64" t="s">
        <v>31</v>
      </c>
      <c r="B16" s="30" t="s">
        <v>18</v>
      </c>
      <c r="C16" s="14" t="s">
        <v>9</v>
      </c>
      <c r="D16" s="14" t="s">
        <v>9</v>
      </c>
      <c r="E16" s="31">
        <f>'冠名基金收支明细 (2019) '!E12</f>
        <v>1520</v>
      </c>
      <c r="F16" s="3"/>
      <c r="G16" s="33"/>
      <c r="H16" s="30"/>
      <c r="I16" s="34"/>
      <c r="J16" s="32" t="s">
        <v>33</v>
      </c>
      <c r="K16" s="27" t="s">
        <v>34</v>
      </c>
      <c r="L16" s="28" t="s">
        <v>35</v>
      </c>
    </row>
    <row r="17" spans="1:12" s="18" customFormat="1" ht="37.5" customHeight="1" x14ac:dyDescent="0.15">
      <c r="A17" s="64"/>
      <c r="B17" s="30" t="s">
        <v>19</v>
      </c>
      <c r="C17" s="31">
        <v>0</v>
      </c>
      <c r="D17" s="31">
        <v>0</v>
      </c>
      <c r="E17" s="31">
        <f>C17-D17</f>
        <v>0</v>
      </c>
      <c r="F17" s="3"/>
      <c r="G17" s="33"/>
      <c r="H17" s="30"/>
      <c r="I17" s="34"/>
      <c r="J17" s="32" t="s">
        <v>33</v>
      </c>
      <c r="K17" s="27" t="s">
        <v>34</v>
      </c>
      <c r="L17" s="28" t="s">
        <v>40</v>
      </c>
    </row>
    <row r="18" spans="1:12" s="18" customFormat="1" ht="37.5" customHeight="1" x14ac:dyDescent="0.15">
      <c r="A18" s="64" t="s">
        <v>36</v>
      </c>
      <c r="B18" s="25" t="s">
        <v>37</v>
      </c>
      <c r="C18" s="3">
        <f>C20</f>
        <v>18350</v>
      </c>
      <c r="D18" s="3">
        <f>D20</f>
        <v>50000</v>
      </c>
      <c r="E18" s="3">
        <f>E19+E20</f>
        <v>18350</v>
      </c>
      <c r="F18" s="3"/>
      <c r="G18" s="33"/>
      <c r="H18" s="30"/>
      <c r="I18" s="34"/>
      <c r="J18" s="4" t="s">
        <v>38</v>
      </c>
      <c r="K18" s="27" t="s">
        <v>39</v>
      </c>
      <c r="L18" s="28" t="s">
        <v>40</v>
      </c>
    </row>
    <row r="19" spans="1:12" s="18" customFormat="1" ht="37.5" customHeight="1" x14ac:dyDescent="0.15">
      <c r="A19" s="70"/>
      <c r="B19" s="30" t="s">
        <v>18</v>
      </c>
      <c r="C19" s="14" t="s">
        <v>9</v>
      </c>
      <c r="D19" s="14" t="s">
        <v>9</v>
      </c>
      <c r="E19" s="31">
        <f>'冠名基金收支明细 (2019) '!E14</f>
        <v>50000</v>
      </c>
      <c r="F19" s="3"/>
      <c r="G19" s="33"/>
      <c r="H19" s="30"/>
      <c r="I19" s="34"/>
      <c r="J19" s="32" t="s">
        <v>38</v>
      </c>
      <c r="K19" s="27" t="s">
        <v>39</v>
      </c>
      <c r="L19" s="28" t="s">
        <v>40</v>
      </c>
    </row>
    <row r="20" spans="1:12" s="18" customFormat="1" ht="37.5" customHeight="1" x14ac:dyDescent="0.15">
      <c r="A20" s="70"/>
      <c r="B20" s="30" t="s">
        <v>19</v>
      </c>
      <c r="C20" s="31">
        <v>18350</v>
      </c>
      <c r="D20" s="31">
        <v>50000</v>
      </c>
      <c r="E20" s="31">
        <f>C20-D20</f>
        <v>-31650</v>
      </c>
      <c r="F20" s="3"/>
      <c r="G20" s="33"/>
      <c r="H20" s="30"/>
      <c r="I20" s="34"/>
      <c r="J20" s="32" t="s">
        <v>38</v>
      </c>
      <c r="K20" s="27" t="s">
        <v>39</v>
      </c>
      <c r="L20" s="28" t="s">
        <v>40</v>
      </c>
    </row>
    <row r="21" spans="1:12" s="18" customFormat="1" ht="37.5" customHeight="1" x14ac:dyDescent="0.15">
      <c r="A21" s="64" t="s">
        <v>41</v>
      </c>
      <c r="B21" s="25" t="s">
        <v>42</v>
      </c>
      <c r="C21" s="3">
        <f t="shared" ref="C21:I21" si="0">C22</f>
        <v>70990.179999999993</v>
      </c>
      <c r="D21" s="3">
        <f t="shared" si="0"/>
        <v>38276.42</v>
      </c>
      <c r="E21" s="3">
        <f t="shared" si="0"/>
        <v>32713.759999999995</v>
      </c>
      <c r="F21" s="3">
        <f t="shared" si="0"/>
        <v>0</v>
      </c>
      <c r="G21" s="3">
        <f t="shared" si="0"/>
        <v>0</v>
      </c>
      <c r="H21" s="3">
        <f t="shared" si="0"/>
        <v>0</v>
      </c>
      <c r="I21" s="3">
        <f t="shared" si="0"/>
        <v>0</v>
      </c>
      <c r="J21" s="4" t="s">
        <v>33</v>
      </c>
      <c r="K21" s="27" t="s">
        <v>43</v>
      </c>
      <c r="L21" s="28" t="s">
        <v>44</v>
      </c>
    </row>
    <row r="22" spans="1:12" s="18" customFormat="1" ht="37.5" customHeight="1" x14ac:dyDescent="0.15">
      <c r="A22" s="70"/>
      <c r="B22" s="30" t="s">
        <v>19</v>
      </c>
      <c r="C22" s="31">
        <v>70990.179999999993</v>
      </c>
      <c r="D22" s="31">
        <v>38276.42</v>
      </c>
      <c r="E22" s="31">
        <f>C22-D22</f>
        <v>32713.759999999995</v>
      </c>
      <c r="F22" s="3"/>
      <c r="G22" s="33"/>
      <c r="H22" s="30"/>
      <c r="I22" s="34"/>
      <c r="J22" s="32" t="s">
        <v>33</v>
      </c>
      <c r="K22" s="27" t="s">
        <v>43</v>
      </c>
      <c r="L22" s="28" t="s">
        <v>44</v>
      </c>
    </row>
    <row r="23" spans="1:12" s="18" customFormat="1" ht="37.5" customHeight="1" x14ac:dyDescent="0.15">
      <c r="A23" s="64" t="s">
        <v>46</v>
      </c>
      <c r="B23" s="25" t="s">
        <v>47</v>
      </c>
      <c r="C23" s="3">
        <f>C24</f>
        <v>30000</v>
      </c>
      <c r="D23" s="3">
        <f>D24</f>
        <v>0</v>
      </c>
      <c r="E23" s="3">
        <f>E24</f>
        <v>30000</v>
      </c>
      <c r="F23" s="3"/>
      <c r="G23" s="33"/>
      <c r="H23" s="30"/>
      <c r="I23" s="34"/>
      <c r="J23" s="4" t="s">
        <v>33</v>
      </c>
      <c r="K23" s="27" t="s">
        <v>48</v>
      </c>
      <c r="L23" s="28" t="s">
        <v>49</v>
      </c>
    </row>
    <row r="24" spans="1:12" s="18" customFormat="1" ht="37.5" customHeight="1" x14ac:dyDescent="0.15">
      <c r="A24" s="70"/>
      <c r="B24" s="30" t="s">
        <v>19</v>
      </c>
      <c r="C24" s="31">
        <v>30000</v>
      </c>
      <c r="D24" s="31">
        <v>0</v>
      </c>
      <c r="E24" s="31">
        <f>C24-D24</f>
        <v>30000</v>
      </c>
      <c r="F24" s="3"/>
      <c r="G24" s="33"/>
      <c r="H24" s="30"/>
      <c r="I24" s="34"/>
      <c r="J24" s="32" t="s">
        <v>33</v>
      </c>
      <c r="K24" s="27" t="s">
        <v>48</v>
      </c>
      <c r="L24" s="28" t="s">
        <v>49</v>
      </c>
    </row>
    <row r="25" spans="1:12" s="18" customFormat="1" ht="37.5" customHeight="1" x14ac:dyDescent="0.15">
      <c r="A25" s="64" t="s">
        <v>50</v>
      </c>
      <c r="B25" s="25" t="s">
        <v>51</v>
      </c>
      <c r="C25" s="3">
        <f>C26</f>
        <v>50000</v>
      </c>
      <c r="D25" s="3">
        <f>D26</f>
        <v>0</v>
      </c>
      <c r="E25" s="3">
        <f>E26</f>
        <v>50000</v>
      </c>
      <c r="F25" s="3"/>
      <c r="G25" s="33"/>
      <c r="H25" s="30"/>
      <c r="I25" s="34"/>
      <c r="J25" s="4" t="s">
        <v>33</v>
      </c>
      <c r="K25" s="27" t="s">
        <v>52</v>
      </c>
      <c r="L25" s="28" t="s">
        <v>53</v>
      </c>
    </row>
    <row r="26" spans="1:12" s="18" customFormat="1" ht="37.5" customHeight="1" x14ac:dyDescent="0.15">
      <c r="A26" s="70"/>
      <c r="B26" s="30" t="s">
        <v>19</v>
      </c>
      <c r="C26" s="31">
        <v>50000</v>
      </c>
      <c r="D26" s="31">
        <v>0</v>
      </c>
      <c r="E26" s="31">
        <f>C26-D26</f>
        <v>50000</v>
      </c>
      <c r="F26" s="3"/>
      <c r="G26" s="33"/>
      <c r="H26" s="30"/>
      <c r="I26" s="34"/>
      <c r="J26" s="32" t="s">
        <v>33</v>
      </c>
      <c r="K26" s="27" t="s">
        <v>52</v>
      </c>
      <c r="L26" s="28" t="s">
        <v>53</v>
      </c>
    </row>
    <row r="27" spans="1:12" s="18" customFormat="1" ht="37.5" customHeight="1" x14ac:dyDescent="0.15">
      <c r="A27" s="64" t="s">
        <v>54</v>
      </c>
      <c r="B27" s="25" t="s">
        <v>55</v>
      </c>
      <c r="C27" s="3">
        <v>0</v>
      </c>
      <c r="D27" s="3">
        <v>0</v>
      </c>
      <c r="E27" s="3">
        <v>0</v>
      </c>
      <c r="F27" s="3"/>
      <c r="G27" s="33"/>
      <c r="H27" s="30"/>
      <c r="I27" s="34"/>
      <c r="J27" s="4" t="s">
        <v>10</v>
      </c>
      <c r="K27" s="36" t="s">
        <v>56</v>
      </c>
      <c r="L27" s="28" t="s">
        <v>57</v>
      </c>
    </row>
    <row r="28" spans="1:12" s="18" customFormat="1" ht="37.5" customHeight="1" x14ac:dyDescent="0.15">
      <c r="A28" s="64" t="s">
        <v>58</v>
      </c>
      <c r="B28" s="25" t="s">
        <v>59</v>
      </c>
      <c r="C28" s="3">
        <f>SUM(C29:C29)</f>
        <v>200000</v>
      </c>
      <c r="D28" s="3">
        <f>SUM(D29:D29)</f>
        <v>200000</v>
      </c>
      <c r="E28" s="3">
        <f>E29</f>
        <v>0</v>
      </c>
      <c r="F28" s="3"/>
      <c r="G28" s="33"/>
      <c r="H28" s="30"/>
      <c r="I28" s="34"/>
      <c r="J28" s="4" t="s">
        <v>33</v>
      </c>
      <c r="K28" s="27" t="s">
        <v>60</v>
      </c>
      <c r="L28" s="28" t="s">
        <v>61</v>
      </c>
    </row>
    <row r="29" spans="1:12" s="18" customFormat="1" ht="37.5" customHeight="1" x14ac:dyDescent="0.15">
      <c r="A29" s="70"/>
      <c r="B29" s="30" t="s">
        <v>19</v>
      </c>
      <c r="C29" s="31">
        <v>200000</v>
      </c>
      <c r="D29" s="31">
        <v>200000</v>
      </c>
      <c r="E29" s="31">
        <v>0</v>
      </c>
      <c r="F29" s="3"/>
      <c r="G29" s="33"/>
      <c r="H29" s="30"/>
      <c r="I29" s="34"/>
      <c r="J29" s="32" t="s">
        <v>33</v>
      </c>
      <c r="K29" s="27" t="s">
        <v>60</v>
      </c>
      <c r="L29" s="28" t="s">
        <v>61</v>
      </c>
    </row>
    <row r="30" spans="1:12" s="18" customFormat="1" ht="37.5" customHeight="1" x14ac:dyDescent="0.15">
      <c r="A30" s="64" t="s">
        <v>62</v>
      </c>
      <c r="B30" s="25" t="s">
        <v>63</v>
      </c>
      <c r="C30" s="3">
        <f>C31</f>
        <v>100457.92</v>
      </c>
      <c r="D30" s="3">
        <f>D31</f>
        <v>100000</v>
      </c>
      <c r="E30" s="3">
        <f>E31</f>
        <v>457.91999999999825</v>
      </c>
      <c r="F30" s="3"/>
      <c r="G30" s="33"/>
      <c r="H30" s="30"/>
      <c r="I30" s="34"/>
      <c r="J30" s="4" t="s">
        <v>38</v>
      </c>
      <c r="K30" s="27" t="s">
        <v>64</v>
      </c>
      <c r="L30" s="28" t="s">
        <v>65</v>
      </c>
    </row>
    <row r="31" spans="1:12" s="18" customFormat="1" ht="37.5" customHeight="1" x14ac:dyDescent="0.15">
      <c r="A31" s="70"/>
      <c r="B31" s="37" t="s">
        <v>19</v>
      </c>
      <c r="C31" s="31">
        <v>100457.92</v>
      </c>
      <c r="D31" s="31">
        <v>100000</v>
      </c>
      <c r="E31" s="31">
        <f>C31-D31</f>
        <v>457.91999999999825</v>
      </c>
      <c r="F31" s="3"/>
      <c r="G31" s="33"/>
      <c r="H31" s="30"/>
      <c r="I31" s="34"/>
      <c r="J31" s="32" t="s">
        <v>38</v>
      </c>
      <c r="K31" s="27" t="s">
        <v>64</v>
      </c>
      <c r="L31" s="28" t="s">
        <v>65</v>
      </c>
    </row>
    <row r="32" spans="1:12" ht="30" customHeight="1" x14ac:dyDescent="0.15">
      <c r="A32" s="64" t="s">
        <v>102</v>
      </c>
      <c r="B32" s="25" t="s">
        <v>103</v>
      </c>
      <c r="C32" s="3">
        <f>C33</f>
        <v>50000</v>
      </c>
      <c r="D32" s="3">
        <f>D33</f>
        <v>0</v>
      </c>
      <c r="E32" s="3">
        <f>E33</f>
        <v>50000</v>
      </c>
      <c r="F32" s="31"/>
      <c r="G32" s="39"/>
      <c r="H32" s="30"/>
      <c r="I32" s="34"/>
      <c r="J32" s="4" t="s">
        <v>38</v>
      </c>
      <c r="K32" s="40" t="s">
        <v>104</v>
      </c>
      <c r="L32" s="28" t="s">
        <v>105</v>
      </c>
    </row>
    <row r="33" spans="1:12" ht="30" customHeight="1" x14ac:dyDescent="0.15">
      <c r="A33" s="71"/>
      <c r="B33" s="37" t="s">
        <v>19</v>
      </c>
      <c r="C33" s="31">
        <v>50000</v>
      </c>
      <c r="D33" s="31">
        <v>0</v>
      </c>
      <c r="E33" s="31">
        <f>C33-D33</f>
        <v>50000</v>
      </c>
      <c r="F33" s="31"/>
      <c r="G33" s="39"/>
      <c r="H33" s="30"/>
      <c r="I33" s="34"/>
      <c r="J33" s="32" t="s">
        <v>38</v>
      </c>
      <c r="K33" s="40" t="s">
        <v>104</v>
      </c>
      <c r="L33" s="28" t="s">
        <v>105</v>
      </c>
    </row>
    <row r="34" spans="1:12" ht="30" customHeight="1" x14ac:dyDescent="0.15">
      <c r="A34" s="64" t="s">
        <v>106</v>
      </c>
      <c r="B34" s="25" t="s">
        <v>107</v>
      </c>
      <c r="C34" s="3">
        <f>C35</f>
        <v>301236.59999999998</v>
      </c>
      <c r="D34" s="3">
        <f>D35</f>
        <v>272916</v>
      </c>
      <c r="E34" s="3">
        <f>E35</f>
        <v>28320.599999999977</v>
      </c>
      <c r="F34" s="31"/>
      <c r="G34" s="39"/>
      <c r="H34" s="30"/>
      <c r="I34" s="34"/>
      <c r="J34" s="4" t="s">
        <v>33</v>
      </c>
      <c r="K34" s="40" t="s">
        <v>108</v>
      </c>
      <c r="L34" s="28" t="s">
        <v>109</v>
      </c>
    </row>
    <row r="35" spans="1:12" ht="30" customHeight="1" x14ac:dyDescent="0.15">
      <c r="A35" s="71"/>
      <c r="B35" s="37" t="s">
        <v>19</v>
      </c>
      <c r="C35" s="31">
        <v>301236.59999999998</v>
      </c>
      <c r="D35" s="31">
        <v>272916</v>
      </c>
      <c r="E35" s="31">
        <f>C35-D35</f>
        <v>28320.599999999977</v>
      </c>
      <c r="F35" s="31"/>
      <c r="G35" s="39"/>
      <c r="H35" s="30"/>
      <c r="I35" s="34"/>
      <c r="J35" s="32" t="s">
        <v>33</v>
      </c>
      <c r="K35" s="40" t="s">
        <v>108</v>
      </c>
      <c r="L35" s="28" t="s">
        <v>109</v>
      </c>
    </row>
    <row r="36" spans="1:12" ht="84.75" customHeight="1" x14ac:dyDescent="0.15">
      <c r="A36" s="213" t="s">
        <v>289</v>
      </c>
      <c r="B36" s="213"/>
      <c r="C36" s="213"/>
      <c r="D36" s="213"/>
      <c r="E36" s="213"/>
      <c r="F36" s="213"/>
      <c r="G36" s="213"/>
      <c r="H36" s="213"/>
      <c r="I36" s="213"/>
      <c r="J36" s="213"/>
      <c r="K36" s="213"/>
      <c r="L36" s="213"/>
    </row>
    <row r="37" spans="1:12" ht="21.95" customHeight="1" x14ac:dyDescent="0.15">
      <c r="C37" s="6"/>
      <c r="D37" s="6"/>
      <c r="E37" s="6"/>
      <c r="J37" s="7"/>
    </row>
    <row r="38" spans="1:12" ht="21.95" customHeight="1" x14ac:dyDescent="0.15">
      <c r="C38" s="6"/>
      <c r="D38" s="6"/>
      <c r="E38" s="6"/>
      <c r="F38" s="57"/>
      <c r="J38" s="7"/>
    </row>
    <row r="39" spans="1:12" ht="21.95" customHeight="1" x14ac:dyDescent="0.15">
      <c r="C39" s="6"/>
      <c r="D39" s="6"/>
      <c r="E39" s="6"/>
      <c r="J39" s="7"/>
    </row>
    <row r="40" spans="1:12" ht="21.95" customHeight="1" x14ac:dyDescent="0.15">
      <c r="C40" s="6"/>
      <c r="D40" s="6"/>
      <c r="E40" s="6"/>
      <c r="J40" s="7"/>
    </row>
    <row r="41" spans="1:12" ht="18" customHeight="1" x14ac:dyDescent="0.15">
      <c r="C41" s="6"/>
      <c r="D41" s="6"/>
      <c r="E41" s="6"/>
      <c r="J41" s="7"/>
    </row>
    <row r="42" spans="1:12" ht="18" customHeight="1" x14ac:dyDescent="0.15">
      <c r="C42" s="6"/>
      <c r="D42" s="6"/>
      <c r="E42" s="6"/>
      <c r="J42" s="7"/>
    </row>
    <row r="43" spans="1:12" ht="18" customHeight="1" x14ac:dyDescent="0.15">
      <c r="C43" s="6"/>
      <c r="D43" s="6"/>
      <c r="E43" s="6"/>
      <c r="J43" s="7"/>
    </row>
    <row r="44" spans="1:12" x14ac:dyDescent="0.15">
      <c r="C44" s="6"/>
      <c r="D44" s="6"/>
      <c r="E44" s="6"/>
      <c r="J44" s="7"/>
    </row>
    <row r="45" spans="1:12" x14ac:dyDescent="0.15">
      <c r="C45" s="6"/>
      <c r="D45" s="6"/>
      <c r="E45" s="6"/>
      <c r="J45" s="7"/>
    </row>
    <row r="46" spans="1:12" x14ac:dyDescent="0.15">
      <c r="C46" s="6"/>
      <c r="D46" s="6"/>
      <c r="E46" s="6"/>
      <c r="J46" s="7"/>
    </row>
    <row r="47" spans="1:12" x14ac:dyDescent="0.15">
      <c r="C47" s="6"/>
      <c r="D47" s="6"/>
      <c r="E47" s="6"/>
      <c r="J47" s="7"/>
    </row>
    <row r="48" spans="1:12" x14ac:dyDescent="0.15">
      <c r="C48" s="6"/>
      <c r="D48" s="6"/>
      <c r="E48" s="6"/>
      <c r="J48" s="7"/>
    </row>
    <row r="49" spans="1:11" x14ac:dyDescent="0.15">
      <c r="C49" s="6"/>
      <c r="D49" s="6"/>
      <c r="E49" s="6"/>
      <c r="J49" s="7"/>
    </row>
    <row r="50" spans="1:11" s="5" customFormat="1" x14ac:dyDescent="0.15">
      <c r="A50" s="58"/>
      <c r="B50" s="2"/>
      <c r="C50" s="6"/>
      <c r="D50" s="6"/>
      <c r="E50" s="6"/>
      <c r="I50"/>
      <c r="J50" s="7"/>
      <c r="K50"/>
    </row>
    <row r="51" spans="1:11" s="5" customFormat="1" x14ac:dyDescent="0.15">
      <c r="A51" s="58"/>
      <c r="B51" s="2"/>
      <c r="C51" s="6"/>
      <c r="D51" s="6"/>
      <c r="E51" s="6"/>
      <c r="I51"/>
      <c r="J51" s="7"/>
      <c r="K51"/>
    </row>
    <row r="52" spans="1:11" s="5" customFormat="1" x14ac:dyDescent="0.15">
      <c r="A52" s="58"/>
      <c r="B52" s="2"/>
      <c r="C52" s="6"/>
      <c r="D52" s="6"/>
      <c r="E52" s="6"/>
      <c r="I52"/>
      <c r="J52" s="7"/>
      <c r="K52"/>
    </row>
    <row r="53" spans="1:11" s="5" customFormat="1" x14ac:dyDescent="0.15">
      <c r="A53" s="58"/>
      <c r="B53" s="2"/>
      <c r="C53" s="6"/>
      <c r="D53" s="6"/>
      <c r="E53" s="6"/>
      <c r="I53"/>
      <c r="J53" s="7"/>
      <c r="K53"/>
    </row>
    <row r="54" spans="1:11" s="5" customFormat="1" x14ac:dyDescent="0.15">
      <c r="A54" s="58"/>
      <c r="B54" s="2"/>
      <c r="C54" s="6"/>
      <c r="D54" s="6"/>
      <c r="E54" s="6"/>
      <c r="I54"/>
      <c r="J54" s="7"/>
      <c r="K54"/>
    </row>
    <row r="55" spans="1:11" s="5" customFormat="1" x14ac:dyDescent="0.15">
      <c r="A55" s="58"/>
      <c r="B55" s="2"/>
      <c r="C55" s="6"/>
      <c r="D55" s="6"/>
      <c r="E55" s="6"/>
      <c r="I55"/>
      <c r="J55" s="7"/>
      <c r="K55"/>
    </row>
    <row r="56" spans="1:11" s="5" customFormat="1" x14ac:dyDescent="0.15">
      <c r="A56" s="58"/>
      <c r="B56" s="2"/>
      <c r="C56" s="6"/>
      <c r="D56" s="6"/>
      <c r="E56" s="6"/>
      <c r="I56"/>
      <c r="J56" s="7"/>
      <c r="K56"/>
    </row>
    <row r="57" spans="1:11" s="5" customFormat="1" x14ac:dyDescent="0.15">
      <c r="A57" s="58"/>
      <c r="B57" s="2"/>
      <c r="C57" s="6"/>
      <c r="D57" s="6"/>
      <c r="E57" s="6"/>
      <c r="I57"/>
      <c r="J57" s="7"/>
      <c r="K57"/>
    </row>
    <row r="58" spans="1:11" s="5" customFormat="1" x14ac:dyDescent="0.15">
      <c r="A58" s="58"/>
      <c r="B58" s="2"/>
      <c r="C58" s="6"/>
      <c r="D58" s="6"/>
      <c r="E58" s="6"/>
      <c r="I58"/>
      <c r="J58" s="7"/>
      <c r="K58"/>
    </row>
    <row r="59" spans="1:11" s="5" customFormat="1" x14ac:dyDescent="0.15">
      <c r="A59" s="58"/>
      <c r="B59" s="2"/>
      <c r="C59" s="6"/>
      <c r="D59" s="6"/>
      <c r="E59" s="6"/>
      <c r="I59"/>
      <c r="J59" s="7"/>
      <c r="K59"/>
    </row>
    <row r="60" spans="1:11" s="5" customFormat="1" x14ac:dyDescent="0.15">
      <c r="A60" s="58"/>
      <c r="B60" s="2"/>
      <c r="C60" s="6"/>
      <c r="D60" s="6"/>
      <c r="E60" s="6"/>
      <c r="I60"/>
      <c r="J60" s="7"/>
      <c r="K60"/>
    </row>
    <row r="61" spans="1:11" s="5" customFormat="1" x14ac:dyDescent="0.15">
      <c r="A61" s="58"/>
      <c r="B61" s="2"/>
      <c r="C61" s="6"/>
      <c r="D61" s="6"/>
      <c r="E61" s="6"/>
      <c r="I61"/>
      <c r="J61" s="7"/>
      <c r="K61"/>
    </row>
    <row r="62" spans="1:11" s="5" customFormat="1" x14ac:dyDescent="0.15">
      <c r="A62" s="58"/>
      <c r="B62" s="2"/>
      <c r="C62" s="6"/>
      <c r="D62" s="6"/>
      <c r="E62" s="6"/>
      <c r="I62"/>
      <c r="J62" s="7"/>
      <c r="K62"/>
    </row>
    <row r="63" spans="1:11" s="5" customFormat="1" x14ac:dyDescent="0.15">
      <c r="A63" s="58"/>
      <c r="B63" s="2"/>
      <c r="C63" s="6"/>
      <c r="D63" s="6"/>
      <c r="E63" s="6"/>
      <c r="I63"/>
      <c r="J63" s="7"/>
      <c r="K63"/>
    </row>
    <row r="64" spans="1:11" s="5" customFormat="1" x14ac:dyDescent="0.15">
      <c r="A64" s="58"/>
      <c r="B64" s="2"/>
      <c r="C64" s="6"/>
      <c r="D64" s="6"/>
      <c r="E64" s="6"/>
      <c r="I64"/>
      <c r="J64" s="7"/>
      <c r="K64"/>
    </row>
    <row r="65" spans="1:11" s="5" customFormat="1" x14ac:dyDescent="0.15">
      <c r="A65" s="58"/>
      <c r="B65" s="2"/>
      <c r="C65" s="6"/>
      <c r="D65" s="6"/>
      <c r="E65" s="6"/>
      <c r="I65"/>
      <c r="J65" s="7"/>
      <c r="K65"/>
    </row>
    <row r="66" spans="1:11" s="5" customFormat="1" x14ac:dyDescent="0.15">
      <c r="A66" s="58"/>
      <c r="B66" s="2"/>
      <c r="C66" s="6"/>
      <c r="D66" s="6"/>
      <c r="E66" s="6"/>
      <c r="I66"/>
      <c r="J66" s="7"/>
      <c r="K66"/>
    </row>
    <row r="67" spans="1:11" x14ac:dyDescent="0.15">
      <c r="C67" s="6"/>
      <c r="D67" s="6"/>
      <c r="E67" s="6"/>
      <c r="J67" s="7"/>
    </row>
    <row r="68" spans="1:11" x14ac:dyDescent="0.15">
      <c r="C68" s="6"/>
      <c r="D68" s="6"/>
      <c r="E68" s="6"/>
      <c r="J68" s="7"/>
    </row>
    <row r="69" spans="1:11" x14ac:dyDescent="0.15">
      <c r="C69" s="6"/>
      <c r="D69" s="6"/>
      <c r="E69" s="6"/>
      <c r="J69" s="7"/>
    </row>
    <row r="70" spans="1:11" x14ac:dyDescent="0.15">
      <c r="C70" s="6"/>
      <c r="D70" s="6"/>
      <c r="E70" s="6"/>
      <c r="J70" s="7"/>
    </row>
    <row r="71" spans="1:11" x14ac:dyDescent="0.15">
      <c r="C71" s="6"/>
      <c r="D71" s="6"/>
      <c r="E71" s="6"/>
      <c r="J71" s="7"/>
    </row>
    <row r="72" spans="1:11" x14ac:dyDescent="0.15">
      <c r="C72" s="6"/>
      <c r="D72" s="6"/>
      <c r="E72" s="6"/>
      <c r="J72" s="7"/>
    </row>
    <row r="73" spans="1:11" x14ac:dyDescent="0.15">
      <c r="C73" s="6"/>
      <c r="D73" s="6"/>
      <c r="E73" s="6"/>
      <c r="J73" s="7"/>
    </row>
    <row r="74" spans="1:11" x14ac:dyDescent="0.15">
      <c r="C74" s="6"/>
      <c r="D74" s="6"/>
      <c r="E74" s="6"/>
      <c r="J74" s="7"/>
    </row>
    <row r="75" spans="1:11" x14ac:dyDescent="0.15">
      <c r="C75" s="6"/>
      <c r="D75" s="6"/>
      <c r="E75" s="6"/>
      <c r="J75" s="7"/>
    </row>
    <row r="76" spans="1:11" x14ac:dyDescent="0.15">
      <c r="C76" s="6"/>
      <c r="D76" s="6"/>
      <c r="E76" s="6"/>
      <c r="J76" s="7"/>
    </row>
    <row r="77" spans="1:11" x14ac:dyDescent="0.15">
      <c r="C77" s="6"/>
      <c r="D77" s="6"/>
      <c r="E77" s="6"/>
      <c r="J77" s="7"/>
    </row>
    <row r="78" spans="1:11" x14ac:dyDescent="0.15">
      <c r="C78" s="6"/>
      <c r="D78" s="6"/>
      <c r="E78" s="6"/>
      <c r="J78" s="7"/>
    </row>
    <row r="79" spans="1:11" x14ac:dyDescent="0.15">
      <c r="C79" s="6"/>
      <c r="D79" s="6"/>
      <c r="E79" s="6"/>
      <c r="J79" s="7"/>
    </row>
    <row r="80" spans="1:11" x14ac:dyDescent="0.15">
      <c r="C80" s="6"/>
      <c r="D80" s="6"/>
      <c r="E80" s="6"/>
      <c r="J80" s="7"/>
    </row>
    <row r="81" spans="3:10" x14ac:dyDescent="0.15">
      <c r="C81" s="6"/>
      <c r="D81" s="6"/>
      <c r="E81" s="6"/>
      <c r="J81" s="7"/>
    </row>
    <row r="82" spans="3:10" x14ac:dyDescent="0.15">
      <c r="C82" s="6"/>
      <c r="D82" s="6"/>
      <c r="E82" s="6"/>
      <c r="J82" s="7"/>
    </row>
    <row r="83" spans="3:10" x14ac:dyDescent="0.15">
      <c r="C83" s="6"/>
      <c r="D83" s="6"/>
      <c r="E83" s="6"/>
      <c r="J83" s="7"/>
    </row>
    <row r="84" spans="3:10" x14ac:dyDescent="0.15">
      <c r="C84" s="6"/>
      <c r="D84" s="6"/>
      <c r="E84" s="6"/>
      <c r="J84" s="7"/>
    </row>
    <row r="85" spans="3:10" x14ac:dyDescent="0.15">
      <c r="C85" s="6"/>
      <c r="D85" s="6"/>
      <c r="E85" s="6"/>
      <c r="J85" s="7"/>
    </row>
    <row r="86" spans="3:10" x14ac:dyDescent="0.15">
      <c r="C86" s="6"/>
      <c r="D86" s="6"/>
      <c r="E86" s="6"/>
      <c r="J86" s="7"/>
    </row>
    <row r="87" spans="3:10" x14ac:dyDescent="0.15">
      <c r="C87" s="6"/>
      <c r="D87" s="6"/>
      <c r="E87" s="6"/>
      <c r="J87" s="7"/>
    </row>
    <row r="88" spans="3:10" x14ac:dyDescent="0.15">
      <c r="C88" s="6"/>
      <c r="D88" s="6"/>
      <c r="E88" s="6"/>
      <c r="J88" s="7"/>
    </row>
    <row r="89" spans="3:10" x14ac:dyDescent="0.15">
      <c r="C89" s="6"/>
      <c r="D89" s="6"/>
      <c r="E89" s="6"/>
      <c r="J89" s="7"/>
    </row>
    <row r="90" spans="3:10" x14ac:dyDescent="0.15">
      <c r="C90" s="6"/>
      <c r="D90" s="6"/>
      <c r="E90" s="6"/>
      <c r="J90" s="7"/>
    </row>
    <row r="91" spans="3:10" x14ac:dyDescent="0.15">
      <c r="C91" s="6"/>
      <c r="D91" s="6"/>
      <c r="E91" s="6"/>
      <c r="J91" s="7"/>
    </row>
    <row r="92" spans="3:10" x14ac:dyDescent="0.15">
      <c r="C92" s="6"/>
      <c r="D92" s="6"/>
      <c r="E92" s="6"/>
      <c r="J92" s="7"/>
    </row>
    <row r="93" spans="3:10" x14ac:dyDescent="0.15">
      <c r="C93" s="6"/>
      <c r="D93" s="6"/>
      <c r="E93" s="6"/>
      <c r="J93" s="7"/>
    </row>
    <row r="94" spans="3:10" x14ac:dyDescent="0.15">
      <c r="C94" s="6"/>
      <c r="D94" s="6"/>
      <c r="E94" s="6"/>
      <c r="J94" s="7"/>
    </row>
    <row r="95" spans="3:10" x14ac:dyDescent="0.15">
      <c r="C95" s="6"/>
      <c r="D95" s="6"/>
      <c r="E95" s="6"/>
      <c r="J95" s="7"/>
    </row>
    <row r="96" spans="3:10" x14ac:dyDescent="0.15">
      <c r="C96" s="6"/>
      <c r="D96" s="6"/>
      <c r="E96" s="6"/>
      <c r="J96" s="7"/>
    </row>
    <row r="97" spans="3:10" x14ac:dyDescent="0.15">
      <c r="C97" s="6"/>
      <c r="D97" s="6"/>
      <c r="E97" s="6"/>
      <c r="J97" s="7"/>
    </row>
    <row r="98" spans="3:10" x14ac:dyDescent="0.15">
      <c r="C98" s="6"/>
      <c r="D98" s="6"/>
      <c r="E98" s="6"/>
      <c r="J98" s="7"/>
    </row>
    <row r="99" spans="3:10" x14ac:dyDescent="0.15">
      <c r="C99" s="6"/>
      <c r="D99" s="6"/>
      <c r="E99" s="6"/>
      <c r="J99" s="7"/>
    </row>
    <row r="100" spans="3:10" x14ac:dyDescent="0.15">
      <c r="C100" s="6"/>
      <c r="D100" s="6"/>
      <c r="E100" s="6"/>
      <c r="J100" s="7"/>
    </row>
    <row r="101" spans="3:10" x14ac:dyDescent="0.15">
      <c r="C101" s="6"/>
      <c r="D101" s="6"/>
      <c r="E101" s="6"/>
      <c r="J101" s="7"/>
    </row>
    <row r="102" spans="3:10" x14ac:dyDescent="0.15">
      <c r="C102" s="6"/>
      <c r="D102" s="6"/>
      <c r="E102" s="6"/>
      <c r="J102" s="7"/>
    </row>
    <row r="103" spans="3:10" x14ac:dyDescent="0.15">
      <c r="C103" s="6"/>
      <c r="D103" s="6"/>
      <c r="E103" s="6"/>
      <c r="J103" s="7"/>
    </row>
    <row r="104" spans="3:10" x14ac:dyDescent="0.15">
      <c r="C104" s="6"/>
      <c r="D104" s="6"/>
      <c r="E104" s="6"/>
      <c r="J104" s="7"/>
    </row>
    <row r="105" spans="3:10" x14ac:dyDescent="0.15">
      <c r="C105" s="6"/>
      <c r="D105" s="6"/>
      <c r="E105" s="6"/>
      <c r="J105" s="7"/>
    </row>
    <row r="106" spans="3:10" x14ac:dyDescent="0.15">
      <c r="C106" s="6"/>
      <c r="D106" s="6"/>
      <c r="E106" s="6"/>
      <c r="J106" s="7"/>
    </row>
    <row r="107" spans="3:10" x14ac:dyDescent="0.15">
      <c r="C107" s="6"/>
      <c r="D107" s="6"/>
      <c r="E107" s="6"/>
      <c r="J107" s="7"/>
    </row>
    <row r="108" spans="3:10" x14ac:dyDescent="0.15">
      <c r="C108" s="6"/>
      <c r="D108" s="6"/>
      <c r="E108" s="6"/>
      <c r="J108" s="7"/>
    </row>
    <row r="109" spans="3:10" x14ac:dyDescent="0.15">
      <c r="C109" s="6"/>
      <c r="D109" s="6"/>
      <c r="E109" s="6"/>
      <c r="J109" s="7"/>
    </row>
    <row r="110" spans="3:10" x14ac:dyDescent="0.15">
      <c r="C110" s="6"/>
      <c r="D110" s="6"/>
      <c r="E110" s="6"/>
      <c r="J110" s="7"/>
    </row>
    <row r="111" spans="3:10" x14ac:dyDescent="0.15">
      <c r="C111" s="6"/>
      <c r="D111" s="6"/>
      <c r="E111" s="6"/>
      <c r="J111" s="7"/>
    </row>
    <row r="112" spans="3:10" x14ac:dyDescent="0.15">
      <c r="C112" s="6"/>
      <c r="D112" s="6"/>
      <c r="E112" s="6"/>
      <c r="J112" s="7"/>
    </row>
    <row r="113" spans="3:10" x14ac:dyDescent="0.15">
      <c r="C113" s="6"/>
      <c r="D113" s="6"/>
      <c r="E113" s="6"/>
      <c r="J113" s="7"/>
    </row>
    <row r="114" spans="3:10" x14ac:dyDescent="0.15">
      <c r="C114" s="6"/>
      <c r="D114" s="6"/>
      <c r="E114" s="6"/>
      <c r="J114" s="7"/>
    </row>
    <row r="115" spans="3:10" x14ac:dyDescent="0.15">
      <c r="C115" s="6"/>
      <c r="D115" s="6"/>
      <c r="E115" s="6"/>
      <c r="J115" s="7"/>
    </row>
    <row r="116" spans="3:10" x14ac:dyDescent="0.15">
      <c r="C116" s="6"/>
      <c r="D116" s="6"/>
      <c r="E116" s="6"/>
      <c r="J116" s="7"/>
    </row>
    <row r="117" spans="3:10" x14ac:dyDescent="0.15">
      <c r="C117" s="6"/>
      <c r="D117" s="6"/>
      <c r="E117" s="6"/>
      <c r="J117" s="7"/>
    </row>
    <row r="118" spans="3:10" x14ac:dyDescent="0.15">
      <c r="C118" s="6"/>
      <c r="D118" s="6"/>
      <c r="E118" s="6"/>
      <c r="J118" s="7"/>
    </row>
    <row r="119" spans="3:10" x14ac:dyDescent="0.15">
      <c r="C119" s="6"/>
      <c r="D119" s="6"/>
      <c r="E119" s="6"/>
      <c r="J119" s="7"/>
    </row>
    <row r="120" spans="3:10" x14ac:dyDescent="0.15">
      <c r="C120" s="6"/>
      <c r="D120" s="6"/>
      <c r="E120" s="6"/>
      <c r="J120" s="7"/>
    </row>
    <row r="121" spans="3:10" x14ac:dyDescent="0.15">
      <c r="C121" s="6"/>
      <c r="D121" s="6"/>
      <c r="E121" s="6"/>
      <c r="J121" s="7"/>
    </row>
    <row r="122" spans="3:10" x14ac:dyDescent="0.15">
      <c r="C122" s="6"/>
      <c r="D122" s="6"/>
      <c r="E122" s="6"/>
      <c r="J122" s="7"/>
    </row>
    <row r="123" spans="3:10" x14ac:dyDescent="0.15">
      <c r="C123" s="6"/>
      <c r="D123" s="6"/>
      <c r="E123" s="6"/>
      <c r="J123" s="7"/>
    </row>
    <row r="124" spans="3:10" x14ac:dyDescent="0.15">
      <c r="C124" s="6"/>
      <c r="D124" s="6"/>
      <c r="E124" s="6"/>
      <c r="J124" s="7"/>
    </row>
    <row r="125" spans="3:10" x14ac:dyDescent="0.15">
      <c r="C125" s="6"/>
      <c r="D125" s="6"/>
      <c r="E125" s="6"/>
      <c r="J125" s="7"/>
    </row>
    <row r="126" spans="3:10" x14ac:dyDescent="0.15">
      <c r="C126" s="6"/>
      <c r="D126" s="6"/>
      <c r="E126" s="6"/>
      <c r="J126" s="7"/>
    </row>
    <row r="127" spans="3:10" x14ac:dyDescent="0.15">
      <c r="C127" s="6"/>
      <c r="D127" s="6"/>
      <c r="E127" s="6"/>
      <c r="J127" s="7"/>
    </row>
    <row r="128" spans="3:10" x14ac:dyDescent="0.15">
      <c r="C128" s="6"/>
      <c r="D128" s="6"/>
      <c r="E128" s="6"/>
      <c r="J128" s="7"/>
    </row>
    <row r="129" spans="3:10" x14ac:dyDescent="0.15">
      <c r="C129" s="6"/>
      <c r="D129" s="6"/>
      <c r="E129" s="6"/>
      <c r="J129" s="7"/>
    </row>
    <row r="130" spans="3:10" x14ac:dyDescent="0.15">
      <c r="C130" s="6"/>
      <c r="D130" s="6"/>
      <c r="E130" s="6"/>
      <c r="J130" s="7"/>
    </row>
    <row r="131" spans="3:10" x14ac:dyDescent="0.15">
      <c r="C131" s="6"/>
      <c r="D131" s="6"/>
      <c r="E131" s="6"/>
      <c r="J131" s="7"/>
    </row>
    <row r="132" spans="3:10" x14ac:dyDescent="0.15">
      <c r="C132" s="6"/>
      <c r="D132" s="6"/>
      <c r="E132" s="6"/>
      <c r="J132" s="7"/>
    </row>
    <row r="133" spans="3:10" x14ac:dyDescent="0.15">
      <c r="C133" s="6"/>
      <c r="D133" s="6"/>
      <c r="E133" s="6"/>
      <c r="J133" s="7"/>
    </row>
    <row r="134" spans="3:10" x14ac:dyDescent="0.15">
      <c r="C134" s="6"/>
      <c r="D134" s="6"/>
      <c r="E134" s="6"/>
      <c r="J134" s="7"/>
    </row>
    <row r="135" spans="3:10" x14ac:dyDescent="0.15">
      <c r="C135" s="6"/>
      <c r="D135" s="6"/>
      <c r="E135" s="6"/>
      <c r="J135" s="7"/>
    </row>
    <row r="136" spans="3:10" x14ac:dyDescent="0.15">
      <c r="C136" s="6"/>
      <c r="D136" s="6"/>
      <c r="E136" s="6"/>
      <c r="J136" s="7"/>
    </row>
    <row r="137" spans="3:10" x14ac:dyDescent="0.15">
      <c r="C137" s="6"/>
      <c r="D137" s="6"/>
      <c r="E137" s="6"/>
      <c r="J137" s="7"/>
    </row>
    <row r="138" spans="3:10" x14ac:dyDescent="0.15">
      <c r="C138" s="6"/>
      <c r="D138" s="6"/>
      <c r="E138" s="6"/>
      <c r="J138" s="7"/>
    </row>
    <row r="139" spans="3:10" x14ac:dyDescent="0.15">
      <c r="C139" s="6"/>
      <c r="D139" s="6"/>
      <c r="E139" s="6"/>
      <c r="J139" s="7"/>
    </row>
    <row r="140" spans="3:10" x14ac:dyDescent="0.15">
      <c r="C140" s="6"/>
      <c r="D140" s="6"/>
      <c r="E140" s="6"/>
      <c r="J140" s="7"/>
    </row>
    <row r="141" spans="3:10" x14ac:dyDescent="0.15">
      <c r="C141" s="6"/>
      <c r="D141" s="6"/>
      <c r="E141" s="6"/>
      <c r="J141" s="7"/>
    </row>
    <row r="142" spans="3:10" x14ac:dyDescent="0.15">
      <c r="C142" s="6"/>
      <c r="D142" s="6"/>
      <c r="E142" s="6"/>
      <c r="J142" s="7"/>
    </row>
    <row r="143" spans="3:10" x14ac:dyDescent="0.15">
      <c r="C143" s="6"/>
      <c r="D143" s="6"/>
      <c r="E143" s="6"/>
      <c r="J143" s="7"/>
    </row>
    <row r="144" spans="3:10" x14ac:dyDescent="0.15">
      <c r="C144" s="6"/>
      <c r="D144" s="6"/>
      <c r="E144" s="6"/>
      <c r="J144" s="7"/>
    </row>
    <row r="145" spans="3:10" x14ac:dyDescent="0.15">
      <c r="C145" s="6"/>
      <c r="D145" s="6"/>
      <c r="E145" s="6"/>
      <c r="J145" s="7"/>
    </row>
    <row r="146" spans="3:10" x14ac:dyDescent="0.15">
      <c r="C146" s="6"/>
      <c r="D146" s="6"/>
      <c r="E146" s="6"/>
      <c r="J146" s="7"/>
    </row>
    <row r="147" spans="3:10" x14ac:dyDescent="0.15">
      <c r="C147" s="6"/>
      <c r="D147" s="6"/>
      <c r="E147" s="6"/>
      <c r="J147" s="7"/>
    </row>
    <row r="148" spans="3:10" x14ac:dyDescent="0.15">
      <c r="C148" s="6"/>
      <c r="D148" s="6"/>
      <c r="E148" s="6"/>
      <c r="J148" s="7"/>
    </row>
    <row r="149" spans="3:10" x14ac:dyDescent="0.15">
      <c r="C149" s="6"/>
      <c r="D149" s="6"/>
      <c r="E149" s="6"/>
      <c r="J149" s="7"/>
    </row>
    <row r="150" spans="3:10" x14ac:dyDescent="0.15">
      <c r="C150" s="6"/>
      <c r="D150" s="6"/>
      <c r="E150" s="6"/>
      <c r="J150" s="7"/>
    </row>
    <row r="151" spans="3:10" x14ac:dyDescent="0.15">
      <c r="C151" s="6"/>
      <c r="D151" s="6"/>
      <c r="E151" s="6"/>
      <c r="J151" s="7"/>
    </row>
    <row r="152" spans="3:10" x14ac:dyDescent="0.15">
      <c r="C152" s="6"/>
      <c r="D152" s="6"/>
      <c r="E152" s="6"/>
      <c r="J152" s="7"/>
    </row>
    <row r="153" spans="3:10" x14ac:dyDescent="0.15">
      <c r="C153" s="6"/>
      <c r="D153" s="6"/>
      <c r="E153" s="6"/>
      <c r="J153" s="7"/>
    </row>
    <row r="154" spans="3:10" x14ac:dyDescent="0.15">
      <c r="C154" s="6"/>
      <c r="D154" s="6"/>
      <c r="E154" s="6"/>
      <c r="J154" s="7"/>
    </row>
    <row r="155" spans="3:10" x14ac:dyDescent="0.15">
      <c r="C155" s="6"/>
      <c r="D155" s="6"/>
      <c r="E155" s="6"/>
      <c r="J155" s="7"/>
    </row>
    <row r="156" spans="3:10" x14ac:dyDescent="0.15">
      <c r="C156" s="6"/>
      <c r="D156" s="6"/>
      <c r="E156" s="6"/>
      <c r="J156" s="7"/>
    </row>
    <row r="157" spans="3:10" x14ac:dyDescent="0.15">
      <c r="C157" s="6"/>
      <c r="D157" s="6"/>
      <c r="E157" s="6"/>
      <c r="J157" s="7"/>
    </row>
    <row r="158" spans="3:10" x14ac:dyDescent="0.15">
      <c r="C158" s="6"/>
      <c r="D158" s="6"/>
      <c r="E158" s="6"/>
      <c r="J158" s="7"/>
    </row>
    <row r="159" spans="3:10" x14ac:dyDescent="0.15">
      <c r="C159" s="6"/>
      <c r="D159" s="6"/>
      <c r="E159" s="6"/>
      <c r="J159" s="7"/>
    </row>
    <row r="160" spans="3:10" x14ac:dyDescent="0.15">
      <c r="C160" s="6"/>
      <c r="D160" s="6"/>
      <c r="E160" s="6"/>
      <c r="J160" s="7"/>
    </row>
    <row r="161" spans="3:10" x14ac:dyDescent="0.15">
      <c r="C161" s="6"/>
      <c r="D161" s="6"/>
      <c r="E161" s="6"/>
      <c r="J161" s="7"/>
    </row>
    <row r="162" spans="3:10" x14ac:dyDescent="0.15">
      <c r="C162" s="6"/>
      <c r="D162" s="6"/>
      <c r="E162" s="6"/>
      <c r="J162" s="7"/>
    </row>
    <row r="163" spans="3:10" x14ac:dyDescent="0.15">
      <c r="C163" s="6"/>
      <c r="D163" s="6"/>
      <c r="E163" s="6"/>
      <c r="J163" s="7"/>
    </row>
    <row r="164" spans="3:10" x14ac:dyDescent="0.15">
      <c r="C164" s="6"/>
      <c r="D164" s="6"/>
      <c r="E164" s="6"/>
      <c r="J164" s="7"/>
    </row>
    <row r="165" spans="3:10" x14ac:dyDescent="0.15">
      <c r="C165" s="6"/>
      <c r="D165" s="6"/>
      <c r="E165" s="6"/>
      <c r="J165" s="7"/>
    </row>
    <row r="166" spans="3:10" x14ac:dyDescent="0.15">
      <c r="C166" s="6"/>
      <c r="D166" s="6"/>
      <c r="E166" s="6"/>
      <c r="J166" s="7"/>
    </row>
    <row r="167" spans="3:10" x14ac:dyDescent="0.15">
      <c r="C167" s="6"/>
      <c r="D167" s="6"/>
      <c r="E167" s="6"/>
      <c r="J167" s="7"/>
    </row>
    <row r="168" spans="3:10" x14ac:dyDescent="0.15">
      <c r="C168" s="6"/>
      <c r="D168" s="6"/>
      <c r="E168" s="6"/>
      <c r="J168" s="7"/>
    </row>
    <row r="169" spans="3:10" x14ac:dyDescent="0.15">
      <c r="C169" s="6"/>
      <c r="D169" s="6"/>
      <c r="E169" s="6"/>
      <c r="J169" s="7"/>
    </row>
    <row r="170" spans="3:10" x14ac:dyDescent="0.15">
      <c r="C170" s="6"/>
      <c r="D170" s="6"/>
      <c r="E170" s="6"/>
      <c r="J170" s="7"/>
    </row>
    <row r="171" spans="3:10" x14ac:dyDescent="0.15">
      <c r="C171" s="6"/>
      <c r="D171" s="6"/>
      <c r="E171" s="6"/>
      <c r="J171" s="7"/>
    </row>
    <row r="172" spans="3:10" x14ac:dyDescent="0.15">
      <c r="C172" s="6"/>
      <c r="D172" s="6"/>
      <c r="E172" s="6"/>
      <c r="J172" s="7"/>
    </row>
    <row r="173" spans="3:10" x14ac:dyDescent="0.15">
      <c r="C173" s="6"/>
      <c r="D173" s="6"/>
      <c r="E173" s="6"/>
      <c r="J173" s="7"/>
    </row>
    <row r="174" spans="3:10" x14ac:dyDescent="0.15">
      <c r="C174" s="6"/>
      <c r="D174" s="6"/>
      <c r="E174" s="6"/>
      <c r="J174" s="7"/>
    </row>
    <row r="175" spans="3:10" x14ac:dyDescent="0.15">
      <c r="C175" s="6"/>
      <c r="D175" s="6"/>
      <c r="E175" s="6"/>
      <c r="J175" s="7"/>
    </row>
    <row r="176" spans="3:10" x14ac:dyDescent="0.15">
      <c r="C176" s="6"/>
      <c r="D176" s="6"/>
      <c r="E176" s="6"/>
      <c r="J176" s="7"/>
    </row>
    <row r="177" spans="3:10" x14ac:dyDescent="0.15">
      <c r="C177" s="6"/>
      <c r="D177" s="6"/>
      <c r="E177" s="6"/>
      <c r="J177" s="7"/>
    </row>
    <row r="178" spans="3:10" x14ac:dyDescent="0.15">
      <c r="C178" s="6"/>
      <c r="D178" s="6"/>
      <c r="E178" s="6"/>
      <c r="J178" s="7"/>
    </row>
    <row r="179" spans="3:10" x14ac:dyDescent="0.15">
      <c r="C179" s="6"/>
      <c r="D179" s="6"/>
      <c r="E179" s="6"/>
      <c r="J179" s="7"/>
    </row>
    <row r="180" spans="3:10" x14ac:dyDescent="0.15">
      <c r="C180" s="6"/>
      <c r="D180" s="6"/>
      <c r="E180" s="6"/>
      <c r="J180" s="7"/>
    </row>
    <row r="181" spans="3:10" x14ac:dyDescent="0.15">
      <c r="C181" s="6"/>
      <c r="D181" s="6"/>
      <c r="E181" s="6"/>
      <c r="J181" s="7"/>
    </row>
    <row r="182" spans="3:10" x14ac:dyDescent="0.15">
      <c r="C182" s="6"/>
      <c r="D182" s="6"/>
      <c r="E182" s="6"/>
      <c r="J182" s="7"/>
    </row>
    <row r="183" spans="3:10" x14ac:dyDescent="0.15">
      <c r="C183" s="6"/>
      <c r="D183" s="6"/>
      <c r="E183" s="6"/>
      <c r="J183" s="7"/>
    </row>
    <row r="184" spans="3:10" x14ac:dyDescent="0.15">
      <c r="C184" s="6"/>
      <c r="D184" s="6"/>
      <c r="E184" s="6"/>
      <c r="J184" s="7"/>
    </row>
    <row r="185" spans="3:10" x14ac:dyDescent="0.15">
      <c r="C185" s="6"/>
      <c r="D185" s="6"/>
      <c r="E185" s="6"/>
      <c r="J185" s="7"/>
    </row>
    <row r="186" spans="3:10" x14ac:dyDescent="0.15">
      <c r="C186" s="6"/>
      <c r="D186" s="6"/>
      <c r="E186" s="6"/>
      <c r="J186" s="7"/>
    </row>
    <row r="187" spans="3:10" x14ac:dyDescent="0.15">
      <c r="C187" s="6"/>
      <c r="D187" s="6"/>
      <c r="E187" s="6"/>
      <c r="J187" s="7"/>
    </row>
    <row r="188" spans="3:10" x14ac:dyDescent="0.15">
      <c r="C188" s="6"/>
      <c r="D188" s="6"/>
      <c r="E188" s="6"/>
      <c r="J188" s="7"/>
    </row>
    <row r="189" spans="3:10" x14ac:dyDescent="0.15">
      <c r="C189" s="6"/>
      <c r="D189" s="6"/>
      <c r="E189" s="6"/>
      <c r="J189" s="7"/>
    </row>
    <row r="190" spans="3:10" x14ac:dyDescent="0.15">
      <c r="C190" s="6"/>
      <c r="D190" s="6"/>
      <c r="E190" s="6"/>
      <c r="J190" s="7"/>
    </row>
    <row r="191" spans="3:10" x14ac:dyDescent="0.15">
      <c r="C191" s="6"/>
      <c r="D191" s="6"/>
      <c r="E191" s="6"/>
      <c r="J191" s="7"/>
    </row>
    <row r="192" spans="3:10" x14ac:dyDescent="0.15">
      <c r="C192" s="6"/>
      <c r="D192" s="6"/>
      <c r="E192" s="6"/>
      <c r="J192" s="7"/>
    </row>
    <row r="193" spans="3:10" x14ac:dyDescent="0.15">
      <c r="C193" s="6"/>
      <c r="D193" s="6"/>
      <c r="E193" s="6"/>
      <c r="J193" s="7"/>
    </row>
    <row r="194" spans="3:10" x14ac:dyDescent="0.15">
      <c r="C194" s="6"/>
      <c r="D194" s="6"/>
      <c r="E194" s="6"/>
      <c r="J194" s="7"/>
    </row>
    <row r="195" spans="3:10" x14ac:dyDescent="0.15">
      <c r="C195" s="6"/>
      <c r="D195" s="6"/>
      <c r="E195" s="6"/>
      <c r="J195" s="7"/>
    </row>
    <row r="196" spans="3:10" x14ac:dyDescent="0.15">
      <c r="C196" s="6"/>
      <c r="D196" s="6"/>
      <c r="E196" s="6"/>
      <c r="J196" s="7"/>
    </row>
    <row r="197" spans="3:10" x14ac:dyDescent="0.15">
      <c r="C197" s="6"/>
      <c r="D197" s="6"/>
      <c r="E197" s="6"/>
      <c r="J197" s="7"/>
    </row>
    <row r="198" spans="3:10" x14ac:dyDescent="0.15">
      <c r="C198" s="6"/>
      <c r="D198" s="6"/>
      <c r="E198" s="6"/>
      <c r="J198" s="7"/>
    </row>
    <row r="199" spans="3:10" x14ac:dyDescent="0.15">
      <c r="C199" s="6"/>
      <c r="D199" s="6"/>
      <c r="E199" s="6"/>
      <c r="J199" s="7"/>
    </row>
    <row r="200" spans="3:10" x14ac:dyDescent="0.15">
      <c r="C200" s="6"/>
      <c r="D200" s="6"/>
      <c r="E200" s="6"/>
      <c r="J200" s="7"/>
    </row>
    <row r="201" spans="3:10" x14ac:dyDescent="0.15">
      <c r="C201" s="6"/>
      <c r="D201" s="6"/>
      <c r="E201" s="6"/>
      <c r="J201" s="7"/>
    </row>
    <row r="202" spans="3:10" x14ac:dyDescent="0.15">
      <c r="C202" s="6"/>
      <c r="D202" s="6"/>
      <c r="E202" s="6"/>
      <c r="J202" s="7"/>
    </row>
    <row r="203" spans="3:10" x14ac:dyDescent="0.15">
      <c r="C203" s="6"/>
      <c r="D203" s="6"/>
      <c r="E203" s="6"/>
      <c r="J203" s="7"/>
    </row>
    <row r="204" spans="3:10" x14ac:dyDescent="0.15">
      <c r="C204" s="6"/>
      <c r="D204" s="6"/>
      <c r="E204" s="6"/>
      <c r="J204" s="7"/>
    </row>
    <row r="205" spans="3:10" x14ac:dyDescent="0.15">
      <c r="C205" s="6"/>
      <c r="D205" s="6"/>
      <c r="E205" s="6"/>
      <c r="J205" s="7"/>
    </row>
    <row r="206" spans="3:10" x14ac:dyDescent="0.15">
      <c r="C206" s="6"/>
      <c r="D206" s="6"/>
      <c r="E206" s="6"/>
      <c r="J206" s="7"/>
    </row>
    <row r="207" spans="3:10" x14ac:dyDescent="0.15">
      <c r="C207" s="6"/>
      <c r="D207" s="6"/>
      <c r="E207" s="6"/>
      <c r="J207" s="7"/>
    </row>
    <row r="208" spans="3:10" x14ac:dyDescent="0.15">
      <c r="C208" s="6"/>
      <c r="D208" s="6"/>
      <c r="E208" s="6"/>
      <c r="J208" s="7"/>
    </row>
    <row r="209" spans="3:10" x14ac:dyDescent="0.15">
      <c r="C209" s="6"/>
      <c r="D209" s="6"/>
      <c r="E209" s="6"/>
      <c r="J209" s="7"/>
    </row>
    <row r="210" spans="3:10" x14ac:dyDescent="0.15">
      <c r="C210" s="6"/>
      <c r="D210" s="6"/>
      <c r="E210" s="6"/>
      <c r="J210" s="7"/>
    </row>
    <row r="211" spans="3:10" x14ac:dyDescent="0.15">
      <c r="C211" s="6"/>
      <c r="D211" s="6"/>
      <c r="E211" s="6"/>
      <c r="J211" s="7"/>
    </row>
    <row r="212" spans="3:10" x14ac:dyDescent="0.15">
      <c r="C212" s="6"/>
      <c r="D212" s="6"/>
      <c r="E212" s="6"/>
      <c r="J212" s="7"/>
    </row>
    <row r="213" spans="3:10" x14ac:dyDescent="0.15">
      <c r="C213" s="6"/>
      <c r="D213" s="6"/>
      <c r="E213" s="6"/>
      <c r="J213" s="7"/>
    </row>
    <row r="214" spans="3:10" x14ac:dyDescent="0.15">
      <c r="C214" s="6"/>
      <c r="D214" s="6"/>
      <c r="E214" s="6"/>
      <c r="J214" s="7"/>
    </row>
    <row r="215" spans="3:10" x14ac:dyDescent="0.15">
      <c r="C215" s="6"/>
      <c r="D215" s="6"/>
      <c r="E215" s="6"/>
      <c r="J215" s="7"/>
    </row>
    <row r="216" spans="3:10" x14ac:dyDescent="0.15">
      <c r="C216" s="6"/>
      <c r="D216" s="6"/>
      <c r="E216" s="6"/>
      <c r="J216" s="7"/>
    </row>
    <row r="217" spans="3:10" x14ac:dyDescent="0.15">
      <c r="C217" s="6"/>
      <c r="D217" s="6"/>
      <c r="E217" s="6"/>
      <c r="J217" s="7"/>
    </row>
    <row r="218" spans="3:10" x14ac:dyDescent="0.15">
      <c r="C218" s="6"/>
      <c r="D218" s="6"/>
      <c r="E218" s="6"/>
      <c r="J218" s="7"/>
    </row>
    <row r="219" spans="3:10" x14ac:dyDescent="0.15">
      <c r="C219" s="6"/>
      <c r="D219" s="6"/>
      <c r="E219" s="6"/>
      <c r="J219" s="7"/>
    </row>
    <row r="220" spans="3:10" x14ac:dyDescent="0.15">
      <c r="C220" s="6"/>
      <c r="D220" s="6"/>
      <c r="E220" s="6"/>
      <c r="J220" s="7"/>
    </row>
    <row r="221" spans="3:10" x14ac:dyDescent="0.15">
      <c r="C221" s="6"/>
      <c r="D221" s="6"/>
      <c r="E221" s="6"/>
      <c r="J221" s="7"/>
    </row>
    <row r="222" spans="3:10" x14ac:dyDescent="0.15">
      <c r="C222" s="6"/>
      <c r="D222" s="6"/>
      <c r="E222" s="6"/>
      <c r="J222" s="7"/>
    </row>
    <row r="223" spans="3:10" x14ac:dyDescent="0.15">
      <c r="C223" s="6"/>
      <c r="D223" s="6"/>
      <c r="E223" s="6"/>
      <c r="J223" s="7"/>
    </row>
    <row r="224" spans="3:10" x14ac:dyDescent="0.15">
      <c r="C224" s="6"/>
      <c r="D224" s="6"/>
      <c r="E224" s="6"/>
      <c r="J224" s="7"/>
    </row>
    <row r="225" spans="3:10" x14ac:dyDescent="0.15">
      <c r="C225" s="6"/>
      <c r="D225" s="6"/>
      <c r="E225" s="6"/>
      <c r="J225" s="7"/>
    </row>
    <row r="226" spans="3:10" x14ac:dyDescent="0.15">
      <c r="C226" s="6"/>
      <c r="D226" s="6"/>
      <c r="E226" s="6"/>
      <c r="J226" s="7"/>
    </row>
    <row r="227" spans="3:10" x14ac:dyDescent="0.15">
      <c r="C227" s="6"/>
      <c r="D227" s="6"/>
      <c r="E227" s="6"/>
      <c r="J227" s="7"/>
    </row>
    <row r="228" spans="3:10" x14ac:dyDescent="0.15">
      <c r="C228" s="6"/>
      <c r="D228" s="6"/>
      <c r="E228" s="6"/>
      <c r="J228" s="7"/>
    </row>
    <row r="229" spans="3:10" x14ac:dyDescent="0.15">
      <c r="C229" s="6"/>
      <c r="D229" s="6"/>
      <c r="E229" s="6"/>
      <c r="J229" s="7"/>
    </row>
    <row r="230" spans="3:10" x14ac:dyDescent="0.15">
      <c r="C230" s="6"/>
      <c r="D230" s="6"/>
      <c r="E230" s="6"/>
      <c r="J230" s="7"/>
    </row>
    <row r="231" spans="3:10" x14ac:dyDescent="0.15">
      <c r="C231" s="6"/>
      <c r="D231" s="6"/>
      <c r="E231" s="6"/>
      <c r="J231" s="7"/>
    </row>
    <row r="232" spans="3:10" x14ac:dyDescent="0.15">
      <c r="C232" s="6"/>
      <c r="D232" s="6"/>
      <c r="E232" s="6"/>
      <c r="J232" s="7"/>
    </row>
    <row r="233" spans="3:10" x14ac:dyDescent="0.15">
      <c r="C233" s="6"/>
      <c r="D233" s="6"/>
      <c r="E233" s="6"/>
      <c r="J233" s="7"/>
    </row>
    <row r="234" spans="3:10" x14ac:dyDescent="0.15">
      <c r="C234" s="6"/>
      <c r="D234" s="6"/>
      <c r="E234" s="6"/>
      <c r="J234" s="7"/>
    </row>
    <row r="235" spans="3:10" x14ac:dyDescent="0.15">
      <c r="C235" s="6"/>
      <c r="D235" s="6"/>
      <c r="E235" s="6"/>
      <c r="J235" s="7"/>
    </row>
    <row r="236" spans="3:10" x14ac:dyDescent="0.15">
      <c r="C236" s="6"/>
      <c r="D236" s="6"/>
      <c r="E236" s="6"/>
      <c r="J236" s="7"/>
    </row>
    <row r="237" spans="3:10" x14ac:dyDescent="0.15">
      <c r="C237" s="6"/>
      <c r="D237" s="6"/>
      <c r="E237" s="6"/>
      <c r="J237" s="7"/>
    </row>
    <row r="238" spans="3:10" x14ac:dyDescent="0.15">
      <c r="C238" s="6"/>
      <c r="D238" s="6"/>
      <c r="E238" s="6"/>
      <c r="J238" s="7"/>
    </row>
    <row r="239" spans="3:10" x14ac:dyDescent="0.15">
      <c r="C239" s="6"/>
      <c r="D239" s="6"/>
      <c r="E239" s="6"/>
      <c r="J239" s="7"/>
    </row>
    <row r="240" spans="3:10" x14ac:dyDescent="0.15">
      <c r="C240" s="6"/>
      <c r="D240" s="6"/>
      <c r="E240" s="6"/>
      <c r="J240" s="7"/>
    </row>
    <row r="241" spans="3:10" x14ac:dyDescent="0.15">
      <c r="C241" s="6"/>
      <c r="D241" s="6"/>
      <c r="E241" s="6"/>
      <c r="J241" s="7"/>
    </row>
    <row r="242" spans="3:10" x14ac:dyDescent="0.15">
      <c r="C242" s="6"/>
      <c r="D242" s="6"/>
      <c r="E242" s="6"/>
      <c r="J242" s="7"/>
    </row>
    <row r="243" spans="3:10" x14ac:dyDescent="0.15">
      <c r="C243" s="6"/>
      <c r="D243" s="6"/>
      <c r="E243" s="6"/>
      <c r="J243" s="7"/>
    </row>
    <row r="244" spans="3:10" x14ac:dyDescent="0.15">
      <c r="C244" s="6"/>
      <c r="D244" s="6"/>
      <c r="E244" s="6"/>
      <c r="J244" s="7"/>
    </row>
    <row r="245" spans="3:10" x14ac:dyDescent="0.15">
      <c r="C245" s="6"/>
      <c r="D245" s="6"/>
      <c r="E245" s="6"/>
      <c r="J245" s="7"/>
    </row>
    <row r="246" spans="3:10" x14ac:dyDescent="0.15">
      <c r="C246" s="6"/>
      <c r="D246" s="6"/>
      <c r="E246" s="6"/>
      <c r="J246" s="7"/>
    </row>
    <row r="247" spans="3:10" x14ac:dyDescent="0.15">
      <c r="C247" s="6"/>
      <c r="D247" s="6"/>
      <c r="E247" s="6"/>
      <c r="J247" s="7"/>
    </row>
    <row r="248" spans="3:10" x14ac:dyDescent="0.15">
      <c r="C248" s="6"/>
      <c r="D248" s="6"/>
      <c r="E248" s="6"/>
      <c r="J248" s="7"/>
    </row>
    <row r="249" spans="3:10" x14ac:dyDescent="0.15">
      <c r="C249" s="6"/>
      <c r="D249" s="6"/>
      <c r="E249" s="6"/>
      <c r="J249" s="7"/>
    </row>
    <row r="250" spans="3:10" x14ac:dyDescent="0.15">
      <c r="C250" s="6"/>
      <c r="D250" s="6"/>
      <c r="E250" s="6"/>
      <c r="J250" s="7"/>
    </row>
    <row r="251" spans="3:10" x14ac:dyDescent="0.15">
      <c r="C251" s="6"/>
      <c r="D251" s="6"/>
      <c r="E251" s="6"/>
      <c r="J251" s="7"/>
    </row>
    <row r="252" spans="3:10" x14ac:dyDescent="0.15">
      <c r="C252" s="6"/>
      <c r="D252" s="6"/>
      <c r="E252" s="6"/>
      <c r="J252" s="7"/>
    </row>
    <row r="253" spans="3:10" x14ac:dyDescent="0.15">
      <c r="C253" s="6"/>
      <c r="D253" s="6"/>
      <c r="E253" s="6"/>
      <c r="J253" s="7"/>
    </row>
    <row r="254" spans="3:10" x14ac:dyDescent="0.15">
      <c r="C254" s="6"/>
      <c r="D254" s="6"/>
      <c r="E254" s="6"/>
      <c r="J254" s="7"/>
    </row>
    <row r="255" spans="3:10" x14ac:dyDescent="0.15">
      <c r="C255" s="6"/>
      <c r="D255" s="6"/>
      <c r="E255" s="6"/>
      <c r="J255" s="7"/>
    </row>
    <row r="256" spans="3:10" x14ac:dyDescent="0.15">
      <c r="C256" s="6"/>
      <c r="D256" s="6"/>
      <c r="E256" s="6"/>
      <c r="J256" s="7"/>
    </row>
    <row r="257" spans="3:10" x14ac:dyDescent="0.15">
      <c r="C257" s="6"/>
      <c r="D257" s="6"/>
      <c r="E257" s="6"/>
      <c r="J257" s="7"/>
    </row>
    <row r="258" spans="3:10" x14ac:dyDescent="0.15">
      <c r="C258" s="6"/>
      <c r="D258" s="6"/>
      <c r="E258" s="6"/>
      <c r="J258" s="7"/>
    </row>
    <row r="259" spans="3:10" x14ac:dyDescent="0.15">
      <c r="C259" s="6"/>
      <c r="D259" s="6"/>
      <c r="E259" s="6"/>
      <c r="J259" s="7"/>
    </row>
    <row r="260" spans="3:10" x14ac:dyDescent="0.15">
      <c r="C260" s="6"/>
      <c r="D260" s="6"/>
      <c r="E260" s="6"/>
      <c r="J260" s="7"/>
    </row>
    <row r="261" spans="3:10" x14ac:dyDescent="0.15">
      <c r="C261" s="6"/>
      <c r="D261" s="6"/>
      <c r="E261" s="6"/>
      <c r="J261" s="7"/>
    </row>
    <row r="262" spans="3:10" x14ac:dyDescent="0.15">
      <c r="C262" s="6"/>
      <c r="D262" s="6"/>
      <c r="E262" s="6"/>
      <c r="J262" s="7"/>
    </row>
    <row r="263" spans="3:10" x14ac:dyDescent="0.15">
      <c r="C263" s="6"/>
      <c r="D263" s="6"/>
      <c r="E263" s="6"/>
      <c r="J263" s="7"/>
    </row>
    <row r="264" spans="3:10" x14ac:dyDescent="0.15">
      <c r="C264" s="6"/>
      <c r="D264" s="6"/>
      <c r="E264" s="6"/>
      <c r="J264" s="7"/>
    </row>
    <row r="265" spans="3:10" x14ac:dyDescent="0.15">
      <c r="C265" s="6"/>
      <c r="D265" s="6"/>
      <c r="E265" s="6"/>
      <c r="J265" s="7"/>
    </row>
    <row r="266" spans="3:10" x14ac:dyDescent="0.15">
      <c r="C266" s="6"/>
      <c r="D266" s="6"/>
      <c r="E266" s="6"/>
      <c r="J266" s="7"/>
    </row>
    <row r="267" spans="3:10" x14ac:dyDescent="0.15">
      <c r="C267" s="6"/>
      <c r="D267" s="6"/>
      <c r="E267" s="6"/>
      <c r="J267" s="7"/>
    </row>
    <row r="268" spans="3:10" x14ac:dyDescent="0.15">
      <c r="C268" s="6"/>
      <c r="D268" s="6"/>
      <c r="E268" s="6"/>
      <c r="J268" s="7"/>
    </row>
    <row r="269" spans="3:10" x14ac:dyDescent="0.15">
      <c r="C269" s="6"/>
      <c r="D269" s="6"/>
      <c r="E269" s="6"/>
      <c r="J269" s="7"/>
    </row>
    <row r="270" spans="3:10" x14ac:dyDescent="0.15">
      <c r="C270" s="6"/>
      <c r="D270" s="6"/>
      <c r="E270" s="6"/>
      <c r="J270" s="7"/>
    </row>
    <row r="271" spans="3:10" x14ac:dyDescent="0.15">
      <c r="C271" s="6"/>
      <c r="D271" s="6"/>
      <c r="E271" s="6"/>
      <c r="J271" s="7"/>
    </row>
    <row r="272" spans="3:10" x14ac:dyDescent="0.15">
      <c r="C272" s="6"/>
      <c r="D272" s="6"/>
      <c r="E272" s="6"/>
      <c r="J272" s="7"/>
    </row>
    <row r="273" spans="3:10" x14ac:dyDescent="0.15">
      <c r="C273" s="6"/>
      <c r="D273" s="6"/>
      <c r="E273" s="6"/>
      <c r="J273" s="7"/>
    </row>
    <row r="274" spans="3:10" x14ac:dyDescent="0.15">
      <c r="C274" s="6"/>
      <c r="D274" s="6"/>
      <c r="E274" s="6"/>
      <c r="J274" s="7"/>
    </row>
    <row r="275" spans="3:10" x14ac:dyDescent="0.15">
      <c r="C275" s="6"/>
      <c r="D275" s="6"/>
      <c r="E275" s="6"/>
      <c r="J275" s="7"/>
    </row>
    <row r="276" spans="3:10" x14ac:dyDescent="0.15">
      <c r="C276" s="6"/>
      <c r="D276" s="6"/>
      <c r="E276" s="6"/>
      <c r="J276" s="7"/>
    </row>
    <row r="277" spans="3:10" x14ac:dyDescent="0.15">
      <c r="C277" s="6"/>
      <c r="D277" s="6"/>
      <c r="E277" s="6"/>
      <c r="J277" s="7"/>
    </row>
    <row r="278" spans="3:10" x14ac:dyDescent="0.15">
      <c r="C278" s="6"/>
      <c r="D278" s="6"/>
      <c r="E278" s="6"/>
      <c r="J278" s="7"/>
    </row>
    <row r="279" spans="3:10" x14ac:dyDescent="0.15">
      <c r="C279" s="6"/>
      <c r="D279" s="6"/>
      <c r="E279" s="6"/>
      <c r="J279" s="7"/>
    </row>
    <row r="280" spans="3:10" x14ac:dyDescent="0.15">
      <c r="C280" s="6"/>
      <c r="D280" s="6"/>
      <c r="E280" s="6"/>
      <c r="J280" s="7"/>
    </row>
    <row r="281" spans="3:10" x14ac:dyDescent="0.15">
      <c r="C281" s="6"/>
      <c r="D281" s="6"/>
      <c r="E281" s="6"/>
      <c r="J281" s="7"/>
    </row>
    <row r="282" spans="3:10" x14ac:dyDescent="0.15">
      <c r="C282" s="6"/>
      <c r="D282" s="6"/>
      <c r="E282" s="6"/>
      <c r="J282" s="7"/>
    </row>
    <row r="283" spans="3:10" x14ac:dyDescent="0.15">
      <c r="C283" s="6"/>
      <c r="D283" s="6"/>
      <c r="E283" s="6"/>
      <c r="J283" s="7"/>
    </row>
    <row r="284" spans="3:10" x14ac:dyDescent="0.15">
      <c r="C284" s="6"/>
      <c r="D284" s="6"/>
      <c r="E284" s="6"/>
      <c r="J284" s="7"/>
    </row>
    <row r="285" spans="3:10" x14ac:dyDescent="0.15">
      <c r="C285" s="6"/>
      <c r="D285" s="6"/>
      <c r="E285" s="6"/>
      <c r="J285" s="7"/>
    </row>
    <row r="286" spans="3:10" x14ac:dyDescent="0.15">
      <c r="C286" s="6"/>
      <c r="D286" s="6"/>
      <c r="E286" s="6"/>
      <c r="J286" s="7"/>
    </row>
    <row r="287" spans="3:10" x14ac:dyDescent="0.15">
      <c r="C287" s="6"/>
      <c r="D287" s="6"/>
      <c r="E287" s="6"/>
      <c r="J287" s="7"/>
    </row>
    <row r="288" spans="3:10" x14ac:dyDescent="0.15">
      <c r="C288" s="6"/>
      <c r="D288" s="6"/>
      <c r="E288" s="6"/>
      <c r="J288" s="7"/>
    </row>
    <row r="289" spans="3:10" x14ac:dyDescent="0.15">
      <c r="C289" s="6"/>
      <c r="D289" s="6"/>
      <c r="E289" s="6"/>
      <c r="J289" s="7"/>
    </row>
    <row r="290" spans="3:10" x14ac:dyDescent="0.15">
      <c r="C290" s="6"/>
      <c r="D290" s="6"/>
      <c r="E290" s="6"/>
      <c r="J290" s="7"/>
    </row>
    <row r="291" spans="3:10" x14ac:dyDescent="0.15">
      <c r="C291" s="6"/>
      <c r="D291" s="6"/>
      <c r="E291" s="6"/>
      <c r="J291" s="7"/>
    </row>
    <row r="292" spans="3:10" x14ac:dyDescent="0.15">
      <c r="C292" s="6"/>
      <c r="D292" s="6"/>
      <c r="E292" s="6"/>
      <c r="J292" s="7"/>
    </row>
    <row r="293" spans="3:10" x14ac:dyDescent="0.15">
      <c r="C293" s="6"/>
      <c r="D293" s="6"/>
      <c r="E293" s="6"/>
      <c r="J293" s="7"/>
    </row>
    <row r="294" spans="3:10" x14ac:dyDescent="0.15">
      <c r="C294" s="6"/>
      <c r="D294" s="6"/>
      <c r="E294" s="6"/>
      <c r="J294" s="7"/>
    </row>
    <row r="295" spans="3:10" x14ac:dyDescent="0.15">
      <c r="C295" s="6"/>
      <c r="D295" s="6"/>
      <c r="E295" s="6"/>
      <c r="J295" s="7"/>
    </row>
    <row r="296" spans="3:10" x14ac:dyDescent="0.15">
      <c r="C296" s="6"/>
      <c r="D296" s="6"/>
      <c r="E296" s="6"/>
      <c r="J296" s="7"/>
    </row>
    <row r="297" spans="3:10" x14ac:dyDescent="0.15">
      <c r="C297" s="6"/>
      <c r="D297" s="6"/>
      <c r="E297" s="6"/>
      <c r="J297" s="7"/>
    </row>
    <row r="298" spans="3:10" x14ac:dyDescent="0.15">
      <c r="C298" s="6"/>
      <c r="D298" s="6"/>
      <c r="E298" s="6"/>
      <c r="J298" s="7"/>
    </row>
    <row r="299" spans="3:10" x14ac:dyDescent="0.15">
      <c r="C299" s="6"/>
      <c r="D299" s="6"/>
      <c r="E299" s="6"/>
      <c r="J299" s="7"/>
    </row>
    <row r="300" spans="3:10" x14ac:dyDescent="0.15">
      <c r="C300" s="6"/>
      <c r="D300" s="6"/>
      <c r="E300" s="6"/>
      <c r="J300" s="7"/>
    </row>
    <row r="301" spans="3:10" x14ac:dyDescent="0.15">
      <c r="C301" s="6"/>
      <c r="D301" s="6"/>
      <c r="E301" s="6"/>
      <c r="J301" s="7"/>
    </row>
    <row r="302" spans="3:10" x14ac:dyDescent="0.15">
      <c r="C302" s="6"/>
      <c r="D302" s="6"/>
      <c r="E302" s="6"/>
      <c r="J302" s="7"/>
    </row>
    <row r="303" spans="3:10" x14ac:dyDescent="0.15">
      <c r="C303" s="6"/>
      <c r="D303" s="6"/>
      <c r="E303" s="6"/>
      <c r="J303" s="7"/>
    </row>
    <row r="304" spans="3:10" x14ac:dyDescent="0.15">
      <c r="C304" s="6"/>
      <c r="D304" s="6"/>
      <c r="E304" s="6"/>
      <c r="J304" s="7"/>
    </row>
    <row r="305" spans="3:10" x14ac:dyDescent="0.15">
      <c r="C305" s="6"/>
      <c r="D305" s="6"/>
      <c r="E305" s="6"/>
      <c r="J305" s="7"/>
    </row>
    <row r="306" spans="3:10" x14ac:dyDescent="0.15">
      <c r="C306" s="6"/>
      <c r="D306" s="6"/>
      <c r="E306" s="6"/>
      <c r="J306" s="7"/>
    </row>
    <row r="307" spans="3:10" x14ac:dyDescent="0.15">
      <c r="C307" s="6"/>
      <c r="D307" s="6"/>
      <c r="E307" s="6"/>
      <c r="J307" s="7"/>
    </row>
    <row r="308" spans="3:10" x14ac:dyDescent="0.15">
      <c r="C308" s="6"/>
      <c r="D308" s="6"/>
      <c r="E308" s="6"/>
      <c r="J308" s="7"/>
    </row>
    <row r="309" spans="3:10" x14ac:dyDescent="0.15">
      <c r="C309" s="6"/>
      <c r="D309" s="6"/>
      <c r="E309" s="6"/>
      <c r="J309" s="7"/>
    </row>
    <row r="310" spans="3:10" x14ac:dyDescent="0.15">
      <c r="C310" s="6"/>
      <c r="D310" s="6"/>
      <c r="E310" s="6"/>
      <c r="J310" s="7"/>
    </row>
    <row r="311" spans="3:10" x14ac:dyDescent="0.15">
      <c r="C311" s="6"/>
      <c r="D311" s="6"/>
      <c r="E311" s="6"/>
      <c r="J311" s="7"/>
    </row>
    <row r="312" spans="3:10" x14ac:dyDescent="0.15">
      <c r="C312" s="6"/>
      <c r="D312" s="6"/>
      <c r="E312" s="6"/>
      <c r="J312" s="7"/>
    </row>
    <row r="313" spans="3:10" x14ac:dyDescent="0.15">
      <c r="C313" s="6"/>
      <c r="D313" s="6"/>
      <c r="E313" s="6"/>
      <c r="J313" s="7"/>
    </row>
    <row r="314" spans="3:10" x14ac:dyDescent="0.15">
      <c r="C314" s="6"/>
      <c r="D314" s="6"/>
      <c r="E314" s="6"/>
      <c r="J314" s="7"/>
    </row>
    <row r="315" spans="3:10" x14ac:dyDescent="0.15">
      <c r="C315" s="6"/>
      <c r="D315" s="6"/>
      <c r="E315" s="6"/>
      <c r="J315" s="7"/>
    </row>
    <row r="316" spans="3:10" x14ac:dyDescent="0.15">
      <c r="C316" s="6"/>
      <c r="D316" s="6"/>
      <c r="E316" s="6"/>
      <c r="J316" s="7"/>
    </row>
    <row r="317" spans="3:10" x14ac:dyDescent="0.15">
      <c r="C317" s="6"/>
      <c r="D317" s="6"/>
      <c r="E317" s="6"/>
      <c r="J317" s="7"/>
    </row>
    <row r="318" spans="3:10" x14ac:dyDescent="0.15">
      <c r="C318" s="6"/>
      <c r="D318" s="6"/>
      <c r="E318" s="6"/>
      <c r="J318" s="7"/>
    </row>
    <row r="319" spans="3:10" x14ac:dyDescent="0.15">
      <c r="C319" s="6"/>
      <c r="D319" s="6"/>
      <c r="E319" s="6"/>
      <c r="J319" s="7"/>
    </row>
    <row r="320" spans="3:10" x14ac:dyDescent="0.15">
      <c r="C320" s="6"/>
      <c r="D320" s="6"/>
      <c r="E320" s="6"/>
      <c r="J320" s="7"/>
    </row>
    <row r="321" spans="3:10" x14ac:dyDescent="0.15">
      <c r="C321" s="6"/>
      <c r="D321" s="6"/>
      <c r="E321" s="6"/>
      <c r="J321" s="7"/>
    </row>
    <row r="322" spans="3:10" x14ac:dyDescent="0.15">
      <c r="C322" s="6"/>
      <c r="D322" s="6"/>
      <c r="E322" s="6"/>
      <c r="J322" s="7"/>
    </row>
    <row r="323" spans="3:10" x14ac:dyDescent="0.15">
      <c r="C323" s="6"/>
      <c r="D323" s="6"/>
      <c r="E323" s="6"/>
      <c r="J323" s="7"/>
    </row>
    <row r="324" spans="3:10" x14ac:dyDescent="0.15">
      <c r="C324" s="6"/>
      <c r="D324" s="6"/>
      <c r="E324" s="6"/>
      <c r="J324" s="7"/>
    </row>
    <row r="325" spans="3:10" x14ac:dyDescent="0.15">
      <c r="C325" s="6"/>
      <c r="D325" s="6"/>
      <c r="E325" s="6"/>
      <c r="J325" s="7"/>
    </row>
    <row r="326" spans="3:10" x14ac:dyDescent="0.15">
      <c r="C326" s="6"/>
      <c r="D326" s="6"/>
      <c r="E326" s="6"/>
      <c r="J326" s="7"/>
    </row>
    <row r="327" spans="3:10" x14ac:dyDescent="0.15">
      <c r="C327" s="6"/>
      <c r="D327" s="6"/>
      <c r="E327" s="6"/>
      <c r="J327" s="7"/>
    </row>
    <row r="328" spans="3:10" x14ac:dyDescent="0.15">
      <c r="C328" s="6"/>
      <c r="D328" s="6"/>
      <c r="E328" s="6"/>
      <c r="J328" s="7"/>
    </row>
    <row r="329" spans="3:10" x14ac:dyDescent="0.15">
      <c r="C329" s="6"/>
      <c r="D329" s="6"/>
      <c r="E329" s="6"/>
      <c r="J329" s="7"/>
    </row>
    <row r="330" spans="3:10" x14ac:dyDescent="0.15">
      <c r="C330" s="6"/>
      <c r="D330" s="6"/>
      <c r="E330" s="6"/>
      <c r="J330" s="7"/>
    </row>
    <row r="331" spans="3:10" x14ac:dyDescent="0.15">
      <c r="C331" s="6"/>
      <c r="D331" s="6"/>
      <c r="E331" s="6"/>
      <c r="J331" s="7"/>
    </row>
    <row r="332" spans="3:10" x14ac:dyDescent="0.15">
      <c r="C332" s="6"/>
      <c r="D332" s="6"/>
      <c r="E332" s="6"/>
      <c r="J332" s="7"/>
    </row>
    <row r="333" spans="3:10" x14ac:dyDescent="0.15">
      <c r="C333" s="6"/>
      <c r="D333" s="6"/>
      <c r="E333" s="6"/>
      <c r="J333" s="7"/>
    </row>
    <row r="334" spans="3:10" x14ac:dyDescent="0.15">
      <c r="C334" s="6"/>
      <c r="D334" s="6"/>
      <c r="E334" s="6"/>
      <c r="J334" s="7"/>
    </row>
    <row r="335" spans="3:10" x14ac:dyDescent="0.15">
      <c r="C335" s="6"/>
      <c r="D335" s="6"/>
      <c r="E335" s="6"/>
      <c r="J335" s="7"/>
    </row>
    <row r="336" spans="3:10" x14ac:dyDescent="0.15">
      <c r="C336" s="6"/>
      <c r="D336" s="6"/>
      <c r="E336" s="6"/>
      <c r="J336" s="7"/>
    </row>
    <row r="337" spans="3:10" x14ac:dyDescent="0.15">
      <c r="C337" s="6"/>
      <c r="D337" s="6"/>
      <c r="E337" s="6"/>
      <c r="J337" s="7"/>
    </row>
    <row r="338" spans="3:10" x14ac:dyDescent="0.15">
      <c r="C338" s="6"/>
      <c r="D338" s="6"/>
      <c r="E338" s="6"/>
      <c r="J338" s="7"/>
    </row>
    <row r="339" spans="3:10" x14ac:dyDescent="0.15">
      <c r="C339" s="6"/>
      <c r="D339" s="6"/>
      <c r="E339" s="6"/>
      <c r="J339" s="7"/>
    </row>
    <row r="340" spans="3:10" x14ac:dyDescent="0.15">
      <c r="C340" s="6"/>
      <c r="D340" s="6"/>
      <c r="E340" s="6"/>
      <c r="J340" s="7"/>
    </row>
    <row r="341" spans="3:10" x14ac:dyDescent="0.15">
      <c r="C341" s="6"/>
      <c r="D341" s="6"/>
      <c r="E341" s="6"/>
      <c r="J341" s="7"/>
    </row>
    <row r="342" spans="3:10" x14ac:dyDescent="0.15">
      <c r="C342" s="6"/>
      <c r="D342" s="6"/>
      <c r="E342" s="6"/>
      <c r="J342" s="7"/>
    </row>
    <row r="343" spans="3:10" x14ac:dyDescent="0.15">
      <c r="C343" s="6"/>
      <c r="D343" s="6"/>
      <c r="E343" s="6"/>
      <c r="J343" s="7"/>
    </row>
    <row r="344" spans="3:10" x14ac:dyDescent="0.15">
      <c r="C344" s="6"/>
      <c r="D344" s="6"/>
      <c r="E344" s="6"/>
      <c r="J344" s="7"/>
    </row>
    <row r="345" spans="3:10" x14ac:dyDescent="0.15">
      <c r="C345" s="6"/>
      <c r="D345" s="6"/>
      <c r="E345" s="6"/>
      <c r="J345" s="7"/>
    </row>
    <row r="346" spans="3:10" x14ac:dyDescent="0.15">
      <c r="C346" s="6"/>
      <c r="D346" s="6"/>
      <c r="E346" s="6"/>
      <c r="J346" s="7"/>
    </row>
    <row r="347" spans="3:10" x14ac:dyDescent="0.15">
      <c r="C347" s="6"/>
      <c r="D347" s="6"/>
      <c r="E347" s="6"/>
      <c r="J347" s="7"/>
    </row>
    <row r="348" spans="3:10" x14ac:dyDescent="0.15">
      <c r="C348" s="6"/>
      <c r="D348" s="6"/>
      <c r="E348" s="6"/>
      <c r="J348" s="7"/>
    </row>
    <row r="349" spans="3:10" x14ac:dyDescent="0.15">
      <c r="C349" s="6"/>
      <c r="D349" s="6"/>
      <c r="E349" s="6"/>
      <c r="J349" s="7"/>
    </row>
    <row r="350" spans="3:10" x14ac:dyDescent="0.15">
      <c r="C350" s="6"/>
      <c r="D350" s="6"/>
      <c r="E350" s="6"/>
      <c r="J350" s="7"/>
    </row>
    <row r="351" spans="3:10" x14ac:dyDescent="0.15">
      <c r="C351" s="6"/>
      <c r="D351" s="6"/>
      <c r="E351" s="6"/>
      <c r="J351" s="7"/>
    </row>
    <row r="352" spans="3:10" x14ac:dyDescent="0.15">
      <c r="C352" s="6"/>
      <c r="D352" s="6"/>
      <c r="E352" s="6"/>
      <c r="J352" s="7"/>
    </row>
    <row r="353" spans="3:10" x14ac:dyDescent="0.15">
      <c r="C353" s="6"/>
      <c r="D353" s="6"/>
      <c r="E353" s="6"/>
      <c r="J353" s="7"/>
    </row>
    <row r="354" spans="3:10" x14ac:dyDescent="0.15">
      <c r="C354" s="6"/>
      <c r="D354" s="6"/>
      <c r="E354" s="6"/>
      <c r="J354" s="7"/>
    </row>
    <row r="355" spans="3:10" x14ac:dyDescent="0.15">
      <c r="C355" s="6"/>
      <c r="D355" s="6"/>
      <c r="E355" s="6"/>
      <c r="J355" s="7"/>
    </row>
    <row r="356" spans="3:10" x14ac:dyDescent="0.15">
      <c r="C356" s="6"/>
      <c r="D356" s="6"/>
      <c r="E356" s="6"/>
      <c r="J356" s="7"/>
    </row>
    <row r="357" spans="3:10" x14ac:dyDescent="0.15">
      <c r="C357" s="6"/>
      <c r="D357" s="6"/>
      <c r="E357" s="6"/>
      <c r="J357" s="7"/>
    </row>
    <row r="358" spans="3:10" x14ac:dyDescent="0.15">
      <c r="C358" s="6"/>
      <c r="D358" s="6"/>
      <c r="E358" s="6"/>
      <c r="J358" s="7"/>
    </row>
    <row r="359" spans="3:10" x14ac:dyDescent="0.15">
      <c r="C359" s="6"/>
      <c r="D359" s="6"/>
      <c r="E359" s="6"/>
      <c r="J359" s="7"/>
    </row>
    <row r="360" spans="3:10" x14ac:dyDescent="0.15">
      <c r="C360" s="6"/>
      <c r="D360" s="6"/>
      <c r="E360" s="6"/>
      <c r="J360" s="7"/>
    </row>
    <row r="361" spans="3:10" x14ac:dyDescent="0.15">
      <c r="C361" s="6"/>
      <c r="D361" s="6"/>
      <c r="E361" s="6"/>
      <c r="J361" s="7"/>
    </row>
    <row r="362" spans="3:10" x14ac:dyDescent="0.15">
      <c r="C362" s="6"/>
      <c r="D362" s="6"/>
      <c r="E362" s="6"/>
      <c r="J362" s="7"/>
    </row>
    <row r="363" spans="3:10" x14ac:dyDescent="0.15">
      <c r="C363" s="6"/>
      <c r="D363" s="6"/>
      <c r="E363" s="6"/>
      <c r="J363" s="7"/>
    </row>
    <row r="364" spans="3:10" x14ac:dyDescent="0.15">
      <c r="C364" s="6"/>
      <c r="D364" s="6"/>
      <c r="E364" s="6"/>
      <c r="J364" s="7"/>
    </row>
    <row r="365" spans="3:10" x14ac:dyDescent="0.15">
      <c r="C365" s="6"/>
      <c r="D365" s="6"/>
      <c r="E365" s="6"/>
      <c r="J365" s="7"/>
    </row>
    <row r="366" spans="3:10" x14ac:dyDescent="0.15">
      <c r="C366" s="6"/>
      <c r="D366" s="6"/>
      <c r="E366" s="6"/>
      <c r="J366" s="7"/>
    </row>
    <row r="367" spans="3:10" x14ac:dyDescent="0.15">
      <c r="C367" s="6"/>
      <c r="D367" s="6"/>
      <c r="E367" s="6"/>
      <c r="J367" s="7"/>
    </row>
    <row r="368" spans="3:10" x14ac:dyDescent="0.15">
      <c r="C368" s="6"/>
      <c r="D368" s="6"/>
      <c r="E368" s="6"/>
      <c r="J368" s="7"/>
    </row>
    <row r="369" spans="3:10" x14ac:dyDescent="0.15">
      <c r="C369" s="6"/>
      <c r="D369" s="6"/>
      <c r="E369" s="6"/>
      <c r="J369" s="7"/>
    </row>
    <row r="370" spans="3:10" x14ac:dyDescent="0.15">
      <c r="C370" s="6"/>
      <c r="D370" s="6"/>
      <c r="E370" s="6"/>
      <c r="J370" s="7"/>
    </row>
    <row r="371" spans="3:10" x14ac:dyDescent="0.15">
      <c r="C371" s="6"/>
      <c r="D371" s="6"/>
      <c r="E371" s="6"/>
      <c r="J371" s="7"/>
    </row>
    <row r="372" spans="3:10" x14ac:dyDescent="0.15">
      <c r="C372" s="6"/>
      <c r="D372" s="6"/>
      <c r="E372" s="6"/>
      <c r="J372" s="7"/>
    </row>
    <row r="373" spans="3:10" x14ac:dyDescent="0.15">
      <c r="C373" s="6"/>
      <c r="D373" s="6"/>
      <c r="E373" s="6"/>
      <c r="J373" s="7"/>
    </row>
    <row r="374" spans="3:10" x14ac:dyDescent="0.15">
      <c r="C374" s="6"/>
      <c r="D374" s="6"/>
      <c r="E374" s="6"/>
      <c r="J374" s="7"/>
    </row>
    <row r="375" spans="3:10" x14ac:dyDescent="0.15">
      <c r="C375" s="6"/>
      <c r="D375" s="6"/>
      <c r="E375" s="6"/>
      <c r="J375" s="7"/>
    </row>
    <row r="376" spans="3:10" x14ac:dyDescent="0.15">
      <c r="C376" s="6"/>
      <c r="D376" s="6"/>
      <c r="E376" s="6"/>
      <c r="J376" s="7"/>
    </row>
    <row r="377" spans="3:10" x14ac:dyDescent="0.15">
      <c r="C377" s="6"/>
      <c r="D377" s="6"/>
      <c r="E377" s="6"/>
      <c r="J377" s="7"/>
    </row>
    <row r="378" spans="3:10" x14ac:dyDescent="0.15">
      <c r="C378" s="6"/>
      <c r="D378" s="6"/>
      <c r="E378" s="6"/>
      <c r="J378" s="7"/>
    </row>
    <row r="379" spans="3:10" x14ac:dyDescent="0.15">
      <c r="C379" s="6"/>
      <c r="D379" s="6"/>
      <c r="E379" s="6"/>
      <c r="J379" s="7"/>
    </row>
    <row r="380" spans="3:10" x14ac:dyDescent="0.15">
      <c r="C380" s="6"/>
      <c r="D380" s="6"/>
      <c r="E380" s="6"/>
      <c r="J380" s="7"/>
    </row>
    <row r="381" spans="3:10" x14ac:dyDescent="0.15">
      <c r="C381" s="6"/>
      <c r="D381" s="6"/>
      <c r="E381" s="6"/>
      <c r="J381" s="7"/>
    </row>
    <row r="382" spans="3:10" x14ac:dyDescent="0.15">
      <c r="C382" s="6"/>
      <c r="D382" s="6"/>
      <c r="E382" s="6"/>
      <c r="J382" s="7"/>
    </row>
    <row r="383" spans="3:10" x14ac:dyDescent="0.15">
      <c r="C383" s="6"/>
      <c r="D383" s="6"/>
      <c r="E383" s="6"/>
      <c r="J383" s="7"/>
    </row>
    <row r="384" spans="3:10" x14ac:dyDescent="0.15">
      <c r="C384" s="6"/>
      <c r="D384" s="6"/>
      <c r="E384" s="6"/>
      <c r="J384" s="7"/>
    </row>
    <row r="385" spans="3:10" x14ac:dyDescent="0.15">
      <c r="C385" s="6"/>
      <c r="D385" s="6"/>
      <c r="E385" s="6"/>
      <c r="J385" s="7"/>
    </row>
    <row r="386" spans="3:10" x14ac:dyDescent="0.15">
      <c r="C386" s="6"/>
      <c r="D386" s="6"/>
      <c r="E386" s="6"/>
      <c r="J386" s="7"/>
    </row>
    <row r="387" spans="3:10" x14ac:dyDescent="0.15">
      <c r="C387" s="6"/>
      <c r="D387" s="6"/>
      <c r="E387" s="6"/>
      <c r="J387" s="7"/>
    </row>
    <row r="388" spans="3:10" x14ac:dyDescent="0.15">
      <c r="C388" s="6"/>
      <c r="D388" s="6"/>
      <c r="E388" s="6"/>
      <c r="J388" s="7"/>
    </row>
    <row r="389" spans="3:10" x14ac:dyDescent="0.15">
      <c r="C389" s="6"/>
      <c r="D389" s="6"/>
      <c r="E389" s="6"/>
      <c r="J389" s="7"/>
    </row>
    <row r="390" spans="3:10" x14ac:dyDescent="0.15">
      <c r="C390" s="6"/>
      <c r="D390" s="6"/>
      <c r="E390" s="6"/>
      <c r="J390" s="7"/>
    </row>
    <row r="391" spans="3:10" x14ac:dyDescent="0.15">
      <c r="C391" s="6"/>
      <c r="D391" s="6"/>
      <c r="E391" s="6"/>
      <c r="J391" s="7"/>
    </row>
    <row r="392" spans="3:10" x14ac:dyDescent="0.15">
      <c r="C392" s="6"/>
      <c r="D392" s="6"/>
      <c r="E392" s="6"/>
      <c r="J392" s="7"/>
    </row>
    <row r="393" spans="3:10" x14ac:dyDescent="0.15">
      <c r="C393" s="6"/>
      <c r="D393" s="6"/>
      <c r="E393" s="6"/>
      <c r="J393" s="7"/>
    </row>
    <row r="394" spans="3:10" x14ac:dyDescent="0.15">
      <c r="C394" s="6"/>
      <c r="D394" s="6"/>
      <c r="E394" s="6"/>
      <c r="J394" s="7"/>
    </row>
    <row r="395" spans="3:10" x14ac:dyDescent="0.15">
      <c r="C395" s="6"/>
      <c r="D395" s="6"/>
      <c r="E395" s="6"/>
      <c r="J395" s="7"/>
    </row>
    <row r="396" spans="3:10" x14ac:dyDescent="0.15">
      <c r="C396" s="6"/>
      <c r="D396" s="6"/>
      <c r="E396" s="6"/>
      <c r="J396" s="7"/>
    </row>
    <row r="397" spans="3:10" x14ac:dyDescent="0.15">
      <c r="C397" s="6"/>
      <c r="D397" s="6"/>
      <c r="E397" s="6"/>
      <c r="J397" s="7"/>
    </row>
    <row r="398" spans="3:10" x14ac:dyDescent="0.15">
      <c r="C398" s="6"/>
      <c r="D398" s="6"/>
      <c r="E398" s="6"/>
      <c r="J398" s="7"/>
    </row>
    <row r="399" spans="3:10" x14ac:dyDescent="0.15">
      <c r="C399" s="6"/>
      <c r="D399" s="6"/>
      <c r="E399" s="6"/>
      <c r="J399" s="7"/>
    </row>
    <row r="400" spans="3:10" x14ac:dyDescent="0.15">
      <c r="C400" s="6"/>
      <c r="D400" s="6"/>
      <c r="E400" s="6"/>
      <c r="J400" s="7"/>
    </row>
    <row r="401" spans="3:10" x14ac:dyDescent="0.15">
      <c r="C401" s="6"/>
      <c r="D401" s="6"/>
      <c r="E401" s="6"/>
      <c r="J401" s="7"/>
    </row>
    <row r="402" spans="3:10" x14ac:dyDescent="0.15">
      <c r="C402" s="6"/>
      <c r="D402" s="6"/>
      <c r="E402" s="6"/>
      <c r="J402" s="7"/>
    </row>
    <row r="403" spans="3:10" x14ac:dyDescent="0.15">
      <c r="C403" s="6"/>
      <c r="D403" s="6"/>
      <c r="E403" s="6"/>
      <c r="J403" s="7"/>
    </row>
    <row r="404" spans="3:10" x14ac:dyDescent="0.15">
      <c r="C404" s="6"/>
      <c r="D404" s="6"/>
      <c r="E404" s="6"/>
      <c r="J404" s="7"/>
    </row>
    <row r="405" spans="3:10" x14ac:dyDescent="0.15">
      <c r="C405" s="6"/>
      <c r="D405" s="6"/>
      <c r="E405" s="6"/>
      <c r="J405" s="7"/>
    </row>
    <row r="406" spans="3:10" x14ac:dyDescent="0.15">
      <c r="C406" s="6"/>
      <c r="D406" s="6"/>
      <c r="E406" s="6"/>
      <c r="J406" s="7"/>
    </row>
    <row r="407" spans="3:10" x14ac:dyDescent="0.15">
      <c r="C407" s="6"/>
      <c r="D407" s="6"/>
      <c r="E407" s="6"/>
      <c r="J407" s="7"/>
    </row>
    <row r="408" spans="3:10" x14ac:dyDescent="0.15">
      <c r="C408" s="6"/>
      <c r="D408" s="6"/>
      <c r="E408" s="6"/>
      <c r="J408" s="7"/>
    </row>
    <row r="409" spans="3:10" x14ac:dyDescent="0.15">
      <c r="C409" s="6"/>
      <c r="D409" s="6"/>
      <c r="E409" s="6"/>
      <c r="J409" s="7"/>
    </row>
    <row r="410" spans="3:10" x14ac:dyDescent="0.15">
      <c r="C410" s="6"/>
      <c r="D410" s="6"/>
      <c r="E410" s="6"/>
      <c r="J410" s="7"/>
    </row>
    <row r="411" spans="3:10" x14ac:dyDescent="0.15">
      <c r="C411" s="6"/>
      <c r="D411" s="6"/>
      <c r="E411" s="6"/>
      <c r="J411" s="7"/>
    </row>
    <row r="412" spans="3:10" x14ac:dyDescent="0.15">
      <c r="C412" s="6"/>
      <c r="D412" s="6"/>
      <c r="E412" s="6"/>
      <c r="J412" s="7"/>
    </row>
    <row r="413" spans="3:10" x14ac:dyDescent="0.15">
      <c r="C413" s="6"/>
      <c r="D413" s="6"/>
      <c r="E413" s="6"/>
      <c r="J413" s="7"/>
    </row>
    <row r="414" spans="3:10" x14ac:dyDescent="0.15">
      <c r="C414" s="6"/>
      <c r="D414" s="6"/>
      <c r="E414" s="6"/>
      <c r="J414" s="7"/>
    </row>
    <row r="415" spans="3:10" x14ac:dyDescent="0.15">
      <c r="C415" s="6"/>
      <c r="D415" s="6"/>
      <c r="E415" s="6"/>
      <c r="J415" s="7"/>
    </row>
    <row r="416" spans="3:10" x14ac:dyDescent="0.15">
      <c r="C416" s="6"/>
      <c r="D416" s="6"/>
      <c r="E416" s="6"/>
      <c r="J416" s="7"/>
    </row>
    <row r="417" spans="3:10" x14ac:dyDescent="0.15">
      <c r="C417" s="6"/>
      <c r="D417" s="6"/>
      <c r="E417" s="6"/>
      <c r="J417" s="7"/>
    </row>
    <row r="418" spans="3:10" x14ac:dyDescent="0.15">
      <c r="C418" s="6"/>
      <c r="D418" s="6"/>
      <c r="E418" s="6"/>
      <c r="J418" s="7"/>
    </row>
    <row r="419" spans="3:10" x14ac:dyDescent="0.15">
      <c r="C419" s="6"/>
      <c r="D419" s="6"/>
      <c r="E419" s="6"/>
      <c r="J419" s="7"/>
    </row>
    <row r="420" spans="3:10" x14ac:dyDescent="0.15">
      <c r="C420" s="6"/>
      <c r="D420" s="6"/>
      <c r="E420" s="6"/>
      <c r="J420" s="7"/>
    </row>
    <row r="421" spans="3:10" x14ac:dyDescent="0.15">
      <c r="C421" s="6"/>
      <c r="D421" s="6"/>
      <c r="E421" s="6"/>
      <c r="J421" s="7"/>
    </row>
    <row r="422" spans="3:10" x14ac:dyDescent="0.15">
      <c r="C422" s="6"/>
      <c r="D422" s="6"/>
      <c r="E422" s="6"/>
      <c r="J422" s="7"/>
    </row>
    <row r="423" spans="3:10" x14ac:dyDescent="0.15">
      <c r="C423" s="6"/>
      <c r="D423" s="6"/>
      <c r="E423" s="6"/>
      <c r="J423" s="7"/>
    </row>
    <row r="424" spans="3:10" x14ac:dyDescent="0.15">
      <c r="C424" s="6"/>
      <c r="D424" s="6"/>
      <c r="E424" s="6"/>
      <c r="J424" s="7"/>
    </row>
    <row r="425" spans="3:10" x14ac:dyDescent="0.15">
      <c r="C425" s="6"/>
      <c r="D425" s="6"/>
      <c r="E425" s="6"/>
      <c r="J425" s="7"/>
    </row>
    <row r="426" spans="3:10" x14ac:dyDescent="0.15">
      <c r="C426" s="6"/>
      <c r="D426" s="6"/>
      <c r="E426" s="6"/>
      <c r="J426" s="7"/>
    </row>
    <row r="427" spans="3:10" x14ac:dyDescent="0.15">
      <c r="C427" s="6"/>
      <c r="D427" s="6"/>
      <c r="E427" s="6"/>
      <c r="J427" s="7"/>
    </row>
    <row r="428" spans="3:10" x14ac:dyDescent="0.15">
      <c r="C428" s="6"/>
      <c r="D428" s="6"/>
      <c r="E428" s="6"/>
      <c r="J428" s="7"/>
    </row>
    <row r="429" spans="3:10" x14ac:dyDescent="0.15">
      <c r="C429" s="6"/>
      <c r="D429" s="6"/>
      <c r="E429" s="6"/>
      <c r="J429" s="7"/>
    </row>
    <row r="430" spans="3:10" x14ac:dyDescent="0.15">
      <c r="C430" s="6"/>
      <c r="D430" s="6"/>
      <c r="E430" s="6"/>
      <c r="J430" s="7"/>
    </row>
    <row r="431" spans="3:10" x14ac:dyDescent="0.15">
      <c r="C431" s="6"/>
      <c r="D431" s="6"/>
      <c r="E431" s="6"/>
      <c r="J431" s="7"/>
    </row>
    <row r="432" spans="3:10" x14ac:dyDescent="0.15">
      <c r="C432" s="6"/>
      <c r="D432" s="6"/>
      <c r="E432" s="6"/>
      <c r="J432" s="7"/>
    </row>
    <row r="433" spans="3:10" x14ac:dyDescent="0.15">
      <c r="C433" s="6"/>
      <c r="D433" s="6"/>
      <c r="E433" s="6"/>
      <c r="J433" s="7"/>
    </row>
    <row r="434" spans="3:10" x14ac:dyDescent="0.15">
      <c r="C434" s="6"/>
      <c r="D434" s="6"/>
      <c r="E434" s="6"/>
      <c r="J434" s="7"/>
    </row>
    <row r="435" spans="3:10" x14ac:dyDescent="0.15">
      <c r="C435" s="6"/>
      <c r="D435" s="6"/>
      <c r="E435" s="6"/>
      <c r="J435" s="7"/>
    </row>
    <row r="436" spans="3:10" x14ac:dyDescent="0.15">
      <c r="C436" s="6"/>
      <c r="D436" s="6"/>
      <c r="E436" s="6"/>
      <c r="J436" s="7"/>
    </row>
    <row r="437" spans="3:10" x14ac:dyDescent="0.15">
      <c r="C437" s="6"/>
      <c r="D437" s="6"/>
      <c r="E437" s="6"/>
      <c r="J437" s="7"/>
    </row>
    <row r="438" spans="3:10" x14ac:dyDescent="0.15">
      <c r="C438" s="6"/>
      <c r="D438" s="6"/>
      <c r="E438" s="6"/>
      <c r="J438" s="7"/>
    </row>
    <row r="439" spans="3:10" x14ac:dyDescent="0.15">
      <c r="C439" s="6"/>
      <c r="D439" s="6"/>
      <c r="E439" s="6"/>
      <c r="J439" s="7"/>
    </row>
    <row r="440" spans="3:10" x14ac:dyDescent="0.15">
      <c r="C440" s="6"/>
      <c r="D440" s="6"/>
      <c r="E440" s="6"/>
      <c r="J440" s="7"/>
    </row>
    <row r="441" spans="3:10" x14ac:dyDescent="0.15">
      <c r="C441" s="6"/>
      <c r="D441" s="6"/>
      <c r="E441" s="6"/>
      <c r="J441" s="7"/>
    </row>
    <row r="442" spans="3:10" x14ac:dyDescent="0.15">
      <c r="C442" s="6"/>
      <c r="D442" s="6"/>
      <c r="E442" s="6"/>
      <c r="J442" s="7"/>
    </row>
    <row r="443" spans="3:10" x14ac:dyDescent="0.15">
      <c r="C443" s="6"/>
      <c r="D443" s="6"/>
      <c r="E443" s="6"/>
      <c r="J443" s="7"/>
    </row>
    <row r="444" spans="3:10" x14ac:dyDescent="0.15">
      <c r="C444" s="6"/>
      <c r="D444" s="6"/>
      <c r="E444" s="6"/>
      <c r="J444" s="7"/>
    </row>
    <row r="445" spans="3:10" x14ac:dyDescent="0.15">
      <c r="C445" s="6"/>
      <c r="D445" s="6"/>
      <c r="E445" s="6"/>
      <c r="J445" s="7"/>
    </row>
    <row r="446" spans="3:10" x14ac:dyDescent="0.15">
      <c r="C446" s="6"/>
      <c r="D446" s="6"/>
      <c r="E446" s="6"/>
      <c r="J446" s="7"/>
    </row>
    <row r="447" spans="3:10" x14ac:dyDescent="0.15">
      <c r="C447" s="6"/>
      <c r="D447" s="6"/>
      <c r="E447" s="6"/>
      <c r="J447" s="7"/>
    </row>
    <row r="448" spans="3:10" x14ac:dyDescent="0.15">
      <c r="C448" s="6"/>
      <c r="D448" s="6"/>
      <c r="E448" s="6"/>
      <c r="J448" s="7"/>
    </row>
    <row r="449" spans="3:10" x14ac:dyDescent="0.15">
      <c r="C449" s="6"/>
      <c r="D449" s="6"/>
      <c r="E449" s="6"/>
      <c r="J449" s="7"/>
    </row>
    <row r="450" spans="3:10" x14ac:dyDescent="0.15">
      <c r="C450" s="6"/>
      <c r="D450" s="6"/>
      <c r="E450" s="6"/>
      <c r="J450" s="7"/>
    </row>
    <row r="451" spans="3:10" x14ac:dyDescent="0.15">
      <c r="C451" s="6"/>
      <c r="D451" s="6"/>
      <c r="E451" s="6"/>
      <c r="J451" s="7"/>
    </row>
    <row r="452" spans="3:10" x14ac:dyDescent="0.15">
      <c r="C452" s="6"/>
      <c r="D452" s="6"/>
      <c r="E452" s="6"/>
      <c r="J452" s="7"/>
    </row>
    <row r="453" spans="3:10" x14ac:dyDescent="0.15">
      <c r="C453" s="6"/>
      <c r="D453" s="6"/>
      <c r="E453" s="6"/>
      <c r="J453" s="7"/>
    </row>
    <row r="454" spans="3:10" x14ac:dyDescent="0.15">
      <c r="C454" s="6"/>
      <c r="D454" s="6"/>
      <c r="E454" s="6"/>
      <c r="J454" s="7"/>
    </row>
    <row r="455" spans="3:10" x14ac:dyDescent="0.15">
      <c r="C455" s="6"/>
      <c r="D455" s="6"/>
      <c r="E455" s="6"/>
      <c r="J455" s="7"/>
    </row>
    <row r="456" spans="3:10" x14ac:dyDescent="0.15">
      <c r="C456" s="6"/>
      <c r="D456" s="6"/>
      <c r="E456" s="6"/>
      <c r="J456" s="7"/>
    </row>
    <row r="457" spans="3:10" x14ac:dyDescent="0.15">
      <c r="C457" s="6"/>
      <c r="D457" s="6"/>
      <c r="E457" s="6"/>
      <c r="J457" s="7"/>
    </row>
    <row r="458" spans="3:10" x14ac:dyDescent="0.15">
      <c r="C458" s="6"/>
      <c r="D458" s="6"/>
      <c r="E458" s="6"/>
      <c r="J458" s="7"/>
    </row>
    <row r="459" spans="3:10" x14ac:dyDescent="0.15">
      <c r="C459" s="6"/>
      <c r="D459" s="6"/>
      <c r="E459" s="6"/>
      <c r="J459" s="7"/>
    </row>
    <row r="460" spans="3:10" x14ac:dyDescent="0.15">
      <c r="C460" s="6"/>
      <c r="D460" s="6"/>
      <c r="E460" s="6"/>
      <c r="J460" s="7"/>
    </row>
    <row r="461" spans="3:10" x14ac:dyDescent="0.15">
      <c r="C461" s="6"/>
      <c r="D461" s="6"/>
      <c r="E461" s="6"/>
      <c r="J461" s="7"/>
    </row>
    <row r="462" spans="3:10" x14ac:dyDescent="0.15">
      <c r="C462" s="6"/>
      <c r="D462" s="6"/>
      <c r="E462" s="6"/>
      <c r="J462" s="7"/>
    </row>
    <row r="463" spans="3:10" x14ac:dyDescent="0.15">
      <c r="C463" s="6"/>
      <c r="D463" s="6"/>
      <c r="E463" s="6"/>
      <c r="J463" s="7"/>
    </row>
    <row r="464" spans="3:10" x14ac:dyDescent="0.15">
      <c r="C464" s="6"/>
      <c r="D464" s="6"/>
      <c r="E464" s="6"/>
      <c r="J464" s="7"/>
    </row>
    <row r="465" spans="3:10" x14ac:dyDescent="0.15">
      <c r="C465" s="6"/>
      <c r="D465" s="6"/>
      <c r="E465" s="6"/>
      <c r="J465" s="7"/>
    </row>
    <row r="466" spans="3:10" x14ac:dyDescent="0.15">
      <c r="C466" s="6"/>
      <c r="D466" s="6"/>
      <c r="E466" s="6"/>
      <c r="J466" s="7"/>
    </row>
    <row r="467" spans="3:10" x14ac:dyDescent="0.15">
      <c r="C467" s="6"/>
      <c r="D467" s="6"/>
      <c r="E467" s="6"/>
      <c r="J467" s="7"/>
    </row>
    <row r="468" spans="3:10" x14ac:dyDescent="0.15">
      <c r="C468" s="6"/>
      <c r="D468" s="6"/>
      <c r="E468" s="6"/>
      <c r="J468" s="7"/>
    </row>
    <row r="469" spans="3:10" x14ac:dyDescent="0.15">
      <c r="C469" s="6"/>
      <c r="D469" s="6"/>
      <c r="E469" s="6"/>
      <c r="J469" s="7"/>
    </row>
    <row r="470" spans="3:10" x14ac:dyDescent="0.15">
      <c r="C470" s="6"/>
      <c r="D470" s="6"/>
      <c r="E470" s="6"/>
      <c r="J470" s="7"/>
    </row>
    <row r="471" spans="3:10" x14ac:dyDescent="0.15">
      <c r="C471" s="6"/>
      <c r="D471" s="6"/>
      <c r="E471" s="6"/>
      <c r="J471" s="7"/>
    </row>
    <row r="472" spans="3:10" x14ac:dyDescent="0.15">
      <c r="C472" s="6"/>
      <c r="D472" s="6"/>
      <c r="E472" s="6"/>
      <c r="J472" s="7"/>
    </row>
    <row r="473" spans="3:10" x14ac:dyDescent="0.15">
      <c r="C473" s="6"/>
      <c r="D473" s="6"/>
      <c r="E473" s="6"/>
      <c r="J473" s="7"/>
    </row>
    <row r="474" spans="3:10" x14ac:dyDescent="0.15">
      <c r="C474" s="6"/>
      <c r="D474" s="6"/>
      <c r="E474" s="6"/>
      <c r="J474" s="7"/>
    </row>
    <row r="475" spans="3:10" x14ac:dyDescent="0.15">
      <c r="C475" s="6"/>
      <c r="D475" s="6"/>
      <c r="E475" s="6"/>
      <c r="J475" s="7"/>
    </row>
    <row r="476" spans="3:10" x14ac:dyDescent="0.15">
      <c r="C476" s="6"/>
      <c r="D476" s="6"/>
      <c r="E476" s="6"/>
      <c r="J476" s="7"/>
    </row>
    <row r="477" spans="3:10" x14ac:dyDescent="0.15">
      <c r="C477" s="6"/>
      <c r="D477" s="6"/>
      <c r="E477" s="6"/>
      <c r="J477" s="7"/>
    </row>
    <row r="478" spans="3:10" x14ac:dyDescent="0.15">
      <c r="C478" s="6"/>
      <c r="D478" s="6"/>
      <c r="E478" s="6"/>
      <c r="J478" s="7"/>
    </row>
    <row r="479" spans="3:10" x14ac:dyDescent="0.15">
      <c r="C479" s="6"/>
      <c r="D479" s="6"/>
      <c r="E479" s="6"/>
      <c r="J479" s="7"/>
    </row>
    <row r="480" spans="3:10" x14ac:dyDescent="0.15">
      <c r="C480" s="6"/>
      <c r="D480" s="6"/>
      <c r="E480" s="6"/>
      <c r="J480" s="7"/>
    </row>
    <row r="481" spans="3:10" x14ac:dyDescent="0.15">
      <c r="C481" s="6"/>
      <c r="D481" s="6"/>
      <c r="E481" s="6"/>
      <c r="J481" s="7"/>
    </row>
    <row r="482" spans="3:10" x14ac:dyDescent="0.15">
      <c r="C482" s="6"/>
      <c r="D482" s="6"/>
      <c r="E482" s="6"/>
      <c r="J482" s="7"/>
    </row>
    <row r="483" spans="3:10" x14ac:dyDescent="0.15">
      <c r="C483" s="6"/>
      <c r="D483" s="6"/>
      <c r="E483" s="6"/>
      <c r="J483" s="7"/>
    </row>
    <row r="484" spans="3:10" x14ac:dyDescent="0.15">
      <c r="C484" s="6"/>
      <c r="D484" s="6"/>
      <c r="E484" s="6"/>
      <c r="J484" s="7"/>
    </row>
    <row r="485" spans="3:10" x14ac:dyDescent="0.15">
      <c r="C485" s="6"/>
      <c r="D485" s="6"/>
      <c r="E485" s="6"/>
      <c r="J485" s="7"/>
    </row>
    <row r="486" spans="3:10" x14ac:dyDescent="0.15">
      <c r="C486" s="6"/>
      <c r="D486" s="6"/>
      <c r="E486" s="6"/>
      <c r="J486" s="7"/>
    </row>
    <row r="487" spans="3:10" x14ac:dyDescent="0.15">
      <c r="C487" s="6"/>
      <c r="D487" s="6"/>
      <c r="E487" s="6"/>
      <c r="J487" s="7"/>
    </row>
    <row r="488" spans="3:10" x14ac:dyDescent="0.15">
      <c r="C488" s="6"/>
      <c r="D488" s="6"/>
      <c r="E488" s="6"/>
      <c r="J488" s="7"/>
    </row>
    <row r="489" spans="3:10" x14ac:dyDescent="0.15">
      <c r="C489" s="6"/>
      <c r="D489" s="6"/>
      <c r="E489" s="6"/>
      <c r="J489" s="7"/>
    </row>
    <row r="490" spans="3:10" x14ac:dyDescent="0.15">
      <c r="C490" s="6"/>
      <c r="D490" s="6"/>
      <c r="E490" s="6"/>
      <c r="J490" s="7"/>
    </row>
    <row r="491" spans="3:10" x14ac:dyDescent="0.15">
      <c r="C491" s="6"/>
      <c r="D491" s="6"/>
      <c r="E491" s="6"/>
      <c r="J491" s="7"/>
    </row>
    <row r="492" spans="3:10" x14ac:dyDescent="0.15">
      <c r="C492" s="6"/>
      <c r="D492" s="6"/>
      <c r="E492" s="6"/>
      <c r="J492" s="7"/>
    </row>
    <row r="493" spans="3:10" x14ac:dyDescent="0.15">
      <c r="C493" s="6"/>
      <c r="D493" s="6"/>
      <c r="E493" s="6"/>
      <c r="J493" s="7"/>
    </row>
    <row r="494" spans="3:10" x14ac:dyDescent="0.15">
      <c r="C494" s="6"/>
      <c r="D494" s="6"/>
      <c r="E494" s="6"/>
      <c r="J494" s="7"/>
    </row>
    <row r="495" spans="3:10" x14ac:dyDescent="0.15">
      <c r="C495" s="6"/>
      <c r="D495" s="6"/>
      <c r="E495" s="6"/>
      <c r="J495" s="7"/>
    </row>
    <row r="496" spans="3:10" x14ac:dyDescent="0.15">
      <c r="C496" s="6"/>
      <c r="D496" s="6"/>
      <c r="E496" s="6"/>
      <c r="J496" s="7"/>
    </row>
    <row r="497" spans="3:10" x14ac:dyDescent="0.15">
      <c r="C497" s="6"/>
      <c r="D497" s="6"/>
      <c r="E497" s="6"/>
      <c r="J497" s="7"/>
    </row>
    <row r="498" spans="3:10" x14ac:dyDescent="0.15">
      <c r="C498" s="6"/>
      <c r="D498" s="6"/>
      <c r="E498" s="6"/>
      <c r="J498" s="7"/>
    </row>
    <row r="499" spans="3:10" x14ac:dyDescent="0.15">
      <c r="C499" s="6"/>
      <c r="D499" s="6"/>
      <c r="E499" s="6"/>
      <c r="J499" s="7"/>
    </row>
    <row r="500" spans="3:10" x14ac:dyDescent="0.15">
      <c r="C500" s="6"/>
      <c r="D500" s="6"/>
      <c r="E500" s="6"/>
      <c r="J500" s="7"/>
    </row>
    <row r="501" spans="3:10" x14ac:dyDescent="0.15">
      <c r="C501" s="6"/>
      <c r="D501" s="6"/>
      <c r="E501" s="6"/>
      <c r="J501" s="7"/>
    </row>
    <row r="502" spans="3:10" x14ac:dyDescent="0.15">
      <c r="C502" s="6"/>
      <c r="D502" s="6"/>
      <c r="E502" s="6"/>
      <c r="J502" s="7"/>
    </row>
    <row r="503" spans="3:10" x14ac:dyDescent="0.15">
      <c r="C503" s="6"/>
      <c r="D503" s="6"/>
      <c r="E503" s="6"/>
      <c r="J503" s="7"/>
    </row>
    <row r="504" spans="3:10" x14ac:dyDescent="0.15">
      <c r="C504" s="6"/>
      <c r="D504" s="6"/>
      <c r="E504" s="6"/>
      <c r="J504" s="7"/>
    </row>
    <row r="505" spans="3:10" x14ac:dyDescent="0.15">
      <c r="C505" s="6"/>
      <c r="D505" s="6"/>
      <c r="E505" s="6"/>
      <c r="J505" s="7"/>
    </row>
    <row r="506" spans="3:10" x14ac:dyDescent="0.15">
      <c r="C506" s="6"/>
      <c r="D506" s="6"/>
      <c r="E506" s="6"/>
      <c r="J506" s="7"/>
    </row>
    <row r="507" spans="3:10" x14ac:dyDescent="0.15">
      <c r="C507" s="6"/>
      <c r="D507" s="6"/>
      <c r="E507" s="6"/>
      <c r="J507" s="7"/>
    </row>
    <row r="508" spans="3:10" x14ac:dyDescent="0.15">
      <c r="C508" s="6"/>
      <c r="D508" s="6"/>
      <c r="E508" s="6"/>
      <c r="J508" s="7"/>
    </row>
    <row r="509" spans="3:10" x14ac:dyDescent="0.15">
      <c r="C509" s="6"/>
      <c r="D509" s="6"/>
      <c r="E509" s="6"/>
      <c r="J509" s="7"/>
    </row>
    <row r="510" spans="3:10" x14ac:dyDescent="0.15">
      <c r="C510" s="6"/>
      <c r="D510" s="6"/>
      <c r="E510" s="6"/>
      <c r="J510" s="7"/>
    </row>
    <row r="511" spans="3:10" x14ac:dyDescent="0.15">
      <c r="C511" s="6"/>
      <c r="D511" s="6"/>
      <c r="E511" s="6"/>
      <c r="J511" s="7"/>
    </row>
    <row r="512" spans="3:10" x14ac:dyDescent="0.15">
      <c r="C512" s="6"/>
      <c r="D512" s="6"/>
      <c r="E512" s="6"/>
      <c r="J512" s="7"/>
    </row>
    <row r="513" spans="3:10" x14ac:dyDescent="0.15">
      <c r="C513" s="6"/>
      <c r="D513" s="6"/>
      <c r="E513" s="6"/>
      <c r="J513" s="7"/>
    </row>
    <row r="514" spans="3:10" x14ac:dyDescent="0.15">
      <c r="C514" s="6"/>
      <c r="D514" s="6"/>
      <c r="E514" s="6"/>
      <c r="J514" s="7"/>
    </row>
    <row r="515" spans="3:10" x14ac:dyDescent="0.15">
      <c r="C515" s="6"/>
      <c r="D515" s="6"/>
      <c r="E515" s="6"/>
      <c r="J515" s="7"/>
    </row>
    <row r="516" spans="3:10" x14ac:dyDescent="0.15">
      <c r="C516" s="6"/>
      <c r="D516" s="6"/>
      <c r="E516" s="6"/>
      <c r="J516" s="7"/>
    </row>
    <row r="517" spans="3:10" x14ac:dyDescent="0.15">
      <c r="C517" s="6"/>
      <c r="D517" s="6"/>
      <c r="E517" s="6"/>
      <c r="J517" s="7"/>
    </row>
    <row r="518" spans="3:10" x14ac:dyDescent="0.15">
      <c r="C518" s="6"/>
      <c r="D518" s="6"/>
      <c r="E518" s="6"/>
      <c r="J518" s="7"/>
    </row>
    <row r="519" spans="3:10" x14ac:dyDescent="0.15">
      <c r="C519" s="6"/>
      <c r="D519" s="6"/>
      <c r="E519" s="6"/>
      <c r="J519" s="7"/>
    </row>
    <row r="520" spans="3:10" x14ac:dyDescent="0.15">
      <c r="C520" s="6"/>
      <c r="D520" s="6"/>
      <c r="E520" s="6"/>
      <c r="J520" s="7"/>
    </row>
    <row r="521" spans="3:10" x14ac:dyDescent="0.15">
      <c r="C521" s="6"/>
      <c r="D521" s="6"/>
      <c r="E521" s="6"/>
      <c r="J521" s="7"/>
    </row>
    <row r="522" spans="3:10" x14ac:dyDescent="0.15">
      <c r="C522" s="6"/>
      <c r="D522" s="6"/>
      <c r="E522" s="6"/>
      <c r="J522" s="7"/>
    </row>
    <row r="523" spans="3:10" x14ac:dyDescent="0.15">
      <c r="C523" s="6"/>
      <c r="D523" s="6"/>
      <c r="E523" s="6"/>
      <c r="J523" s="7"/>
    </row>
    <row r="524" spans="3:10" x14ac:dyDescent="0.15">
      <c r="C524" s="6"/>
      <c r="D524" s="6"/>
      <c r="E524" s="6"/>
      <c r="J524" s="7"/>
    </row>
    <row r="525" spans="3:10" x14ac:dyDescent="0.15">
      <c r="C525" s="6"/>
      <c r="D525" s="6"/>
      <c r="E525" s="6"/>
      <c r="J525" s="7"/>
    </row>
    <row r="526" spans="3:10" x14ac:dyDescent="0.15">
      <c r="C526" s="6"/>
      <c r="D526" s="6"/>
      <c r="E526" s="6"/>
      <c r="J526" s="7"/>
    </row>
    <row r="527" spans="3:10" x14ac:dyDescent="0.15">
      <c r="C527" s="6"/>
      <c r="D527" s="6"/>
      <c r="E527" s="6"/>
      <c r="J527" s="7"/>
    </row>
    <row r="528" spans="3:10" x14ac:dyDescent="0.15">
      <c r="C528" s="6"/>
      <c r="D528" s="6"/>
      <c r="E528" s="6"/>
      <c r="J528" s="7"/>
    </row>
    <row r="529" spans="3:10" x14ac:dyDescent="0.15">
      <c r="C529" s="6"/>
      <c r="D529" s="6"/>
      <c r="E529" s="6"/>
      <c r="J529" s="7"/>
    </row>
    <row r="530" spans="3:10" x14ac:dyDescent="0.15">
      <c r="C530" s="6"/>
      <c r="D530" s="6"/>
      <c r="E530" s="6"/>
      <c r="J530" s="7"/>
    </row>
    <row r="531" spans="3:10" x14ac:dyDescent="0.15">
      <c r="C531" s="6"/>
      <c r="D531" s="6"/>
      <c r="E531" s="6"/>
      <c r="J531" s="7"/>
    </row>
    <row r="532" spans="3:10" x14ac:dyDescent="0.15">
      <c r="C532" s="6"/>
      <c r="D532" s="6"/>
      <c r="E532" s="6"/>
      <c r="J532" s="7"/>
    </row>
    <row r="533" spans="3:10" x14ac:dyDescent="0.15">
      <c r="C533" s="6"/>
      <c r="D533" s="6"/>
      <c r="E533" s="6"/>
      <c r="J533" s="7"/>
    </row>
    <row r="534" spans="3:10" x14ac:dyDescent="0.15">
      <c r="C534" s="6"/>
      <c r="D534" s="6"/>
      <c r="E534" s="6"/>
      <c r="J534" s="7"/>
    </row>
    <row r="535" spans="3:10" x14ac:dyDescent="0.15">
      <c r="C535" s="6"/>
      <c r="D535" s="6"/>
      <c r="E535" s="6"/>
      <c r="J535" s="7"/>
    </row>
    <row r="536" spans="3:10" x14ac:dyDescent="0.15">
      <c r="C536" s="6"/>
      <c r="D536" s="6"/>
      <c r="E536" s="6"/>
      <c r="J536" s="7"/>
    </row>
    <row r="537" spans="3:10" x14ac:dyDescent="0.15">
      <c r="C537" s="6"/>
      <c r="D537" s="6"/>
      <c r="E537" s="6"/>
      <c r="J537" s="7"/>
    </row>
    <row r="538" spans="3:10" x14ac:dyDescent="0.15">
      <c r="C538" s="6"/>
      <c r="D538" s="6"/>
      <c r="E538" s="6"/>
      <c r="J538" s="7"/>
    </row>
    <row r="539" spans="3:10" x14ac:dyDescent="0.15">
      <c r="C539" s="6"/>
      <c r="D539" s="6"/>
      <c r="E539" s="6"/>
      <c r="J539" s="7"/>
    </row>
    <row r="540" spans="3:10" x14ac:dyDescent="0.15">
      <c r="C540" s="6"/>
      <c r="D540" s="6"/>
      <c r="E540" s="6"/>
      <c r="J540" s="7"/>
    </row>
    <row r="541" spans="3:10" x14ac:dyDescent="0.15">
      <c r="C541" s="6"/>
      <c r="D541" s="6"/>
      <c r="E541" s="6"/>
      <c r="J541" s="7"/>
    </row>
    <row r="542" spans="3:10" x14ac:dyDescent="0.15">
      <c r="C542" s="6"/>
      <c r="D542" s="6"/>
      <c r="E542" s="6"/>
      <c r="J542" s="7"/>
    </row>
    <row r="543" spans="3:10" x14ac:dyDescent="0.15">
      <c r="C543" s="6"/>
      <c r="D543" s="6"/>
      <c r="E543" s="6"/>
      <c r="J543" s="7"/>
    </row>
    <row r="544" spans="3:10" x14ac:dyDescent="0.15">
      <c r="C544" s="6"/>
      <c r="D544" s="6"/>
      <c r="E544" s="6"/>
      <c r="J544" s="7"/>
    </row>
    <row r="545" spans="3:10" x14ac:dyDescent="0.15">
      <c r="C545" s="6"/>
      <c r="D545" s="6"/>
      <c r="E545" s="6"/>
      <c r="J545" s="7"/>
    </row>
    <row r="546" spans="3:10" x14ac:dyDescent="0.15">
      <c r="C546" s="6"/>
      <c r="D546" s="6"/>
      <c r="E546" s="6"/>
      <c r="J546" s="7"/>
    </row>
    <row r="547" spans="3:10" x14ac:dyDescent="0.15">
      <c r="C547" s="6"/>
      <c r="D547" s="6"/>
      <c r="E547" s="6"/>
      <c r="J547" s="7"/>
    </row>
    <row r="548" spans="3:10" x14ac:dyDescent="0.15">
      <c r="C548" s="6"/>
      <c r="D548" s="6"/>
      <c r="E548" s="6"/>
      <c r="J548" s="7"/>
    </row>
    <row r="549" spans="3:10" x14ac:dyDescent="0.15">
      <c r="C549" s="6"/>
      <c r="D549" s="6"/>
      <c r="E549" s="6"/>
      <c r="J549" s="7"/>
    </row>
    <row r="550" spans="3:10" x14ac:dyDescent="0.15">
      <c r="C550" s="6"/>
      <c r="D550" s="6"/>
      <c r="E550" s="6"/>
      <c r="J550" s="7"/>
    </row>
    <row r="551" spans="3:10" x14ac:dyDescent="0.15">
      <c r="C551" s="6"/>
      <c r="D551" s="6"/>
      <c r="E551" s="6"/>
      <c r="J551" s="7"/>
    </row>
    <row r="552" spans="3:10" x14ac:dyDescent="0.15">
      <c r="C552" s="6"/>
      <c r="D552" s="6"/>
      <c r="E552" s="6"/>
      <c r="J552" s="7"/>
    </row>
    <row r="553" spans="3:10" x14ac:dyDescent="0.15">
      <c r="C553" s="6"/>
      <c r="D553" s="6"/>
      <c r="E553" s="6"/>
      <c r="J553" s="7"/>
    </row>
    <row r="554" spans="3:10" x14ac:dyDescent="0.15">
      <c r="C554" s="6"/>
      <c r="D554" s="6"/>
      <c r="E554" s="6"/>
      <c r="J554" s="7"/>
    </row>
    <row r="555" spans="3:10" x14ac:dyDescent="0.15">
      <c r="C555" s="6"/>
      <c r="D555" s="6"/>
      <c r="E555" s="6"/>
      <c r="J555" s="7"/>
    </row>
    <row r="556" spans="3:10" x14ac:dyDescent="0.15">
      <c r="C556" s="6"/>
      <c r="D556" s="6"/>
      <c r="E556" s="6"/>
      <c r="J556" s="7"/>
    </row>
    <row r="557" spans="3:10" x14ac:dyDescent="0.15">
      <c r="C557" s="6"/>
      <c r="D557" s="6"/>
      <c r="E557" s="6"/>
      <c r="J557" s="7"/>
    </row>
    <row r="558" spans="3:10" x14ac:dyDescent="0.15">
      <c r="C558" s="6"/>
      <c r="D558" s="6"/>
      <c r="E558" s="6"/>
      <c r="J558" s="7"/>
    </row>
    <row r="559" spans="3:10" x14ac:dyDescent="0.15">
      <c r="C559" s="6"/>
      <c r="D559" s="6"/>
      <c r="E559" s="6"/>
      <c r="J559" s="7"/>
    </row>
    <row r="560" spans="3:10" x14ac:dyDescent="0.15">
      <c r="C560" s="6"/>
      <c r="D560" s="6"/>
      <c r="E560" s="6"/>
      <c r="J560" s="7"/>
    </row>
    <row r="561" spans="3:10" x14ac:dyDescent="0.15">
      <c r="C561" s="6"/>
      <c r="D561" s="6"/>
      <c r="E561" s="6"/>
      <c r="J561" s="7"/>
    </row>
    <row r="562" spans="3:10" x14ac:dyDescent="0.15">
      <c r="C562" s="6"/>
      <c r="D562" s="6"/>
      <c r="E562" s="6"/>
      <c r="J562" s="7"/>
    </row>
    <row r="563" spans="3:10" x14ac:dyDescent="0.15">
      <c r="C563" s="6"/>
      <c r="D563" s="6"/>
      <c r="E563" s="6"/>
      <c r="J563" s="7"/>
    </row>
    <row r="564" spans="3:10" x14ac:dyDescent="0.15">
      <c r="C564" s="6"/>
      <c r="D564" s="6"/>
      <c r="E564" s="6"/>
      <c r="J564" s="7"/>
    </row>
    <row r="565" spans="3:10" x14ac:dyDescent="0.15">
      <c r="C565" s="6"/>
      <c r="D565" s="6"/>
      <c r="E565" s="6"/>
      <c r="J565" s="7"/>
    </row>
    <row r="566" spans="3:10" x14ac:dyDescent="0.15">
      <c r="C566" s="6"/>
      <c r="D566" s="6"/>
      <c r="E566" s="6"/>
      <c r="J566" s="7"/>
    </row>
    <row r="567" spans="3:10" x14ac:dyDescent="0.15">
      <c r="C567" s="6"/>
      <c r="D567" s="6"/>
      <c r="E567" s="6"/>
      <c r="J567" s="7"/>
    </row>
    <row r="568" spans="3:10" x14ac:dyDescent="0.15">
      <c r="C568" s="6"/>
      <c r="D568" s="6"/>
      <c r="E568" s="6"/>
      <c r="J568" s="7"/>
    </row>
    <row r="569" spans="3:10" x14ac:dyDescent="0.15">
      <c r="C569" s="6"/>
      <c r="D569" s="6"/>
      <c r="E569" s="6"/>
      <c r="J569" s="7"/>
    </row>
    <row r="570" spans="3:10" x14ac:dyDescent="0.15">
      <c r="C570" s="6"/>
      <c r="D570" s="6"/>
      <c r="E570" s="6"/>
      <c r="J570" s="7"/>
    </row>
    <row r="571" spans="3:10" x14ac:dyDescent="0.15">
      <c r="C571" s="6"/>
      <c r="D571" s="6"/>
      <c r="E571" s="6"/>
      <c r="J571" s="7"/>
    </row>
    <row r="572" spans="3:10" x14ac:dyDescent="0.15">
      <c r="C572" s="6"/>
      <c r="D572" s="6"/>
      <c r="E572" s="6"/>
      <c r="J572" s="7"/>
    </row>
    <row r="573" spans="3:10" x14ac:dyDescent="0.15">
      <c r="C573" s="6"/>
      <c r="D573" s="6"/>
      <c r="E573" s="6"/>
      <c r="J573" s="7"/>
    </row>
    <row r="574" spans="3:10" x14ac:dyDescent="0.15">
      <c r="C574" s="6"/>
      <c r="D574" s="6"/>
      <c r="E574" s="6"/>
      <c r="J574" s="7"/>
    </row>
    <row r="575" spans="3:10" x14ac:dyDescent="0.15">
      <c r="C575" s="6"/>
      <c r="D575" s="6"/>
      <c r="E575" s="6"/>
      <c r="J575" s="7"/>
    </row>
    <row r="576" spans="3:10" x14ac:dyDescent="0.15">
      <c r="C576" s="6"/>
      <c r="D576" s="6"/>
      <c r="E576" s="6"/>
      <c r="J576" s="7"/>
    </row>
    <row r="577" spans="3:10" x14ac:dyDescent="0.15">
      <c r="C577" s="6"/>
      <c r="D577" s="6"/>
      <c r="E577" s="6"/>
      <c r="J577" s="7"/>
    </row>
    <row r="578" spans="3:10" x14ac:dyDescent="0.15">
      <c r="C578" s="6"/>
      <c r="D578" s="6"/>
      <c r="E578" s="6"/>
      <c r="J578" s="7"/>
    </row>
    <row r="579" spans="3:10" x14ac:dyDescent="0.15">
      <c r="C579" s="6"/>
      <c r="D579" s="6"/>
      <c r="E579" s="6"/>
      <c r="J579" s="7"/>
    </row>
    <row r="580" spans="3:10" x14ac:dyDescent="0.15">
      <c r="C580" s="6"/>
      <c r="D580" s="6"/>
      <c r="E580" s="6"/>
      <c r="J580" s="7"/>
    </row>
    <row r="581" spans="3:10" x14ac:dyDescent="0.15">
      <c r="C581" s="6"/>
      <c r="D581" s="6"/>
      <c r="E581" s="6"/>
      <c r="J581" s="7"/>
    </row>
    <row r="582" spans="3:10" x14ac:dyDescent="0.15">
      <c r="C582" s="6"/>
      <c r="D582" s="6"/>
      <c r="E582" s="6"/>
      <c r="J582" s="7"/>
    </row>
    <row r="583" spans="3:10" x14ac:dyDescent="0.15">
      <c r="C583" s="6"/>
      <c r="D583" s="6"/>
      <c r="E583" s="6"/>
      <c r="J583" s="7"/>
    </row>
    <row r="584" spans="3:10" x14ac:dyDescent="0.15">
      <c r="C584" s="6"/>
      <c r="D584" s="6"/>
      <c r="E584" s="6"/>
      <c r="J584" s="7"/>
    </row>
    <row r="585" spans="3:10" x14ac:dyDescent="0.15">
      <c r="C585" s="6"/>
      <c r="D585" s="6"/>
      <c r="E585" s="6"/>
      <c r="J585" s="7"/>
    </row>
    <row r="586" spans="3:10" x14ac:dyDescent="0.15">
      <c r="C586" s="6"/>
      <c r="D586" s="6"/>
      <c r="E586" s="6"/>
      <c r="J586" s="7"/>
    </row>
    <row r="587" spans="3:10" x14ac:dyDescent="0.15">
      <c r="C587" s="6"/>
      <c r="D587" s="6"/>
      <c r="E587" s="6"/>
      <c r="J587" s="7"/>
    </row>
    <row r="588" spans="3:10" x14ac:dyDescent="0.15">
      <c r="C588" s="6"/>
      <c r="D588" s="6"/>
      <c r="E588" s="6"/>
      <c r="J588" s="7"/>
    </row>
    <row r="589" spans="3:10" x14ac:dyDescent="0.15">
      <c r="C589" s="6"/>
      <c r="D589" s="6"/>
      <c r="E589" s="6"/>
      <c r="J589" s="7"/>
    </row>
    <row r="590" spans="3:10" x14ac:dyDescent="0.15">
      <c r="C590" s="6"/>
      <c r="D590" s="6"/>
      <c r="E590" s="6"/>
      <c r="J590" s="7"/>
    </row>
    <row r="591" spans="3:10" x14ac:dyDescent="0.15">
      <c r="C591" s="6"/>
      <c r="D591" s="6"/>
      <c r="E591" s="6"/>
      <c r="J591" s="7"/>
    </row>
    <row r="592" spans="3:10" x14ac:dyDescent="0.15">
      <c r="C592" s="6"/>
      <c r="D592" s="6"/>
      <c r="E592" s="6"/>
      <c r="J592" s="7"/>
    </row>
    <row r="593" spans="3:10" x14ac:dyDescent="0.15">
      <c r="C593" s="6"/>
      <c r="D593" s="6"/>
      <c r="E593" s="6"/>
      <c r="J593" s="7"/>
    </row>
    <row r="594" spans="3:10" x14ac:dyDescent="0.15">
      <c r="C594" s="6"/>
      <c r="D594" s="6"/>
      <c r="E594" s="6"/>
      <c r="J594" s="7"/>
    </row>
    <row r="595" spans="3:10" x14ac:dyDescent="0.15">
      <c r="C595" s="6"/>
      <c r="D595" s="6"/>
      <c r="E595" s="6"/>
      <c r="J595" s="7"/>
    </row>
    <row r="596" spans="3:10" x14ac:dyDescent="0.15">
      <c r="C596" s="6"/>
      <c r="D596" s="6"/>
      <c r="E596" s="6"/>
      <c r="J596" s="7"/>
    </row>
    <row r="597" spans="3:10" x14ac:dyDescent="0.15">
      <c r="C597" s="6"/>
      <c r="D597" s="6"/>
      <c r="E597" s="6"/>
      <c r="J597" s="7"/>
    </row>
    <row r="598" spans="3:10" x14ac:dyDescent="0.15">
      <c r="C598" s="6"/>
      <c r="D598" s="6"/>
      <c r="E598" s="6"/>
      <c r="J598" s="7"/>
    </row>
    <row r="599" spans="3:10" x14ac:dyDescent="0.15">
      <c r="C599" s="6"/>
      <c r="D599" s="6"/>
      <c r="E599" s="6"/>
      <c r="J599" s="7"/>
    </row>
    <row r="600" spans="3:10" x14ac:dyDescent="0.15">
      <c r="C600" s="6"/>
      <c r="D600" s="6"/>
      <c r="E600" s="6"/>
      <c r="J600" s="7"/>
    </row>
    <row r="601" spans="3:10" x14ac:dyDescent="0.15">
      <c r="C601" s="6"/>
      <c r="D601" s="6"/>
      <c r="E601" s="6"/>
      <c r="J601" s="7"/>
    </row>
    <row r="602" spans="3:10" x14ac:dyDescent="0.15">
      <c r="C602" s="6"/>
      <c r="D602" s="6"/>
      <c r="E602" s="6"/>
      <c r="J602" s="7"/>
    </row>
    <row r="603" spans="3:10" x14ac:dyDescent="0.15">
      <c r="C603" s="6"/>
      <c r="D603" s="6"/>
      <c r="E603" s="6"/>
      <c r="J603" s="7"/>
    </row>
    <row r="604" spans="3:10" x14ac:dyDescent="0.15">
      <c r="C604" s="6"/>
      <c r="D604" s="6"/>
      <c r="E604" s="6"/>
      <c r="J604" s="7"/>
    </row>
    <row r="605" spans="3:10" x14ac:dyDescent="0.15">
      <c r="C605" s="6"/>
      <c r="D605" s="6"/>
      <c r="E605" s="6"/>
      <c r="J605" s="7"/>
    </row>
    <row r="606" spans="3:10" x14ac:dyDescent="0.15">
      <c r="C606" s="6"/>
      <c r="D606" s="6"/>
      <c r="E606" s="6"/>
      <c r="J606" s="7"/>
    </row>
    <row r="607" spans="3:10" x14ac:dyDescent="0.15">
      <c r="C607" s="6"/>
      <c r="D607" s="6"/>
      <c r="E607" s="6"/>
      <c r="J607" s="7"/>
    </row>
    <row r="608" spans="3:10" x14ac:dyDescent="0.15">
      <c r="C608" s="6"/>
      <c r="D608" s="6"/>
      <c r="E608" s="6"/>
      <c r="J608" s="7"/>
    </row>
    <row r="609" spans="3:10" x14ac:dyDescent="0.15">
      <c r="C609" s="6"/>
      <c r="D609" s="6"/>
      <c r="E609" s="6"/>
      <c r="J609" s="7"/>
    </row>
    <row r="610" spans="3:10" x14ac:dyDescent="0.15">
      <c r="C610" s="6"/>
      <c r="D610" s="6"/>
      <c r="E610" s="6"/>
      <c r="J610" s="7"/>
    </row>
    <row r="611" spans="3:10" x14ac:dyDescent="0.15">
      <c r="C611" s="6"/>
      <c r="D611" s="6"/>
      <c r="E611" s="6"/>
      <c r="J611" s="7"/>
    </row>
    <row r="612" spans="3:10" x14ac:dyDescent="0.15">
      <c r="C612" s="6"/>
      <c r="D612" s="6"/>
      <c r="E612" s="6"/>
      <c r="J612" s="7"/>
    </row>
    <row r="613" spans="3:10" x14ac:dyDescent="0.15">
      <c r="C613" s="6"/>
      <c r="D613" s="6"/>
      <c r="E613" s="6"/>
      <c r="J613" s="7"/>
    </row>
    <row r="614" spans="3:10" x14ac:dyDescent="0.15">
      <c r="C614" s="6"/>
      <c r="D614" s="6"/>
      <c r="E614" s="6"/>
      <c r="J614" s="7"/>
    </row>
    <row r="615" spans="3:10" x14ac:dyDescent="0.15">
      <c r="C615" s="6"/>
      <c r="D615" s="6"/>
      <c r="E615" s="6"/>
      <c r="J615" s="7"/>
    </row>
    <row r="616" spans="3:10" x14ac:dyDescent="0.15">
      <c r="C616" s="6"/>
      <c r="D616" s="6"/>
      <c r="E616" s="6"/>
      <c r="J616" s="7"/>
    </row>
    <row r="617" spans="3:10" x14ac:dyDescent="0.15">
      <c r="C617" s="6"/>
      <c r="D617" s="6"/>
      <c r="E617" s="6"/>
      <c r="J617" s="7"/>
    </row>
    <row r="618" spans="3:10" x14ac:dyDescent="0.15">
      <c r="C618" s="6"/>
      <c r="D618" s="6"/>
      <c r="E618" s="6"/>
      <c r="J618" s="7"/>
    </row>
    <row r="619" spans="3:10" x14ac:dyDescent="0.15">
      <c r="C619" s="6"/>
      <c r="D619" s="6"/>
      <c r="E619" s="6"/>
      <c r="J619" s="7"/>
    </row>
    <row r="620" spans="3:10" x14ac:dyDescent="0.15">
      <c r="C620" s="6"/>
      <c r="D620" s="6"/>
      <c r="E620" s="6"/>
      <c r="J620" s="7"/>
    </row>
    <row r="621" spans="3:10" x14ac:dyDescent="0.15">
      <c r="C621" s="6"/>
      <c r="D621" s="6"/>
      <c r="E621" s="6"/>
      <c r="J621" s="7"/>
    </row>
    <row r="622" spans="3:10" x14ac:dyDescent="0.15">
      <c r="C622" s="6"/>
      <c r="D622" s="6"/>
      <c r="E622" s="6"/>
      <c r="J622" s="7"/>
    </row>
    <row r="623" spans="3:10" x14ac:dyDescent="0.15">
      <c r="C623" s="6"/>
      <c r="D623" s="6"/>
      <c r="E623" s="6"/>
      <c r="J623" s="7"/>
    </row>
    <row r="624" spans="3:10" x14ac:dyDescent="0.15">
      <c r="C624" s="6"/>
      <c r="D624" s="6"/>
      <c r="E624" s="6"/>
      <c r="J624" s="7"/>
    </row>
    <row r="625" spans="3:10" x14ac:dyDescent="0.15">
      <c r="C625" s="6"/>
      <c r="D625" s="6"/>
      <c r="E625" s="6"/>
      <c r="J625" s="7"/>
    </row>
    <row r="626" spans="3:10" x14ac:dyDescent="0.15">
      <c r="C626" s="6"/>
      <c r="D626" s="6"/>
      <c r="E626" s="6"/>
      <c r="J626" s="7"/>
    </row>
    <row r="627" spans="3:10" x14ac:dyDescent="0.15">
      <c r="C627" s="6"/>
      <c r="D627" s="6"/>
      <c r="E627" s="6"/>
      <c r="J627" s="7"/>
    </row>
    <row r="628" spans="3:10" x14ac:dyDescent="0.15">
      <c r="C628" s="6"/>
      <c r="D628" s="6"/>
      <c r="E628" s="6"/>
      <c r="J628" s="7"/>
    </row>
    <row r="629" spans="3:10" x14ac:dyDescent="0.15">
      <c r="C629" s="6"/>
      <c r="D629" s="6"/>
      <c r="E629" s="6"/>
      <c r="J629" s="7"/>
    </row>
    <row r="630" spans="3:10" x14ac:dyDescent="0.15">
      <c r="C630" s="6"/>
      <c r="D630" s="6"/>
      <c r="E630" s="6"/>
      <c r="J630" s="7"/>
    </row>
    <row r="631" spans="3:10" x14ac:dyDescent="0.15">
      <c r="C631" s="6"/>
      <c r="D631" s="6"/>
      <c r="E631" s="6"/>
      <c r="J631" s="7"/>
    </row>
    <row r="632" spans="3:10" x14ac:dyDescent="0.15">
      <c r="C632" s="6"/>
      <c r="D632" s="6"/>
      <c r="E632" s="6"/>
      <c r="J632" s="7"/>
    </row>
    <row r="633" spans="3:10" x14ac:dyDescent="0.15">
      <c r="C633" s="6"/>
      <c r="D633" s="6"/>
      <c r="E633" s="6"/>
      <c r="J633" s="7"/>
    </row>
    <row r="634" spans="3:10" x14ac:dyDescent="0.15">
      <c r="C634" s="6"/>
      <c r="D634" s="6"/>
      <c r="E634" s="6"/>
      <c r="J634" s="7"/>
    </row>
    <row r="635" spans="3:10" x14ac:dyDescent="0.15">
      <c r="C635" s="6"/>
      <c r="D635" s="6"/>
      <c r="E635" s="6"/>
      <c r="J635" s="7"/>
    </row>
    <row r="636" spans="3:10" x14ac:dyDescent="0.15">
      <c r="C636" s="6"/>
      <c r="D636" s="6"/>
      <c r="E636" s="6"/>
      <c r="J636" s="7"/>
    </row>
    <row r="637" spans="3:10" x14ac:dyDescent="0.15">
      <c r="C637" s="6"/>
      <c r="D637" s="6"/>
      <c r="E637" s="6"/>
      <c r="J637" s="7"/>
    </row>
    <row r="638" spans="3:10" x14ac:dyDescent="0.15">
      <c r="C638" s="6"/>
      <c r="D638" s="6"/>
      <c r="E638" s="6"/>
      <c r="J638" s="7"/>
    </row>
    <row r="639" spans="3:10" x14ac:dyDescent="0.15">
      <c r="C639" s="6"/>
      <c r="D639" s="6"/>
      <c r="E639" s="6"/>
      <c r="J639" s="7"/>
    </row>
    <row r="640" spans="3:10" x14ac:dyDescent="0.15">
      <c r="C640" s="6"/>
      <c r="D640" s="6"/>
      <c r="E640" s="6"/>
      <c r="J640" s="7"/>
    </row>
    <row r="641" spans="3:10" x14ac:dyDescent="0.15">
      <c r="C641" s="6"/>
      <c r="D641" s="6"/>
      <c r="E641" s="6"/>
      <c r="J641" s="7"/>
    </row>
    <row r="642" spans="3:10" x14ac:dyDescent="0.15">
      <c r="C642" s="6"/>
      <c r="D642" s="6"/>
      <c r="E642" s="6"/>
      <c r="J642" s="7"/>
    </row>
    <row r="643" spans="3:10" x14ac:dyDescent="0.15">
      <c r="C643" s="6"/>
      <c r="D643" s="6"/>
      <c r="E643" s="6"/>
      <c r="J643" s="7"/>
    </row>
    <row r="644" spans="3:10" x14ac:dyDescent="0.15">
      <c r="C644" s="6"/>
      <c r="D644" s="6"/>
      <c r="E644" s="6"/>
      <c r="J644" s="7"/>
    </row>
    <row r="645" spans="3:10" x14ac:dyDescent="0.15">
      <c r="C645" s="6"/>
      <c r="D645" s="6"/>
      <c r="E645" s="6"/>
      <c r="J645" s="7"/>
    </row>
    <row r="646" spans="3:10" x14ac:dyDescent="0.15">
      <c r="C646" s="6"/>
      <c r="D646" s="6"/>
      <c r="E646" s="6"/>
      <c r="J646" s="7"/>
    </row>
    <row r="647" spans="3:10" x14ac:dyDescent="0.15">
      <c r="C647" s="6"/>
      <c r="D647" s="6"/>
      <c r="E647" s="6"/>
      <c r="J647" s="7"/>
    </row>
    <row r="648" spans="3:10" x14ac:dyDescent="0.15">
      <c r="C648" s="6"/>
      <c r="D648" s="6"/>
      <c r="E648" s="6"/>
      <c r="J648" s="7"/>
    </row>
    <row r="649" spans="3:10" x14ac:dyDescent="0.15">
      <c r="C649" s="6"/>
      <c r="D649" s="6"/>
      <c r="E649" s="6"/>
      <c r="J649" s="7"/>
    </row>
    <row r="650" spans="3:10" x14ac:dyDescent="0.15">
      <c r="C650" s="6"/>
      <c r="D650" s="6"/>
      <c r="E650" s="6"/>
      <c r="J650" s="7"/>
    </row>
    <row r="651" spans="3:10" x14ac:dyDescent="0.15">
      <c r="C651" s="6"/>
      <c r="D651" s="6"/>
      <c r="E651" s="6"/>
      <c r="J651" s="7"/>
    </row>
    <row r="652" spans="3:10" x14ac:dyDescent="0.15">
      <c r="C652" s="6"/>
      <c r="D652" s="6"/>
      <c r="E652" s="6"/>
      <c r="J652" s="7"/>
    </row>
    <row r="653" spans="3:10" x14ac:dyDescent="0.15">
      <c r="C653" s="6"/>
      <c r="D653" s="6"/>
      <c r="E653" s="6"/>
      <c r="J653" s="7"/>
    </row>
    <row r="654" spans="3:10" x14ac:dyDescent="0.15">
      <c r="C654" s="6"/>
      <c r="D654" s="6"/>
      <c r="E654" s="6"/>
      <c r="J654" s="7"/>
    </row>
    <row r="655" spans="3:10" x14ac:dyDescent="0.15">
      <c r="C655" s="6"/>
      <c r="D655" s="6"/>
      <c r="E655" s="6"/>
      <c r="J655" s="7"/>
    </row>
    <row r="656" spans="3:10" x14ac:dyDescent="0.15">
      <c r="C656" s="6"/>
      <c r="D656" s="6"/>
      <c r="E656" s="6"/>
      <c r="J656" s="7"/>
    </row>
    <row r="657" spans="3:10" x14ac:dyDescent="0.15">
      <c r="C657" s="6"/>
      <c r="D657" s="6"/>
      <c r="E657" s="6"/>
      <c r="J657" s="7"/>
    </row>
    <row r="658" spans="3:10" x14ac:dyDescent="0.15">
      <c r="C658" s="6"/>
      <c r="D658" s="6"/>
      <c r="E658" s="6"/>
      <c r="J658" s="7"/>
    </row>
    <row r="659" spans="3:10" x14ac:dyDescent="0.15">
      <c r="C659" s="6"/>
      <c r="D659" s="6"/>
      <c r="E659" s="6"/>
      <c r="J659" s="7"/>
    </row>
    <row r="660" spans="3:10" x14ac:dyDescent="0.15">
      <c r="C660" s="6"/>
      <c r="D660" s="6"/>
      <c r="E660" s="6"/>
      <c r="J660" s="7"/>
    </row>
    <row r="661" spans="3:10" x14ac:dyDescent="0.15">
      <c r="C661" s="6"/>
      <c r="D661" s="6"/>
      <c r="E661" s="6"/>
      <c r="J661" s="7"/>
    </row>
    <row r="662" spans="3:10" x14ac:dyDescent="0.15">
      <c r="C662" s="6"/>
      <c r="D662" s="6"/>
      <c r="E662" s="6"/>
      <c r="J662" s="7"/>
    </row>
    <row r="663" spans="3:10" x14ac:dyDescent="0.15">
      <c r="C663" s="6"/>
      <c r="D663" s="6"/>
      <c r="E663" s="6"/>
      <c r="J663" s="7"/>
    </row>
    <row r="664" spans="3:10" x14ac:dyDescent="0.15">
      <c r="C664" s="6"/>
      <c r="D664" s="6"/>
      <c r="E664" s="6"/>
      <c r="J664" s="7"/>
    </row>
    <row r="665" spans="3:10" x14ac:dyDescent="0.15">
      <c r="C665" s="6"/>
      <c r="D665" s="6"/>
      <c r="E665" s="6"/>
      <c r="J665" s="7"/>
    </row>
    <row r="666" spans="3:10" x14ac:dyDescent="0.15">
      <c r="C666" s="6"/>
      <c r="D666" s="6"/>
      <c r="E666" s="6"/>
      <c r="J666" s="7"/>
    </row>
    <row r="667" spans="3:10" x14ac:dyDescent="0.15">
      <c r="C667" s="6"/>
      <c r="D667" s="6"/>
      <c r="E667" s="6"/>
      <c r="J667" s="7"/>
    </row>
    <row r="668" spans="3:10" x14ac:dyDescent="0.15">
      <c r="C668" s="6"/>
      <c r="D668" s="6"/>
      <c r="E668" s="6"/>
      <c r="J668" s="7"/>
    </row>
    <row r="669" spans="3:10" x14ac:dyDescent="0.15">
      <c r="C669" s="6"/>
      <c r="D669" s="6"/>
      <c r="E669" s="6"/>
      <c r="J669" s="7"/>
    </row>
    <row r="670" spans="3:10" x14ac:dyDescent="0.15">
      <c r="C670" s="6"/>
      <c r="D670" s="6"/>
      <c r="E670" s="6"/>
      <c r="J670" s="7"/>
    </row>
    <row r="671" spans="3:10" x14ac:dyDescent="0.15">
      <c r="C671" s="6"/>
      <c r="D671" s="6"/>
      <c r="E671" s="6"/>
      <c r="J671" s="7"/>
    </row>
    <row r="672" spans="3:10" x14ac:dyDescent="0.15">
      <c r="C672" s="6"/>
      <c r="D672" s="6"/>
      <c r="E672" s="6"/>
      <c r="J672" s="7"/>
    </row>
    <row r="673" spans="3:10" x14ac:dyDescent="0.15">
      <c r="C673" s="6"/>
      <c r="D673" s="6"/>
      <c r="E673" s="6"/>
      <c r="J673" s="7"/>
    </row>
    <row r="674" spans="3:10" x14ac:dyDescent="0.15">
      <c r="C674" s="6"/>
      <c r="D674" s="6"/>
      <c r="E674" s="6"/>
      <c r="J674" s="7"/>
    </row>
    <row r="675" spans="3:10" x14ac:dyDescent="0.15">
      <c r="C675" s="6"/>
      <c r="D675" s="6"/>
      <c r="E675" s="6"/>
      <c r="J675" s="7"/>
    </row>
    <row r="676" spans="3:10" x14ac:dyDescent="0.15">
      <c r="C676" s="6"/>
      <c r="D676" s="6"/>
      <c r="E676" s="6"/>
      <c r="J676" s="7"/>
    </row>
    <row r="677" spans="3:10" x14ac:dyDescent="0.15">
      <c r="C677" s="6"/>
      <c r="D677" s="6"/>
      <c r="E677" s="6"/>
      <c r="J677" s="7"/>
    </row>
    <row r="678" spans="3:10" x14ac:dyDescent="0.15">
      <c r="C678" s="6"/>
      <c r="D678" s="6"/>
      <c r="E678" s="6"/>
      <c r="J678" s="7"/>
    </row>
    <row r="679" spans="3:10" x14ac:dyDescent="0.15">
      <c r="C679" s="6"/>
      <c r="D679" s="6"/>
      <c r="E679" s="6"/>
      <c r="J679" s="7"/>
    </row>
    <row r="680" spans="3:10" x14ac:dyDescent="0.15">
      <c r="C680" s="6"/>
      <c r="D680" s="6"/>
      <c r="E680" s="6"/>
      <c r="J680" s="7"/>
    </row>
    <row r="681" spans="3:10" x14ac:dyDescent="0.15">
      <c r="C681" s="6"/>
      <c r="D681" s="6"/>
      <c r="E681" s="6"/>
      <c r="J681" s="7"/>
    </row>
    <row r="682" spans="3:10" x14ac:dyDescent="0.15">
      <c r="C682" s="6"/>
      <c r="D682" s="6"/>
      <c r="E682" s="6"/>
      <c r="J682" s="7"/>
    </row>
    <row r="683" spans="3:10" x14ac:dyDescent="0.15">
      <c r="C683" s="6"/>
      <c r="D683" s="6"/>
      <c r="E683" s="6"/>
      <c r="J683" s="7"/>
    </row>
    <row r="684" spans="3:10" x14ac:dyDescent="0.15">
      <c r="C684" s="6"/>
      <c r="D684" s="6"/>
      <c r="E684" s="6"/>
      <c r="J684" s="7"/>
    </row>
    <row r="685" spans="3:10" x14ac:dyDescent="0.15">
      <c r="C685" s="6"/>
      <c r="D685" s="6"/>
      <c r="E685" s="6"/>
      <c r="J685" s="7"/>
    </row>
    <row r="686" spans="3:10" x14ac:dyDescent="0.15">
      <c r="C686" s="6"/>
      <c r="D686" s="6"/>
      <c r="E686" s="6"/>
      <c r="J686" s="7"/>
    </row>
    <row r="687" spans="3:10" x14ac:dyDescent="0.15">
      <c r="C687" s="6"/>
      <c r="D687" s="6"/>
      <c r="E687" s="6"/>
      <c r="J687" s="7"/>
    </row>
    <row r="688" spans="3:10" x14ac:dyDescent="0.15">
      <c r="C688" s="6"/>
      <c r="D688" s="6"/>
      <c r="E688" s="6"/>
      <c r="J688" s="7"/>
    </row>
    <row r="689" spans="3:10" x14ac:dyDescent="0.15">
      <c r="C689" s="6"/>
      <c r="D689" s="6"/>
      <c r="E689" s="6"/>
      <c r="J689" s="7"/>
    </row>
    <row r="690" spans="3:10" x14ac:dyDescent="0.15">
      <c r="C690" s="6"/>
      <c r="D690" s="6"/>
      <c r="E690" s="6"/>
      <c r="J690" s="7"/>
    </row>
    <row r="691" spans="3:10" x14ac:dyDescent="0.15">
      <c r="C691" s="6"/>
      <c r="D691" s="6"/>
      <c r="E691" s="6"/>
      <c r="J691" s="7"/>
    </row>
    <row r="692" spans="3:10" x14ac:dyDescent="0.15">
      <c r="C692" s="6"/>
      <c r="D692" s="6"/>
      <c r="E692" s="6"/>
      <c r="J692" s="7"/>
    </row>
    <row r="693" spans="3:10" x14ac:dyDescent="0.15">
      <c r="C693" s="6"/>
      <c r="D693" s="6"/>
      <c r="E693" s="6"/>
      <c r="J693" s="7"/>
    </row>
    <row r="694" spans="3:10" x14ac:dyDescent="0.15">
      <c r="C694" s="6"/>
      <c r="D694" s="6"/>
      <c r="E694" s="6"/>
      <c r="J694" s="7"/>
    </row>
    <row r="695" spans="3:10" x14ac:dyDescent="0.15">
      <c r="C695" s="6"/>
      <c r="D695" s="6"/>
      <c r="E695" s="6"/>
      <c r="J695" s="7"/>
    </row>
    <row r="696" spans="3:10" x14ac:dyDescent="0.15">
      <c r="C696" s="6"/>
      <c r="D696" s="6"/>
      <c r="E696" s="6"/>
      <c r="J696" s="7"/>
    </row>
    <row r="697" spans="3:10" x14ac:dyDescent="0.15">
      <c r="C697" s="6"/>
      <c r="D697" s="6"/>
      <c r="E697" s="6"/>
      <c r="J697" s="7"/>
    </row>
    <row r="698" spans="3:10" x14ac:dyDescent="0.15">
      <c r="C698" s="6"/>
      <c r="D698" s="6"/>
      <c r="E698" s="6"/>
      <c r="J698" s="7"/>
    </row>
    <row r="699" spans="3:10" x14ac:dyDescent="0.15">
      <c r="C699" s="6"/>
      <c r="D699" s="6"/>
      <c r="E699" s="6"/>
      <c r="J699" s="7"/>
    </row>
    <row r="700" spans="3:10" x14ac:dyDescent="0.15">
      <c r="C700" s="6"/>
      <c r="D700" s="6"/>
      <c r="E700" s="6"/>
      <c r="J700" s="7"/>
    </row>
    <row r="701" spans="3:10" x14ac:dyDescent="0.15">
      <c r="C701" s="6"/>
      <c r="D701" s="6"/>
      <c r="E701" s="6"/>
      <c r="J701" s="7"/>
    </row>
    <row r="702" spans="3:10" x14ac:dyDescent="0.15">
      <c r="C702" s="6"/>
      <c r="D702" s="6"/>
      <c r="E702" s="6"/>
      <c r="J702" s="7"/>
    </row>
    <row r="703" spans="3:10" x14ac:dyDescent="0.15">
      <c r="C703" s="6"/>
      <c r="D703" s="6"/>
      <c r="E703" s="6"/>
      <c r="J703" s="7"/>
    </row>
    <row r="704" spans="3:10" x14ac:dyDescent="0.15">
      <c r="C704" s="6"/>
      <c r="D704" s="6"/>
      <c r="E704" s="6"/>
      <c r="J704" s="7"/>
    </row>
    <row r="705" spans="3:10" x14ac:dyDescent="0.15">
      <c r="C705" s="6"/>
      <c r="D705" s="6"/>
      <c r="E705" s="6"/>
      <c r="J705" s="7"/>
    </row>
    <row r="706" spans="3:10" x14ac:dyDescent="0.15">
      <c r="C706" s="6"/>
      <c r="D706" s="6"/>
      <c r="E706" s="6"/>
      <c r="J706" s="7"/>
    </row>
    <row r="707" spans="3:10" x14ac:dyDescent="0.15">
      <c r="C707" s="6"/>
      <c r="D707" s="6"/>
      <c r="E707" s="6"/>
      <c r="J707" s="7"/>
    </row>
    <row r="708" spans="3:10" x14ac:dyDescent="0.15">
      <c r="C708" s="6"/>
      <c r="D708" s="6"/>
      <c r="E708" s="6"/>
      <c r="J708" s="7"/>
    </row>
    <row r="709" spans="3:10" x14ac:dyDescent="0.15">
      <c r="C709" s="6"/>
      <c r="D709" s="6"/>
      <c r="E709" s="6"/>
      <c r="J709" s="7"/>
    </row>
    <row r="710" spans="3:10" x14ac:dyDescent="0.15">
      <c r="C710" s="6"/>
      <c r="D710" s="6"/>
      <c r="E710" s="6"/>
      <c r="J710" s="7"/>
    </row>
    <row r="711" spans="3:10" x14ac:dyDescent="0.15">
      <c r="C711" s="6"/>
      <c r="D711" s="6"/>
      <c r="E711" s="6"/>
      <c r="J711" s="7"/>
    </row>
    <row r="712" spans="3:10" x14ac:dyDescent="0.15">
      <c r="C712" s="6"/>
      <c r="D712" s="6"/>
      <c r="E712" s="6"/>
      <c r="J712" s="7"/>
    </row>
    <row r="713" spans="3:10" x14ac:dyDescent="0.15">
      <c r="C713" s="6"/>
      <c r="D713" s="6"/>
      <c r="E713" s="6"/>
      <c r="J713" s="7"/>
    </row>
    <row r="714" spans="3:10" x14ac:dyDescent="0.15">
      <c r="C714" s="6"/>
      <c r="D714" s="6"/>
      <c r="E714" s="6"/>
      <c r="J714" s="7"/>
    </row>
    <row r="715" spans="3:10" x14ac:dyDescent="0.15">
      <c r="C715" s="6"/>
      <c r="D715" s="6"/>
      <c r="E715" s="6"/>
      <c r="J715" s="7"/>
    </row>
    <row r="716" spans="3:10" x14ac:dyDescent="0.15">
      <c r="C716" s="6"/>
      <c r="D716" s="6"/>
      <c r="E716" s="6"/>
      <c r="J716" s="7"/>
    </row>
    <row r="717" spans="3:10" x14ac:dyDescent="0.15">
      <c r="C717" s="6"/>
      <c r="D717" s="6"/>
      <c r="E717" s="6"/>
      <c r="J717" s="7"/>
    </row>
    <row r="718" spans="3:10" x14ac:dyDescent="0.15">
      <c r="C718" s="6"/>
      <c r="D718" s="6"/>
      <c r="E718" s="6"/>
      <c r="J718" s="7"/>
    </row>
    <row r="719" spans="3:10" x14ac:dyDescent="0.15">
      <c r="C719" s="6"/>
      <c r="D719" s="6"/>
      <c r="E719" s="6"/>
      <c r="J719" s="7"/>
    </row>
    <row r="720" spans="3:10" x14ac:dyDescent="0.15">
      <c r="C720" s="6"/>
      <c r="D720" s="6"/>
      <c r="E720" s="6"/>
      <c r="J720" s="7"/>
    </row>
    <row r="721" spans="3:10" x14ac:dyDescent="0.15">
      <c r="C721" s="6"/>
      <c r="D721" s="6"/>
      <c r="E721" s="6"/>
      <c r="J721" s="7"/>
    </row>
    <row r="722" spans="3:10" x14ac:dyDescent="0.15">
      <c r="C722" s="6"/>
      <c r="D722" s="6"/>
      <c r="E722" s="6"/>
      <c r="J722" s="7"/>
    </row>
    <row r="723" spans="3:10" x14ac:dyDescent="0.15">
      <c r="C723" s="6"/>
      <c r="D723" s="6"/>
      <c r="E723" s="6"/>
      <c r="J723" s="7"/>
    </row>
    <row r="724" spans="3:10" x14ac:dyDescent="0.15">
      <c r="C724" s="6"/>
      <c r="D724" s="6"/>
      <c r="E724" s="6"/>
      <c r="J724" s="7"/>
    </row>
    <row r="725" spans="3:10" x14ac:dyDescent="0.15">
      <c r="C725" s="6"/>
      <c r="D725" s="6"/>
      <c r="E725" s="6"/>
      <c r="J725" s="7"/>
    </row>
    <row r="726" spans="3:10" x14ac:dyDescent="0.15">
      <c r="C726" s="6"/>
      <c r="D726" s="6"/>
      <c r="E726" s="6"/>
      <c r="J726" s="7"/>
    </row>
    <row r="727" spans="3:10" x14ac:dyDescent="0.15">
      <c r="C727" s="6"/>
      <c r="D727" s="6"/>
      <c r="E727" s="6"/>
      <c r="J727" s="7"/>
    </row>
    <row r="728" spans="3:10" x14ac:dyDescent="0.15">
      <c r="C728" s="6"/>
      <c r="D728" s="6"/>
      <c r="E728" s="6"/>
      <c r="J728" s="7"/>
    </row>
    <row r="729" spans="3:10" x14ac:dyDescent="0.15">
      <c r="C729" s="6"/>
      <c r="D729" s="6"/>
      <c r="E729" s="6"/>
      <c r="J729" s="7"/>
    </row>
    <row r="730" spans="3:10" x14ac:dyDescent="0.15">
      <c r="C730" s="6"/>
      <c r="D730" s="6"/>
      <c r="E730" s="6"/>
      <c r="J730" s="7"/>
    </row>
    <row r="731" spans="3:10" x14ac:dyDescent="0.15">
      <c r="C731" s="6"/>
      <c r="D731" s="6"/>
      <c r="E731" s="6"/>
      <c r="J731" s="7"/>
    </row>
    <row r="732" spans="3:10" x14ac:dyDescent="0.15">
      <c r="C732" s="6"/>
      <c r="D732" s="6"/>
      <c r="E732" s="6"/>
      <c r="J732" s="7"/>
    </row>
    <row r="733" spans="3:10" x14ac:dyDescent="0.15">
      <c r="C733" s="6"/>
      <c r="D733" s="6"/>
      <c r="E733" s="6"/>
      <c r="J733" s="7"/>
    </row>
    <row r="734" spans="3:10" x14ac:dyDescent="0.15">
      <c r="C734" s="6"/>
      <c r="D734" s="6"/>
      <c r="E734" s="6"/>
      <c r="J734" s="7"/>
    </row>
    <row r="735" spans="3:10" x14ac:dyDescent="0.15">
      <c r="C735" s="6"/>
      <c r="D735" s="6"/>
      <c r="E735" s="6"/>
      <c r="J735" s="7"/>
    </row>
    <row r="736" spans="3:10" x14ac:dyDescent="0.15">
      <c r="C736" s="6"/>
      <c r="D736" s="6"/>
      <c r="E736" s="6"/>
      <c r="J736" s="7"/>
    </row>
    <row r="737" spans="3:10" x14ac:dyDescent="0.15">
      <c r="C737" s="6"/>
      <c r="D737" s="6"/>
      <c r="E737" s="6"/>
      <c r="J737" s="7"/>
    </row>
    <row r="738" spans="3:10" x14ac:dyDescent="0.15">
      <c r="C738" s="6"/>
      <c r="D738" s="6"/>
      <c r="E738" s="6"/>
      <c r="J738" s="7"/>
    </row>
    <row r="739" spans="3:10" x14ac:dyDescent="0.15">
      <c r="C739" s="6"/>
      <c r="D739" s="6"/>
      <c r="E739" s="6"/>
      <c r="J739" s="7"/>
    </row>
    <row r="740" spans="3:10" x14ac:dyDescent="0.15">
      <c r="C740" s="6"/>
      <c r="D740" s="6"/>
      <c r="E740" s="6"/>
      <c r="J740" s="7"/>
    </row>
    <row r="741" spans="3:10" x14ac:dyDescent="0.15">
      <c r="C741" s="6"/>
      <c r="D741" s="6"/>
      <c r="E741" s="6"/>
      <c r="J741" s="7"/>
    </row>
    <row r="742" spans="3:10" x14ac:dyDescent="0.15">
      <c r="C742" s="6"/>
      <c r="D742" s="6"/>
      <c r="E742" s="6"/>
      <c r="J742" s="7"/>
    </row>
    <row r="743" spans="3:10" x14ac:dyDescent="0.15">
      <c r="C743" s="6"/>
      <c r="D743" s="6"/>
      <c r="E743" s="6"/>
      <c r="J743" s="7"/>
    </row>
    <row r="744" spans="3:10" x14ac:dyDescent="0.15">
      <c r="C744" s="6"/>
      <c r="D744" s="6"/>
      <c r="E744" s="6"/>
      <c r="J744" s="7"/>
    </row>
    <row r="745" spans="3:10" x14ac:dyDescent="0.15">
      <c r="C745" s="6"/>
      <c r="D745" s="6"/>
      <c r="E745" s="6"/>
      <c r="J745" s="7"/>
    </row>
    <row r="746" spans="3:10" x14ac:dyDescent="0.15">
      <c r="C746" s="6"/>
      <c r="D746" s="6"/>
      <c r="E746" s="6"/>
      <c r="J746" s="7"/>
    </row>
    <row r="747" spans="3:10" x14ac:dyDescent="0.15">
      <c r="C747" s="6"/>
      <c r="D747" s="6"/>
      <c r="E747" s="6"/>
      <c r="J747" s="7"/>
    </row>
    <row r="748" spans="3:10" x14ac:dyDescent="0.15">
      <c r="C748" s="6"/>
      <c r="D748" s="6"/>
      <c r="E748" s="6"/>
      <c r="J748" s="7"/>
    </row>
    <row r="749" spans="3:10" x14ac:dyDescent="0.15">
      <c r="C749" s="6"/>
      <c r="D749" s="6"/>
      <c r="E749" s="6"/>
      <c r="J749" s="7"/>
    </row>
    <row r="750" spans="3:10" x14ac:dyDescent="0.15">
      <c r="C750" s="6"/>
      <c r="D750" s="6"/>
      <c r="E750" s="6"/>
      <c r="J750" s="7"/>
    </row>
    <row r="751" spans="3:10" x14ac:dyDescent="0.15">
      <c r="C751" s="6"/>
      <c r="D751" s="6"/>
      <c r="E751" s="6"/>
      <c r="J751" s="7"/>
    </row>
    <row r="752" spans="3:10" x14ac:dyDescent="0.15">
      <c r="C752" s="6"/>
      <c r="D752" s="6"/>
      <c r="E752" s="6"/>
      <c r="J752" s="7"/>
    </row>
    <row r="753" spans="3:10" x14ac:dyDescent="0.15">
      <c r="C753" s="6"/>
      <c r="D753" s="6"/>
      <c r="E753" s="6"/>
      <c r="J753" s="7"/>
    </row>
    <row r="754" spans="3:10" x14ac:dyDescent="0.15">
      <c r="C754" s="6"/>
      <c r="D754" s="6"/>
      <c r="E754" s="6"/>
      <c r="J754" s="7"/>
    </row>
    <row r="755" spans="3:10" x14ac:dyDescent="0.15">
      <c r="C755" s="6"/>
      <c r="D755" s="6"/>
      <c r="E755" s="6"/>
      <c r="J755" s="7"/>
    </row>
    <row r="756" spans="3:10" x14ac:dyDescent="0.15">
      <c r="C756" s="6"/>
      <c r="D756" s="6"/>
      <c r="E756" s="6"/>
      <c r="J756" s="7"/>
    </row>
    <row r="757" spans="3:10" x14ac:dyDescent="0.15">
      <c r="C757" s="6"/>
      <c r="D757" s="6"/>
      <c r="E757" s="6"/>
      <c r="J757" s="7"/>
    </row>
    <row r="758" spans="3:10" x14ac:dyDescent="0.15">
      <c r="C758" s="6"/>
      <c r="D758" s="6"/>
      <c r="E758" s="6"/>
      <c r="J758" s="7"/>
    </row>
    <row r="759" spans="3:10" x14ac:dyDescent="0.15">
      <c r="C759" s="6"/>
      <c r="D759" s="6"/>
      <c r="E759" s="6"/>
      <c r="J759" s="7"/>
    </row>
    <row r="760" spans="3:10" x14ac:dyDescent="0.15">
      <c r="C760" s="6"/>
      <c r="D760" s="6"/>
      <c r="E760" s="6"/>
      <c r="J760" s="7"/>
    </row>
    <row r="761" spans="3:10" x14ac:dyDescent="0.15">
      <c r="C761" s="6"/>
      <c r="D761" s="6"/>
      <c r="E761" s="6"/>
      <c r="J761" s="7"/>
    </row>
    <row r="762" spans="3:10" x14ac:dyDescent="0.15">
      <c r="C762" s="6"/>
      <c r="D762" s="6"/>
      <c r="E762" s="6"/>
      <c r="J762" s="7"/>
    </row>
    <row r="763" spans="3:10" x14ac:dyDescent="0.15">
      <c r="C763" s="6"/>
      <c r="D763" s="6"/>
      <c r="E763" s="6"/>
      <c r="J763" s="7"/>
    </row>
    <row r="764" spans="3:10" x14ac:dyDescent="0.15">
      <c r="C764" s="6"/>
      <c r="D764" s="6"/>
      <c r="E764" s="6"/>
      <c r="J764" s="7"/>
    </row>
    <row r="765" spans="3:10" x14ac:dyDescent="0.15">
      <c r="C765" s="6"/>
      <c r="D765" s="6"/>
      <c r="E765" s="6"/>
      <c r="J765" s="7"/>
    </row>
    <row r="766" spans="3:10" x14ac:dyDescent="0.15">
      <c r="C766" s="6"/>
      <c r="D766" s="6"/>
      <c r="E766" s="6"/>
      <c r="J766" s="7"/>
    </row>
    <row r="767" spans="3:10" x14ac:dyDescent="0.15">
      <c r="C767" s="6"/>
      <c r="D767" s="6"/>
      <c r="E767" s="6"/>
      <c r="J767" s="7"/>
    </row>
    <row r="768" spans="3:10" x14ac:dyDescent="0.15">
      <c r="C768" s="6"/>
      <c r="D768" s="6"/>
      <c r="E768" s="6"/>
      <c r="J768" s="7"/>
    </row>
    <row r="769" spans="3:10" x14ac:dyDescent="0.15">
      <c r="C769" s="6"/>
      <c r="D769" s="6"/>
      <c r="E769" s="6"/>
      <c r="J769" s="7"/>
    </row>
    <row r="770" spans="3:10" x14ac:dyDescent="0.15">
      <c r="C770" s="6"/>
      <c r="D770" s="6"/>
      <c r="E770" s="6"/>
      <c r="J770" s="7"/>
    </row>
    <row r="771" spans="3:10" x14ac:dyDescent="0.15">
      <c r="C771" s="6"/>
      <c r="D771" s="6"/>
      <c r="E771" s="6"/>
      <c r="J771" s="7"/>
    </row>
    <row r="772" spans="3:10" x14ac:dyDescent="0.15">
      <c r="C772" s="6"/>
      <c r="D772" s="6"/>
      <c r="E772" s="6"/>
      <c r="J772" s="7"/>
    </row>
    <row r="773" spans="3:10" x14ac:dyDescent="0.15">
      <c r="C773" s="6"/>
      <c r="D773" s="6"/>
      <c r="E773" s="6"/>
      <c r="J773" s="7"/>
    </row>
    <row r="774" spans="3:10" x14ac:dyDescent="0.15">
      <c r="C774" s="6"/>
      <c r="D774" s="6"/>
      <c r="E774" s="6"/>
      <c r="J774" s="7"/>
    </row>
    <row r="775" spans="3:10" x14ac:dyDescent="0.15">
      <c r="C775" s="6"/>
      <c r="D775" s="6"/>
      <c r="E775" s="6"/>
      <c r="J775" s="7"/>
    </row>
    <row r="776" spans="3:10" x14ac:dyDescent="0.15">
      <c r="C776" s="6"/>
      <c r="D776" s="6"/>
      <c r="E776" s="6"/>
      <c r="J776" s="7"/>
    </row>
    <row r="777" spans="3:10" x14ac:dyDescent="0.15">
      <c r="C777" s="6"/>
      <c r="D777" s="6"/>
      <c r="E777" s="6"/>
      <c r="J777" s="7"/>
    </row>
    <row r="778" spans="3:10" x14ac:dyDescent="0.15">
      <c r="C778" s="6"/>
      <c r="D778" s="6"/>
      <c r="E778" s="6"/>
      <c r="J778" s="7"/>
    </row>
    <row r="779" spans="3:10" x14ac:dyDescent="0.15">
      <c r="C779" s="6"/>
      <c r="D779" s="6"/>
      <c r="E779" s="6"/>
      <c r="J779" s="7"/>
    </row>
    <row r="780" spans="3:10" x14ac:dyDescent="0.15">
      <c r="C780" s="6"/>
      <c r="D780" s="6"/>
      <c r="E780" s="6"/>
      <c r="J780" s="7"/>
    </row>
    <row r="781" spans="3:10" x14ac:dyDescent="0.15">
      <c r="C781" s="6"/>
      <c r="D781" s="6"/>
      <c r="E781" s="6"/>
      <c r="J781" s="7"/>
    </row>
    <row r="782" spans="3:10" x14ac:dyDescent="0.15">
      <c r="C782" s="6"/>
      <c r="D782" s="6"/>
      <c r="E782" s="6"/>
      <c r="J782" s="7"/>
    </row>
    <row r="783" spans="3:10" x14ac:dyDescent="0.15">
      <c r="C783" s="6"/>
      <c r="D783" s="6"/>
      <c r="E783" s="6"/>
      <c r="J783" s="7"/>
    </row>
    <row r="784" spans="3:10" x14ac:dyDescent="0.15">
      <c r="C784" s="6"/>
      <c r="D784" s="6"/>
      <c r="E784" s="6"/>
      <c r="J784" s="7"/>
    </row>
    <row r="785" spans="3:10" x14ac:dyDescent="0.15">
      <c r="C785" s="6"/>
      <c r="D785" s="6"/>
      <c r="E785" s="6"/>
      <c r="J785" s="7"/>
    </row>
    <row r="786" spans="3:10" x14ac:dyDescent="0.15">
      <c r="C786" s="6"/>
      <c r="D786" s="6"/>
      <c r="E786" s="6"/>
      <c r="J786" s="7"/>
    </row>
    <row r="787" spans="3:10" x14ac:dyDescent="0.15">
      <c r="C787" s="6"/>
      <c r="D787" s="6"/>
      <c r="E787" s="6"/>
      <c r="J787" s="7"/>
    </row>
    <row r="788" spans="3:10" x14ac:dyDescent="0.15">
      <c r="C788" s="6"/>
      <c r="D788" s="6"/>
      <c r="E788" s="6"/>
      <c r="J788" s="7"/>
    </row>
    <row r="789" spans="3:10" x14ac:dyDescent="0.15">
      <c r="C789" s="6"/>
      <c r="D789" s="6"/>
      <c r="E789" s="6"/>
      <c r="J789" s="7"/>
    </row>
    <row r="790" spans="3:10" x14ac:dyDescent="0.15">
      <c r="C790" s="6"/>
      <c r="D790" s="6"/>
      <c r="E790" s="6"/>
      <c r="J790" s="7"/>
    </row>
    <row r="791" spans="3:10" x14ac:dyDescent="0.15">
      <c r="C791" s="6"/>
      <c r="D791" s="6"/>
      <c r="E791" s="6"/>
      <c r="J791" s="7"/>
    </row>
    <row r="792" spans="3:10" x14ac:dyDescent="0.15">
      <c r="C792" s="6"/>
      <c r="D792" s="6"/>
      <c r="E792" s="6"/>
      <c r="J792" s="7"/>
    </row>
    <row r="793" spans="3:10" x14ac:dyDescent="0.15">
      <c r="C793" s="6"/>
      <c r="D793" s="6"/>
      <c r="E793" s="6"/>
      <c r="J793" s="7"/>
    </row>
    <row r="794" spans="3:10" x14ac:dyDescent="0.15">
      <c r="C794" s="6"/>
      <c r="D794" s="6"/>
      <c r="E794" s="6"/>
      <c r="J794" s="7"/>
    </row>
    <row r="795" spans="3:10" x14ac:dyDescent="0.15">
      <c r="C795" s="6"/>
      <c r="D795" s="6"/>
      <c r="E795" s="6"/>
      <c r="J795" s="7"/>
    </row>
    <row r="796" spans="3:10" x14ac:dyDescent="0.15">
      <c r="C796" s="6"/>
      <c r="D796" s="6"/>
      <c r="E796" s="6"/>
      <c r="J796" s="7"/>
    </row>
    <row r="797" spans="3:10" x14ac:dyDescent="0.15">
      <c r="C797" s="6"/>
      <c r="D797" s="6"/>
      <c r="E797" s="6"/>
      <c r="J797" s="7"/>
    </row>
    <row r="798" spans="3:10" x14ac:dyDescent="0.15">
      <c r="C798" s="6"/>
      <c r="D798" s="6"/>
      <c r="E798" s="6"/>
      <c r="J798" s="7"/>
    </row>
    <row r="799" spans="3:10" x14ac:dyDescent="0.15">
      <c r="C799" s="6"/>
      <c r="D799" s="6"/>
      <c r="E799" s="6"/>
      <c r="J799" s="7"/>
    </row>
    <row r="800" spans="3:10" x14ac:dyDescent="0.15">
      <c r="C800" s="6"/>
      <c r="D800" s="6"/>
      <c r="E800" s="6"/>
      <c r="J800" s="7"/>
    </row>
    <row r="801" spans="3:10" x14ac:dyDescent="0.15">
      <c r="C801" s="6"/>
      <c r="D801" s="6"/>
      <c r="E801" s="6"/>
      <c r="J801" s="7"/>
    </row>
    <row r="802" spans="3:10" x14ac:dyDescent="0.15">
      <c r="C802" s="6"/>
      <c r="D802" s="6"/>
      <c r="E802" s="6"/>
      <c r="J802" s="7"/>
    </row>
    <row r="803" spans="3:10" x14ac:dyDescent="0.15">
      <c r="C803" s="6"/>
      <c r="D803" s="6"/>
      <c r="E803" s="6"/>
      <c r="J803" s="7"/>
    </row>
    <row r="804" spans="3:10" x14ac:dyDescent="0.15">
      <c r="C804" s="6"/>
      <c r="D804" s="6"/>
      <c r="E804" s="6"/>
      <c r="J804" s="7"/>
    </row>
    <row r="805" spans="3:10" x14ac:dyDescent="0.15">
      <c r="C805" s="6"/>
      <c r="D805" s="6"/>
      <c r="E805" s="6"/>
      <c r="J805" s="7"/>
    </row>
    <row r="806" spans="3:10" x14ac:dyDescent="0.15">
      <c r="C806" s="6"/>
      <c r="D806" s="6"/>
      <c r="E806" s="6"/>
      <c r="J806" s="7"/>
    </row>
    <row r="807" spans="3:10" x14ac:dyDescent="0.15">
      <c r="C807" s="6"/>
      <c r="D807" s="6"/>
      <c r="E807" s="6"/>
      <c r="J807" s="7"/>
    </row>
    <row r="808" spans="3:10" x14ac:dyDescent="0.15">
      <c r="C808" s="6"/>
      <c r="D808" s="6"/>
      <c r="E808" s="6"/>
      <c r="J808" s="7"/>
    </row>
    <row r="809" spans="3:10" x14ac:dyDescent="0.15">
      <c r="C809" s="6"/>
      <c r="D809" s="6"/>
      <c r="E809" s="6"/>
      <c r="J809" s="7"/>
    </row>
    <row r="810" spans="3:10" x14ac:dyDescent="0.15">
      <c r="C810" s="6"/>
      <c r="D810" s="6"/>
      <c r="E810" s="6"/>
      <c r="J810" s="7"/>
    </row>
    <row r="811" spans="3:10" x14ac:dyDescent="0.15">
      <c r="C811" s="6"/>
      <c r="D811" s="6"/>
      <c r="E811" s="6"/>
      <c r="J811" s="7"/>
    </row>
    <row r="812" spans="3:10" x14ac:dyDescent="0.15">
      <c r="C812" s="6"/>
      <c r="D812" s="6"/>
      <c r="E812" s="6"/>
      <c r="J812" s="7"/>
    </row>
    <row r="813" spans="3:10" x14ac:dyDescent="0.15">
      <c r="C813" s="6"/>
      <c r="D813" s="6"/>
      <c r="E813" s="6"/>
      <c r="J813" s="7"/>
    </row>
    <row r="814" spans="3:10" x14ac:dyDescent="0.15">
      <c r="C814" s="6"/>
      <c r="D814" s="6"/>
      <c r="E814" s="6"/>
      <c r="J814" s="7"/>
    </row>
    <row r="815" spans="3:10" x14ac:dyDescent="0.15">
      <c r="C815" s="6"/>
      <c r="D815" s="6"/>
      <c r="E815" s="6"/>
      <c r="J815" s="7"/>
    </row>
    <row r="816" spans="3:10" x14ac:dyDescent="0.15">
      <c r="C816" s="6"/>
      <c r="D816" s="6"/>
      <c r="E816" s="6"/>
      <c r="J816" s="7"/>
    </row>
    <row r="817" spans="3:10" x14ac:dyDescent="0.15">
      <c r="C817" s="6"/>
      <c r="D817" s="6"/>
      <c r="E817" s="6"/>
      <c r="J817" s="7"/>
    </row>
    <row r="818" spans="3:10" x14ac:dyDescent="0.15">
      <c r="C818" s="6"/>
      <c r="D818" s="6"/>
      <c r="E818" s="6"/>
      <c r="J818" s="7"/>
    </row>
    <row r="819" spans="3:10" x14ac:dyDescent="0.15">
      <c r="C819" s="6"/>
      <c r="D819" s="6"/>
      <c r="E819" s="6"/>
      <c r="J819" s="7"/>
    </row>
    <row r="820" spans="3:10" x14ac:dyDescent="0.15">
      <c r="C820" s="6"/>
      <c r="D820" s="6"/>
      <c r="E820" s="6"/>
      <c r="J820" s="7"/>
    </row>
    <row r="821" spans="3:10" x14ac:dyDescent="0.15">
      <c r="C821" s="6"/>
      <c r="D821" s="6"/>
      <c r="E821" s="6"/>
      <c r="J821" s="7"/>
    </row>
    <row r="822" spans="3:10" x14ac:dyDescent="0.15">
      <c r="C822" s="6"/>
      <c r="D822" s="6"/>
      <c r="E822" s="6"/>
      <c r="J822" s="7"/>
    </row>
    <row r="823" spans="3:10" x14ac:dyDescent="0.15">
      <c r="C823" s="6"/>
      <c r="D823" s="6"/>
      <c r="E823" s="6"/>
      <c r="J823" s="7"/>
    </row>
    <row r="824" spans="3:10" x14ac:dyDescent="0.15">
      <c r="C824" s="6"/>
      <c r="D824" s="6"/>
      <c r="E824" s="6"/>
      <c r="J824" s="7"/>
    </row>
    <row r="825" spans="3:10" x14ac:dyDescent="0.15">
      <c r="C825" s="6"/>
      <c r="D825" s="6"/>
      <c r="E825" s="6"/>
      <c r="J825" s="7"/>
    </row>
    <row r="826" spans="3:10" x14ac:dyDescent="0.15">
      <c r="C826" s="6"/>
      <c r="D826" s="6"/>
      <c r="E826" s="6"/>
      <c r="J826" s="7"/>
    </row>
    <row r="827" spans="3:10" x14ac:dyDescent="0.15">
      <c r="C827" s="6"/>
      <c r="D827" s="6"/>
      <c r="E827" s="6"/>
      <c r="J827" s="7"/>
    </row>
    <row r="828" spans="3:10" x14ac:dyDescent="0.15">
      <c r="C828" s="6"/>
      <c r="D828" s="6"/>
      <c r="E828" s="6"/>
      <c r="J828" s="7"/>
    </row>
    <row r="829" spans="3:10" x14ac:dyDescent="0.15">
      <c r="C829" s="6"/>
      <c r="D829" s="6"/>
      <c r="E829" s="6"/>
      <c r="J829" s="7"/>
    </row>
    <row r="830" spans="3:10" x14ac:dyDescent="0.15">
      <c r="C830" s="6"/>
      <c r="D830" s="6"/>
      <c r="E830" s="6"/>
      <c r="J830" s="7"/>
    </row>
    <row r="831" spans="3:10" x14ac:dyDescent="0.15">
      <c r="C831" s="6"/>
      <c r="D831" s="6"/>
      <c r="E831" s="6"/>
      <c r="J831" s="7"/>
    </row>
    <row r="832" spans="3:10" x14ac:dyDescent="0.15">
      <c r="C832" s="6"/>
      <c r="D832" s="6"/>
      <c r="E832" s="6"/>
      <c r="J832" s="7"/>
    </row>
    <row r="833" spans="3:10" x14ac:dyDescent="0.15">
      <c r="C833" s="6"/>
      <c r="D833" s="6"/>
      <c r="E833" s="6"/>
      <c r="J833" s="7"/>
    </row>
    <row r="834" spans="3:10" x14ac:dyDescent="0.15">
      <c r="C834" s="6"/>
      <c r="D834" s="6"/>
      <c r="E834" s="6"/>
      <c r="J834" s="7"/>
    </row>
    <row r="835" spans="3:10" x14ac:dyDescent="0.15">
      <c r="C835" s="6"/>
      <c r="D835" s="6"/>
      <c r="E835" s="6"/>
      <c r="J835" s="7"/>
    </row>
    <row r="836" spans="3:10" x14ac:dyDescent="0.15">
      <c r="C836" s="6"/>
      <c r="D836" s="6"/>
      <c r="E836" s="6"/>
      <c r="J836" s="7"/>
    </row>
    <row r="837" spans="3:10" x14ac:dyDescent="0.15">
      <c r="C837" s="6"/>
      <c r="D837" s="6"/>
      <c r="E837" s="6"/>
      <c r="J837" s="7"/>
    </row>
    <row r="838" spans="3:10" x14ac:dyDescent="0.15">
      <c r="C838" s="6"/>
      <c r="D838" s="6"/>
      <c r="E838" s="6"/>
      <c r="J838" s="7"/>
    </row>
    <row r="839" spans="3:10" x14ac:dyDescent="0.15">
      <c r="C839" s="6"/>
      <c r="D839" s="6"/>
      <c r="E839" s="6"/>
      <c r="J839" s="7"/>
    </row>
    <row r="840" spans="3:10" x14ac:dyDescent="0.15">
      <c r="C840" s="6"/>
      <c r="D840" s="6"/>
      <c r="E840" s="6"/>
      <c r="J840" s="7"/>
    </row>
    <row r="841" spans="3:10" x14ac:dyDescent="0.15">
      <c r="C841" s="6"/>
      <c r="D841" s="6"/>
      <c r="E841" s="6"/>
      <c r="J841" s="7"/>
    </row>
    <row r="842" spans="3:10" x14ac:dyDescent="0.15">
      <c r="C842" s="6"/>
      <c r="D842" s="6"/>
      <c r="E842" s="6"/>
      <c r="J842" s="7"/>
    </row>
    <row r="843" spans="3:10" x14ac:dyDescent="0.15">
      <c r="C843" s="6"/>
      <c r="D843" s="6"/>
      <c r="E843" s="6"/>
      <c r="J843" s="7"/>
    </row>
    <row r="844" spans="3:10" x14ac:dyDescent="0.15">
      <c r="C844" s="6"/>
      <c r="D844" s="6"/>
      <c r="E844" s="6"/>
      <c r="J844" s="7"/>
    </row>
    <row r="845" spans="3:10" x14ac:dyDescent="0.15">
      <c r="C845" s="6"/>
      <c r="D845" s="6"/>
      <c r="E845" s="6"/>
      <c r="J845" s="7"/>
    </row>
    <row r="846" spans="3:10" x14ac:dyDescent="0.15">
      <c r="C846" s="6"/>
      <c r="D846" s="6"/>
      <c r="E846" s="6"/>
      <c r="J846" s="7"/>
    </row>
    <row r="847" spans="3:10" x14ac:dyDescent="0.15">
      <c r="C847" s="6"/>
      <c r="D847" s="6"/>
      <c r="E847" s="6"/>
      <c r="J847" s="7"/>
    </row>
    <row r="848" spans="3:10" x14ac:dyDescent="0.15">
      <c r="C848" s="6"/>
      <c r="D848" s="6"/>
      <c r="E848" s="6"/>
      <c r="J848" s="7"/>
    </row>
    <row r="849" spans="3:10" x14ac:dyDescent="0.15">
      <c r="C849" s="6"/>
      <c r="D849" s="6"/>
      <c r="E849" s="6"/>
      <c r="J849" s="7"/>
    </row>
    <row r="850" spans="3:10" x14ac:dyDescent="0.15">
      <c r="C850" s="6"/>
      <c r="D850" s="6"/>
      <c r="E850" s="6"/>
      <c r="J850" s="7"/>
    </row>
    <row r="851" spans="3:10" x14ac:dyDescent="0.15">
      <c r="C851" s="6"/>
      <c r="D851" s="6"/>
      <c r="E851" s="6"/>
      <c r="J851" s="7"/>
    </row>
    <row r="852" spans="3:10" x14ac:dyDescent="0.15">
      <c r="C852" s="6"/>
      <c r="D852" s="6"/>
      <c r="E852" s="6"/>
      <c r="J852" s="7"/>
    </row>
    <row r="853" spans="3:10" x14ac:dyDescent="0.15">
      <c r="C853" s="6"/>
      <c r="D853" s="6"/>
      <c r="E853" s="6"/>
      <c r="J853" s="7"/>
    </row>
  </sheetData>
  <autoFilter ref="A3:N36"/>
  <mergeCells count="2">
    <mergeCell ref="A2:L2"/>
    <mergeCell ref="A36:L36"/>
  </mergeCells>
  <phoneticPr fontId="32" type="noConversion"/>
  <printOptions horizontalCentered="1"/>
  <pageMargins left="0" right="0" top="0.196527777777778" bottom="1.1812499999999999" header="0.51180555555555496" footer="0"/>
  <pageSetup paperSize="9" firstPageNumber="0" orientation="portrait" horizontalDpi="3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3"/>
  <sheetViews>
    <sheetView workbookViewId="0">
      <pane ySplit="3" topLeftCell="A4" activePane="bottomLeft" state="frozen"/>
      <selection pane="bottomLeft" activeCell="N6" sqref="N6"/>
    </sheetView>
  </sheetViews>
  <sheetFormatPr defaultRowHeight="16.5" x14ac:dyDescent="0.15"/>
  <cols>
    <col min="1" max="1" width="5.5" style="58" customWidth="1"/>
    <col min="2" max="2" width="15.875" style="2" customWidth="1"/>
    <col min="3" max="4" width="14.625" style="3" customWidth="1"/>
    <col min="5" max="5" width="12.125" style="3" customWidth="1"/>
    <col min="6" max="6" width="10.625" hidden="1" customWidth="1"/>
    <col min="7" max="7" width="11.875" hidden="1" customWidth="1"/>
    <col min="8" max="8" width="9.25" hidden="1" customWidth="1"/>
    <col min="9" max="9" width="12.625" hidden="1" customWidth="1"/>
    <col min="10" max="10" width="10" style="4" customWidth="1"/>
    <col min="11" max="11" width="14.375" customWidth="1"/>
    <col min="12" max="12" width="10.5" style="5" customWidth="1"/>
    <col min="13" max="13" width="9" customWidth="1"/>
    <col min="14" max="14" width="14.5" customWidth="1"/>
    <col min="15" max="15" width="10.5" customWidth="1"/>
    <col min="16" max="1025" width="8.75" customWidth="1"/>
  </cols>
  <sheetData>
    <row r="1" spans="1:14" x14ac:dyDescent="0.15">
      <c r="C1" s="6"/>
      <c r="D1" s="6"/>
      <c r="E1" s="6"/>
      <c r="J1" s="7"/>
    </row>
    <row r="2" spans="1:14" ht="66.75" customHeight="1" x14ac:dyDescent="0.15">
      <c r="A2" s="211" t="s">
        <v>334</v>
      </c>
      <c r="B2" s="211"/>
      <c r="C2" s="211"/>
      <c r="D2" s="211"/>
      <c r="E2" s="211"/>
      <c r="F2" s="211"/>
      <c r="G2" s="211"/>
      <c r="H2" s="211"/>
      <c r="I2" s="211"/>
      <c r="J2" s="211"/>
      <c r="K2" s="211"/>
      <c r="L2" s="211"/>
    </row>
    <row r="3" spans="1:14" ht="40.5" customHeight="1" x14ac:dyDescent="0.15">
      <c r="A3" s="59" t="s">
        <v>1</v>
      </c>
      <c r="B3" s="46" t="s">
        <v>2</v>
      </c>
      <c r="C3" s="9" t="s">
        <v>3</v>
      </c>
      <c r="D3" s="9" t="s">
        <v>4</v>
      </c>
      <c r="E3" s="9" t="s">
        <v>5</v>
      </c>
      <c r="F3" s="10"/>
      <c r="G3" s="10"/>
      <c r="H3" s="10"/>
      <c r="I3" s="11"/>
      <c r="J3" s="9" t="s">
        <v>6</v>
      </c>
      <c r="K3" s="9" t="s">
        <v>7</v>
      </c>
      <c r="L3" s="12" t="s">
        <v>8</v>
      </c>
      <c r="N3" s="5" t="s">
        <v>290</v>
      </c>
    </row>
    <row r="4" spans="1:14" ht="40.5" customHeight="1" x14ac:dyDescent="0.15">
      <c r="A4" s="65" t="s">
        <v>283</v>
      </c>
      <c r="B4" s="66" t="s">
        <v>287</v>
      </c>
      <c r="C4" s="61">
        <f>C5+'冠名基金收支明细 (2020)'!C4</f>
        <v>12659387.199999999</v>
      </c>
      <c r="D4" s="61">
        <f>D5+'冠名基金收支明细 (2020)'!D4</f>
        <v>9975337.4199999999</v>
      </c>
      <c r="E4" s="61">
        <f>SUM(E6,E9,E12,E15,E18,E21,E24,E27,E30,E31,E34,E37,E39,E41,E43,E45,E47,E50,E53,E55,E57,E59,E61,E76,E78,E80,E82,E84)</f>
        <v>2684049.7800000003</v>
      </c>
      <c r="F4" s="10"/>
      <c r="G4" s="10"/>
      <c r="H4" s="10"/>
      <c r="I4" s="11"/>
      <c r="J4" s="14" t="s">
        <v>9</v>
      </c>
      <c r="K4" s="14" t="s">
        <v>9</v>
      </c>
      <c r="L4" s="48" t="s">
        <v>9</v>
      </c>
      <c r="N4" s="63">
        <f>E5+'冠名基金收支明细 (2020)'!E4</f>
        <v>2684049.7799999998</v>
      </c>
    </row>
    <row r="5" spans="1:14" ht="40.5" customHeight="1" x14ac:dyDescent="0.15">
      <c r="A5" s="65" t="s">
        <v>283</v>
      </c>
      <c r="B5" s="46" t="s">
        <v>20</v>
      </c>
      <c r="C5" s="61">
        <f>SUM(C6,C9,C12,C15,C18,C21,C24,C27,C30,C31,C34,C37,C39,C41,C43,C45,C47,C50,C53,C55,C57,C59,C61,C76,C78,C80,C82,C84)</f>
        <v>7913352.5</v>
      </c>
      <c r="D5" s="61">
        <f>SUM(D6,D9,D12,D15,D18,D21,D24,D27,D30,D31,D34,D37,D39,D41,D43,D45,D47,D50,D53,D55,D57,D59,D61,D76,D78,D80,D82,D84)</f>
        <v>5812353</v>
      </c>
      <c r="E5" s="61">
        <f>E8+E11+E23+E33+E36+E38+E40+E42+E44+E46+E49+E52+E54+E56+E58+E60+E63+E65+E67+E69+E71+E72+E74+E77+E79+E81+E83+E85</f>
        <v>2100999.5</v>
      </c>
      <c r="F5" s="10"/>
      <c r="G5" s="10"/>
      <c r="H5" s="10"/>
      <c r="I5" s="11"/>
      <c r="J5" s="14" t="s">
        <v>9</v>
      </c>
      <c r="K5" s="14" t="s">
        <v>9</v>
      </c>
      <c r="L5" s="48" t="s">
        <v>9</v>
      </c>
      <c r="N5" s="63"/>
    </row>
    <row r="6" spans="1:14" s="18" customFormat="1" ht="37.5" customHeight="1" x14ac:dyDescent="0.15">
      <c r="A6" s="64" t="s">
        <v>13</v>
      </c>
      <c r="B6" s="25" t="s">
        <v>14</v>
      </c>
      <c r="C6" s="3">
        <f>C8</f>
        <v>50000</v>
      </c>
      <c r="D6" s="3">
        <f>D8</f>
        <v>100000</v>
      </c>
      <c r="E6" s="3">
        <f>E7+E8</f>
        <v>301688</v>
      </c>
      <c r="F6" s="26"/>
      <c r="G6" s="26"/>
      <c r="H6" s="26"/>
      <c r="I6" s="26"/>
      <c r="J6" s="4" t="s">
        <v>15</v>
      </c>
      <c r="K6" s="27" t="s">
        <v>16</v>
      </c>
      <c r="L6" s="28" t="s">
        <v>17</v>
      </c>
      <c r="N6" s="19"/>
    </row>
    <row r="7" spans="1:14" s="18" customFormat="1" ht="37.5" customHeight="1" x14ac:dyDescent="0.15">
      <c r="A7" s="64" t="s">
        <v>13</v>
      </c>
      <c r="B7" s="46" t="s">
        <v>19</v>
      </c>
      <c r="C7" s="14" t="s">
        <v>9</v>
      </c>
      <c r="D7" s="14" t="s">
        <v>9</v>
      </c>
      <c r="E7" s="31">
        <f>'冠名基金收支明细 (2020)'!E6</f>
        <v>351688</v>
      </c>
      <c r="F7" s="26"/>
      <c r="G7" s="26"/>
      <c r="H7" s="26"/>
      <c r="I7" s="26"/>
      <c r="J7" s="32" t="s">
        <v>15</v>
      </c>
      <c r="K7" s="27" t="s">
        <v>16</v>
      </c>
      <c r="L7" s="28" t="s">
        <v>17</v>
      </c>
    </row>
    <row r="8" spans="1:14" s="18" customFormat="1" ht="37.5" customHeight="1" x14ac:dyDescent="0.15">
      <c r="A8" s="64" t="s">
        <v>13</v>
      </c>
      <c r="B8" s="46" t="s">
        <v>20</v>
      </c>
      <c r="C8" s="31">
        <v>50000</v>
      </c>
      <c r="D8" s="31">
        <v>100000</v>
      </c>
      <c r="E8" s="31">
        <f>C8-D8</f>
        <v>-50000</v>
      </c>
      <c r="F8" s="26"/>
      <c r="G8" s="26"/>
      <c r="H8" s="26"/>
      <c r="I8" s="26"/>
      <c r="J8" s="32" t="s">
        <v>15</v>
      </c>
      <c r="K8" s="27" t="s">
        <v>16</v>
      </c>
      <c r="L8" s="28" t="s">
        <v>17</v>
      </c>
      <c r="N8" s="19"/>
    </row>
    <row r="9" spans="1:14" s="18" customFormat="1" ht="37.5" customHeight="1" x14ac:dyDescent="0.15">
      <c r="A9" s="64" t="s">
        <v>21</v>
      </c>
      <c r="B9" s="25" t="s">
        <v>22</v>
      </c>
      <c r="C9" s="3">
        <f>C11</f>
        <v>2250000</v>
      </c>
      <c r="D9" s="3">
        <f>D11</f>
        <v>2250000</v>
      </c>
      <c r="E9" s="3">
        <f>E10+E11</f>
        <v>0</v>
      </c>
      <c r="F9" s="3"/>
      <c r="G9" s="33"/>
      <c r="H9" s="30"/>
      <c r="I9" s="34"/>
      <c r="J9" s="4" t="s">
        <v>23</v>
      </c>
      <c r="K9" s="27" t="s">
        <v>24</v>
      </c>
      <c r="L9" s="28" t="s">
        <v>25</v>
      </c>
    </row>
    <row r="10" spans="1:14" s="18" customFormat="1" ht="37.5" customHeight="1" x14ac:dyDescent="0.15">
      <c r="A10" s="64" t="s">
        <v>21</v>
      </c>
      <c r="B10" s="46" t="s">
        <v>19</v>
      </c>
      <c r="C10" s="14" t="s">
        <v>9</v>
      </c>
      <c r="D10" s="14" t="s">
        <v>9</v>
      </c>
      <c r="E10" s="31">
        <f>'冠名基金收支明细 (2020)'!E9</f>
        <v>0</v>
      </c>
      <c r="F10" s="3"/>
      <c r="G10" s="33"/>
      <c r="H10" s="30"/>
      <c r="I10" s="34"/>
      <c r="J10" s="32" t="s">
        <v>23</v>
      </c>
      <c r="K10" s="27" t="s">
        <v>24</v>
      </c>
      <c r="L10" s="28" t="s">
        <v>25</v>
      </c>
    </row>
    <row r="11" spans="1:14" s="18" customFormat="1" ht="37.5" customHeight="1" x14ac:dyDescent="0.15">
      <c r="A11" s="64" t="s">
        <v>21</v>
      </c>
      <c r="B11" s="46" t="s">
        <v>20</v>
      </c>
      <c r="C11" s="31">
        <v>2250000</v>
      </c>
      <c r="D11" s="31">
        <v>2250000</v>
      </c>
      <c r="E11" s="31">
        <f>C11-D11</f>
        <v>0</v>
      </c>
      <c r="F11" s="3"/>
      <c r="G11" s="33"/>
      <c r="H11" s="30"/>
      <c r="I11" s="34"/>
      <c r="J11" s="32" t="s">
        <v>23</v>
      </c>
      <c r="K11" s="27" t="s">
        <v>24</v>
      </c>
      <c r="L11" s="28" t="s">
        <v>25</v>
      </c>
    </row>
    <row r="12" spans="1:14" s="18" customFormat="1" ht="37.5" customHeight="1" x14ac:dyDescent="0.15">
      <c r="A12" s="64" t="s">
        <v>26</v>
      </c>
      <c r="B12" s="25" t="s">
        <v>27</v>
      </c>
      <c r="C12" s="3">
        <v>0</v>
      </c>
      <c r="D12" s="3">
        <v>0</v>
      </c>
      <c r="E12" s="3">
        <f>E13</f>
        <v>20000</v>
      </c>
      <c r="F12" s="3"/>
      <c r="G12" s="33"/>
      <c r="H12" s="30"/>
      <c r="I12" s="34"/>
      <c r="J12" s="4" t="s">
        <v>28</v>
      </c>
      <c r="K12" s="35" t="s">
        <v>29</v>
      </c>
      <c r="L12" s="28" t="s">
        <v>30</v>
      </c>
    </row>
    <row r="13" spans="1:14" s="18" customFormat="1" ht="37.5" customHeight="1" x14ac:dyDescent="0.15">
      <c r="A13" s="64" t="s">
        <v>26</v>
      </c>
      <c r="B13" s="46" t="s">
        <v>20</v>
      </c>
      <c r="C13" s="14" t="s">
        <v>9</v>
      </c>
      <c r="D13" s="14" t="s">
        <v>9</v>
      </c>
      <c r="E13" s="31">
        <f>'冠名基金收支明细 (2020)'!E12</f>
        <v>20000</v>
      </c>
      <c r="F13" s="3"/>
      <c r="G13" s="33"/>
      <c r="H13" s="30"/>
      <c r="I13" s="34"/>
      <c r="J13" s="32" t="s">
        <v>28</v>
      </c>
      <c r="K13" s="35" t="s">
        <v>29</v>
      </c>
      <c r="L13" s="28" t="s">
        <v>30</v>
      </c>
      <c r="N13" s="19"/>
    </row>
    <row r="14" spans="1:14" s="18" customFormat="1" ht="37.5" customHeight="1" x14ac:dyDescent="0.15">
      <c r="A14" s="64" t="s">
        <v>26</v>
      </c>
      <c r="B14" s="46" t="s">
        <v>20</v>
      </c>
      <c r="C14" s="31">
        <v>0</v>
      </c>
      <c r="D14" s="31">
        <v>0</v>
      </c>
      <c r="E14" s="31">
        <v>0</v>
      </c>
      <c r="F14" s="3"/>
      <c r="G14" s="33"/>
      <c r="H14" s="30"/>
      <c r="I14" s="34"/>
      <c r="J14" s="32" t="s">
        <v>28</v>
      </c>
      <c r="K14" s="35" t="s">
        <v>29</v>
      </c>
      <c r="L14" s="28" t="s">
        <v>30</v>
      </c>
      <c r="N14" s="19"/>
    </row>
    <row r="15" spans="1:14" s="18" customFormat="1" ht="37.5" customHeight="1" x14ac:dyDescent="0.15">
      <c r="A15" s="64" t="s">
        <v>31</v>
      </c>
      <c r="B15" s="25" t="s">
        <v>32</v>
      </c>
      <c r="C15" s="3">
        <v>0</v>
      </c>
      <c r="D15" s="3">
        <v>0</v>
      </c>
      <c r="E15" s="3">
        <f>E16</f>
        <v>1520</v>
      </c>
      <c r="F15" s="3"/>
      <c r="G15" s="33"/>
      <c r="H15" s="30"/>
      <c r="I15" s="34"/>
      <c r="J15" s="4" t="s">
        <v>33</v>
      </c>
      <c r="K15" s="27" t="s">
        <v>34</v>
      </c>
      <c r="L15" s="28" t="s">
        <v>35</v>
      </c>
    </row>
    <row r="16" spans="1:14" s="18" customFormat="1" ht="37.5" customHeight="1" x14ac:dyDescent="0.15">
      <c r="A16" s="64" t="s">
        <v>31</v>
      </c>
      <c r="B16" s="46" t="s">
        <v>19</v>
      </c>
      <c r="C16" s="14" t="s">
        <v>9</v>
      </c>
      <c r="D16" s="14" t="s">
        <v>9</v>
      </c>
      <c r="E16" s="31">
        <f>'冠名基金收支明细 (2020)'!E15</f>
        <v>1520</v>
      </c>
      <c r="F16" s="3"/>
      <c r="G16" s="33"/>
      <c r="H16" s="30"/>
      <c r="I16" s="34"/>
      <c r="J16" s="32" t="s">
        <v>33</v>
      </c>
      <c r="K16" s="27" t="s">
        <v>34</v>
      </c>
      <c r="L16" s="28" t="s">
        <v>35</v>
      </c>
    </row>
    <row r="17" spans="1:12" s="18" customFormat="1" ht="37.5" customHeight="1" x14ac:dyDescent="0.15">
      <c r="A17" s="64" t="s">
        <v>31</v>
      </c>
      <c r="B17" s="46" t="s">
        <v>20</v>
      </c>
      <c r="C17" s="31">
        <v>0</v>
      </c>
      <c r="D17" s="31">
        <v>0</v>
      </c>
      <c r="E17" s="31">
        <v>0</v>
      </c>
      <c r="F17" s="3"/>
      <c r="G17" s="33"/>
      <c r="H17" s="30"/>
      <c r="I17" s="34"/>
      <c r="J17" s="32" t="s">
        <v>33</v>
      </c>
      <c r="K17" s="27" t="s">
        <v>34</v>
      </c>
      <c r="L17" s="28" t="s">
        <v>35</v>
      </c>
    </row>
    <row r="18" spans="1:12" s="18" customFormat="1" ht="37.5" customHeight="1" x14ac:dyDescent="0.15">
      <c r="A18" s="64" t="s">
        <v>36</v>
      </c>
      <c r="B18" s="25" t="s">
        <v>37</v>
      </c>
      <c r="C18" s="3">
        <f>C20</f>
        <v>0</v>
      </c>
      <c r="D18" s="3">
        <f>D20</f>
        <v>0</v>
      </c>
      <c r="E18" s="3">
        <f>E19</f>
        <v>18350</v>
      </c>
      <c r="F18" s="3"/>
      <c r="G18" s="33"/>
      <c r="H18" s="30"/>
      <c r="I18" s="34"/>
      <c r="J18" s="4" t="s">
        <v>38</v>
      </c>
      <c r="K18" s="27" t="s">
        <v>39</v>
      </c>
      <c r="L18" s="28" t="s">
        <v>40</v>
      </c>
    </row>
    <row r="19" spans="1:12" s="18" customFormat="1" ht="37.5" customHeight="1" x14ac:dyDescent="0.15">
      <c r="A19" s="64" t="s">
        <v>36</v>
      </c>
      <c r="B19" s="46" t="s">
        <v>19</v>
      </c>
      <c r="C19" s="14" t="s">
        <v>9</v>
      </c>
      <c r="D19" s="14" t="s">
        <v>9</v>
      </c>
      <c r="E19" s="31">
        <f>'冠名基金收支明细 (2020)'!E18</f>
        <v>18350</v>
      </c>
      <c r="F19" s="3"/>
      <c r="G19" s="33"/>
      <c r="H19" s="30"/>
      <c r="I19" s="34"/>
      <c r="J19" s="32" t="s">
        <v>38</v>
      </c>
      <c r="K19" s="27" t="s">
        <v>39</v>
      </c>
      <c r="L19" s="28" t="s">
        <v>40</v>
      </c>
    </row>
    <row r="20" spans="1:12" s="18" customFormat="1" ht="37.5" customHeight="1" x14ac:dyDescent="0.15">
      <c r="A20" s="64" t="s">
        <v>36</v>
      </c>
      <c r="B20" s="46" t="s">
        <v>20</v>
      </c>
      <c r="C20" s="31">
        <v>0</v>
      </c>
      <c r="D20" s="31">
        <v>0</v>
      </c>
      <c r="E20" s="31">
        <v>0</v>
      </c>
      <c r="F20" s="3"/>
      <c r="G20" s="33"/>
      <c r="H20" s="30"/>
      <c r="I20" s="34"/>
      <c r="J20" s="32" t="s">
        <v>38</v>
      </c>
      <c r="K20" s="27" t="s">
        <v>39</v>
      </c>
      <c r="L20" s="28" t="s">
        <v>40</v>
      </c>
    </row>
    <row r="21" spans="1:12" s="18" customFormat="1" ht="37.5" customHeight="1" x14ac:dyDescent="0.15">
      <c r="A21" s="64" t="s">
        <v>41</v>
      </c>
      <c r="B21" s="25" t="s">
        <v>42</v>
      </c>
      <c r="C21" s="3">
        <f>C23</f>
        <v>0</v>
      </c>
      <c r="D21" s="3">
        <f>D23</f>
        <v>17200</v>
      </c>
      <c r="E21" s="3">
        <f>E22+E23</f>
        <v>15513.759999999995</v>
      </c>
      <c r="F21" s="3"/>
      <c r="G21" s="33"/>
      <c r="H21" s="30"/>
      <c r="I21" s="34"/>
      <c r="J21" s="4" t="s">
        <v>33</v>
      </c>
      <c r="K21" s="27" t="s">
        <v>43</v>
      </c>
      <c r="L21" s="28" t="s">
        <v>44</v>
      </c>
    </row>
    <row r="22" spans="1:12" s="18" customFormat="1" ht="37.5" customHeight="1" x14ac:dyDescent="0.15">
      <c r="A22" s="64" t="s">
        <v>41</v>
      </c>
      <c r="B22" s="46" t="s">
        <v>19</v>
      </c>
      <c r="C22" s="14" t="s">
        <v>9</v>
      </c>
      <c r="D22" s="14" t="s">
        <v>9</v>
      </c>
      <c r="E22" s="31">
        <f>'冠名基金收支明细 (2020)'!E21</f>
        <v>32713.759999999995</v>
      </c>
      <c r="F22" s="3"/>
      <c r="G22" s="33"/>
      <c r="H22" s="30"/>
      <c r="I22" s="34"/>
      <c r="J22" s="32" t="s">
        <v>33</v>
      </c>
      <c r="K22" s="27" t="s">
        <v>43</v>
      </c>
      <c r="L22" s="28" t="s">
        <v>44</v>
      </c>
    </row>
    <row r="23" spans="1:12" s="18" customFormat="1" ht="37.5" customHeight="1" x14ac:dyDescent="0.15">
      <c r="A23" s="64" t="s">
        <v>41</v>
      </c>
      <c r="B23" s="46" t="s">
        <v>20</v>
      </c>
      <c r="C23" s="31">
        <v>0</v>
      </c>
      <c r="D23" s="31">
        <v>17200</v>
      </c>
      <c r="E23" s="31">
        <f>C23-D23</f>
        <v>-17200</v>
      </c>
      <c r="F23" s="3"/>
      <c r="G23" s="33"/>
      <c r="H23" s="30"/>
      <c r="I23" s="34"/>
      <c r="J23" s="32" t="s">
        <v>33</v>
      </c>
      <c r="K23" s="27" t="s">
        <v>43</v>
      </c>
      <c r="L23" s="28" t="s">
        <v>44</v>
      </c>
    </row>
    <row r="24" spans="1:12" s="18" customFormat="1" ht="37.5" customHeight="1" x14ac:dyDescent="0.15">
      <c r="A24" s="64" t="s">
        <v>46</v>
      </c>
      <c r="B24" s="25" t="s">
        <v>47</v>
      </c>
      <c r="C24" s="3">
        <f>C26</f>
        <v>0</v>
      </c>
      <c r="D24" s="3">
        <f>D26</f>
        <v>0</v>
      </c>
      <c r="E24" s="3">
        <f>E25</f>
        <v>30000</v>
      </c>
      <c r="F24" s="3"/>
      <c r="G24" s="33"/>
      <c r="H24" s="30"/>
      <c r="I24" s="34"/>
      <c r="J24" s="4" t="s">
        <v>33</v>
      </c>
      <c r="K24" s="27" t="s">
        <v>48</v>
      </c>
      <c r="L24" s="28" t="s">
        <v>49</v>
      </c>
    </row>
    <row r="25" spans="1:12" s="18" customFormat="1" ht="37.5" customHeight="1" x14ac:dyDescent="0.15">
      <c r="A25" s="64" t="s">
        <v>46</v>
      </c>
      <c r="B25" s="46" t="s">
        <v>19</v>
      </c>
      <c r="C25" s="14" t="s">
        <v>9</v>
      </c>
      <c r="D25" s="14" t="s">
        <v>9</v>
      </c>
      <c r="E25" s="31">
        <f>'冠名基金收支明细 (2020)'!E23</f>
        <v>30000</v>
      </c>
      <c r="F25" s="3"/>
      <c r="G25" s="33"/>
      <c r="H25" s="30"/>
      <c r="I25" s="34"/>
      <c r="J25" s="32" t="s">
        <v>33</v>
      </c>
      <c r="K25" s="27" t="s">
        <v>48</v>
      </c>
      <c r="L25" s="28" t="s">
        <v>49</v>
      </c>
    </row>
    <row r="26" spans="1:12" s="18" customFormat="1" ht="37.5" customHeight="1" x14ac:dyDescent="0.15">
      <c r="A26" s="64" t="s">
        <v>46</v>
      </c>
      <c r="B26" s="46" t="s">
        <v>20</v>
      </c>
      <c r="C26" s="31">
        <v>0</v>
      </c>
      <c r="D26" s="31">
        <v>0</v>
      </c>
      <c r="E26" s="31">
        <v>0</v>
      </c>
      <c r="F26" s="3"/>
      <c r="G26" s="33"/>
      <c r="H26" s="30"/>
      <c r="I26" s="34"/>
      <c r="J26" s="32" t="s">
        <v>33</v>
      </c>
      <c r="K26" s="27" t="s">
        <v>48</v>
      </c>
      <c r="L26" s="28" t="s">
        <v>49</v>
      </c>
    </row>
    <row r="27" spans="1:12" s="18" customFormat="1" ht="37.5" customHeight="1" x14ac:dyDescent="0.15">
      <c r="A27" s="64" t="s">
        <v>50</v>
      </c>
      <c r="B27" s="25" t="s">
        <v>51</v>
      </c>
      <c r="C27" s="3">
        <f>C29</f>
        <v>0</v>
      </c>
      <c r="D27" s="3">
        <f>D29</f>
        <v>0</v>
      </c>
      <c r="E27" s="3">
        <f>'冠名基金收支明细 (2020)'!E25</f>
        <v>50000</v>
      </c>
      <c r="F27" s="3"/>
      <c r="G27" s="33"/>
      <c r="H27" s="30"/>
      <c r="I27" s="34"/>
      <c r="J27" s="4" t="s">
        <v>33</v>
      </c>
      <c r="K27" s="27" t="s">
        <v>52</v>
      </c>
      <c r="L27" s="28" t="s">
        <v>53</v>
      </c>
    </row>
    <row r="28" spans="1:12" s="18" customFormat="1" ht="37.5" customHeight="1" x14ac:dyDescent="0.15">
      <c r="A28" s="64" t="s">
        <v>50</v>
      </c>
      <c r="B28" s="46" t="s">
        <v>19</v>
      </c>
      <c r="C28" s="14" t="s">
        <v>9</v>
      </c>
      <c r="D28" s="14" t="s">
        <v>9</v>
      </c>
      <c r="E28" s="31">
        <f>'冠名基金收支明细 (2020)'!E25</f>
        <v>50000</v>
      </c>
      <c r="F28" s="3"/>
      <c r="G28" s="33"/>
      <c r="H28" s="30"/>
      <c r="I28" s="34"/>
      <c r="J28" s="32" t="s">
        <v>33</v>
      </c>
      <c r="K28" s="27" t="s">
        <v>52</v>
      </c>
      <c r="L28" s="28" t="s">
        <v>53</v>
      </c>
    </row>
    <row r="29" spans="1:12" s="18" customFormat="1" ht="37.5" customHeight="1" x14ac:dyDescent="0.15">
      <c r="A29" s="64" t="s">
        <v>50</v>
      </c>
      <c r="B29" s="46" t="s">
        <v>20</v>
      </c>
      <c r="C29" s="31">
        <v>0</v>
      </c>
      <c r="D29" s="31">
        <v>0</v>
      </c>
      <c r="E29" s="31">
        <v>0</v>
      </c>
      <c r="F29" s="3"/>
      <c r="G29" s="33"/>
      <c r="H29" s="30"/>
      <c r="I29" s="34"/>
      <c r="J29" s="32" t="s">
        <v>33</v>
      </c>
      <c r="K29" s="27" t="s">
        <v>52</v>
      </c>
      <c r="L29" s="28" t="s">
        <v>53</v>
      </c>
    </row>
    <row r="30" spans="1:12" s="18" customFormat="1" ht="37.5" customHeight="1" x14ac:dyDescent="0.15">
      <c r="A30" s="64" t="s">
        <v>54</v>
      </c>
      <c r="B30" s="25" t="s">
        <v>55</v>
      </c>
      <c r="C30" s="3">
        <v>0</v>
      </c>
      <c r="D30" s="3">
        <v>0</v>
      </c>
      <c r="E30" s="3">
        <v>0</v>
      </c>
      <c r="F30" s="3"/>
      <c r="G30" s="33"/>
      <c r="H30" s="30"/>
      <c r="I30" s="34"/>
      <c r="J30" s="4" t="s">
        <v>10</v>
      </c>
      <c r="K30" s="36" t="s">
        <v>56</v>
      </c>
      <c r="L30" s="28" t="s">
        <v>57</v>
      </c>
    </row>
    <row r="31" spans="1:12" s="18" customFormat="1" ht="37.5" customHeight="1" x14ac:dyDescent="0.15">
      <c r="A31" s="64" t="s">
        <v>58</v>
      </c>
      <c r="B31" s="25" t="s">
        <v>59</v>
      </c>
      <c r="C31" s="3">
        <f>C33</f>
        <v>200000</v>
      </c>
      <c r="D31" s="3">
        <f>D33</f>
        <v>200000</v>
      </c>
      <c r="E31" s="3">
        <f>E32+E33</f>
        <v>0</v>
      </c>
      <c r="F31" s="3"/>
      <c r="G31" s="33"/>
      <c r="H31" s="30"/>
      <c r="I31" s="34"/>
      <c r="J31" s="4" t="s">
        <v>33</v>
      </c>
      <c r="K31" s="27" t="s">
        <v>60</v>
      </c>
      <c r="L31" s="28" t="s">
        <v>61</v>
      </c>
    </row>
    <row r="32" spans="1:12" s="18" customFormat="1" ht="37.5" customHeight="1" x14ac:dyDescent="0.15">
      <c r="A32" s="64" t="s">
        <v>58</v>
      </c>
      <c r="B32" s="46" t="s">
        <v>19</v>
      </c>
      <c r="C32" s="14" t="s">
        <v>9</v>
      </c>
      <c r="D32" s="14" t="s">
        <v>9</v>
      </c>
      <c r="E32" s="31">
        <f>'冠名基金收支明细 (2020)'!E28</f>
        <v>0</v>
      </c>
      <c r="F32" s="3"/>
      <c r="G32" s="33"/>
      <c r="H32" s="30"/>
      <c r="I32" s="34"/>
      <c r="J32" s="4" t="s">
        <v>33</v>
      </c>
      <c r="K32" s="27" t="s">
        <v>60</v>
      </c>
      <c r="L32" s="28" t="s">
        <v>65</v>
      </c>
    </row>
    <row r="33" spans="1:12" s="18" customFormat="1" ht="37.5" customHeight="1" x14ac:dyDescent="0.15">
      <c r="A33" s="64" t="s">
        <v>58</v>
      </c>
      <c r="B33" s="46" t="s">
        <v>20</v>
      </c>
      <c r="C33" s="31">
        <v>200000</v>
      </c>
      <c r="D33" s="31">
        <v>200000</v>
      </c>
      <c r="E33" s="31">
        <v>0</v>
      </c>
      <c r="F33" s="3"/>
      <c r="G33" s="33"/>
      <c r="H33" s="30"/>
      <c r="I33" s="34"/>
      <c r="J33" s="32" t="s">
        <v>33</v>
      </c>
      <c r="K33" s="27" t="s">
        <v>60</v>
      </c>
      <c r="L33" s="28" t="s">
        <v>61</v>
      </c>
    </row>
    <row r="34" spans="1:12" s="18" customFormat="1" ht="37.5" customHeight="1" x14ac:dyDescent="0.15">
      <c r="A34" s="64" t="s">
        <v>62</v>
      </c>
      <c r="B34" s="25" t="s">
        <v>63</v>
      </c>
      <c r="C34" s="3">
        <f>C36</f>
        <v>202000</v>
      </c>
      <c r="D34" s="3">
        <f>D36</f>
        <v>100000</v>
      </c>
      <c r="E34" s="3">
        <f>E35+E36</f>
        <v>102457.92</v>
      </c>
      <c r="F34" s="3"/>
      <c r="G34" s="33"/>
      <c r="H34" s="30"/>
      <c r="I34" s="34"/>
      <c r="J34" s="4" t="s">
        <v>38</v>
      </c>
      <c r="K34" s="27" t="s">
        <v>64</v>
      </c>
      <c r="L34" s="28" t="s">
        <v>65</v>
      </c>
    </row>
    <row r="35" spans="1:12" s="18" customFormat="1" ht="37.5" customHeight="1" x14ac:dyDescent="0.15">
      <c r="A35" s="64" t="s">
        <v>62</v>
      </c>
      <c r="B35" s="46" t="s">
        <v>19</v>
      </c>
      <c r="C35" s="31">
        <v>0</v>
      </c>
      <c r="D35" s="31">
        <v>0</v>
      </c>
      <c r="E35" s="31">
        <f>'冠名基金收支明细 (2020)'!E30</f>
        <v>457.91999999999825</v>
      </c>
      <c r="F35" s="3"/>
      <c r="G35" s="33"/>
      <c r="H35" s="30"/>
      <c r="I35" s="34"/>
      <c r="J35" s="32" t="s">
        <v>38</v>
      </c>
      <c r="K35" s="27" t="s">
        <v>64</v>
      </c>
      <c r="L35" s="28" t="s">
        <v>65</v>
      </c>
    </row>
    <row r="36" spans="1:12" s="18" customFormat="1" ht="37.5" customHeight="1" x14ac:dyDescent="0.15">
      <c r="A36" s="64" t="s">
        <v>62</v>
      </c>
      <c r="B36" s="46" t="s">
        <v>20</v>
      </c>
      <c r="C36" s="31">
        <v>202000</v>
      </c>
      <c r="D36" s="31">
        <v>100000</v>
      </c>
      <c r="E36" s="31">
        <f>C36-D36</f>
        <v>102000</v>
      </c>
      <c r="F36" s="3"/>
      <c r="G36" s="33"/>
      <c r="H36" s="30"/>
      <c r="I36" s="34"/>
      <c r="J36" s="32" t="s">
        <v>38</v>
      </c>
      <c r="K36" s="27" t="s">
        <v>64</v>
      </c>
      <c r="L36" s="28" t="s">
        <v>65</v>
      </c>
    </row>
    <row r="37" spans="1:12" s="18" customFormat="1" ht="37.5" customHeight="1" x14ac:dyDescent="0.15">
      <c r="A37" s="64" t="s">
        <v>66</v>
      </c>
      <c r="B37" s="25" t="s">
        <v>67</v>
      </c>
      <c r="C37" s="3">
        <f>C38</f>
        <v>60000</v>
      </c>
      <c r="D37" s="3">
        <f>D38</f>
        <v>22000</v>
      </c>
      <c r="E37" s="3">
        <f>E38</f>
        <v>38000</v>
      </c>
      <c r="F37" s="3">
        <v>6</v>
      </c>
      <c r="G37" s="33">
        <v>10</v>
      </c>
      <c r="H37" s="30" t="s">
        <v>68</v>
      </c>
      <c r="I37" s="34">
        <v>15312060575</v>
      </c>
      <c r="J37" s="4" t="s">
        <v>38</v>
      </c>
      <c r="K37" s="27" t="s">
        <v>69</v>
      </c>
      <c r="L37" s="28" t="s">
        <v>70</v>
      </c>
    </row>
    <row r="38" spans="1:12" s="18" customFormat="1" ht="37.5" customHeight="1" x14ac:dyDescent="0.15">
      <c r="A38" s="64" t="s">
        <v>66</v>
      </c>
      <c r="B38" s="46" t="s">
        <v>20</v>
      </c>
      <c r="C38" s="31">
        <v>60000</v>
      </c>
      <c r="D38" s="31">
        <v>22000</v>
      </c>
      <c r="E38" s="31">
        <f>C38-D38</f>
        <v>38000</v>
      </c>
      <c r="F38" s="3"/>
      <c r="G38" s="33"/>
      <c r="H38" s="30"/>
      <c r="I38" s="34"/>
      <c r="J38" s="32" t="s">
        <v>38</v>
      </c>
      <c r="K38" s="27" t="s">
        <v>69</v>
      </c>
      <c r="L38" s="28" t="s">
        <v>70</v>
      </c>
    </row>
    <row r="39" spans="1:12" s="18" customFormat="1" ht="37.5" customHeight="1" x14ac:dyDescent="0.15">
      <c r="A39" s="64" t="s">
        <v>71</v>
      </c>
      <c r="B39" s="25" t="s">
        <v>72</v>
      </c>
      <c r="C39" s="3">
        <f>C40</f>
        <v>50000</v>
      </c>
      <c r="D39" s="3">
        <f>D40</f>
        <v>50000</v>
      </c>
      <c r="E39" s="3">
        <f>E40</f>
        <v>0</v>
      </c>
      <c r="F39" s="3">
        <v>5</v>
      </c>
      <c r="G39" s="33">
        <v>10</v>
      </c>
      <c r="H39" s="30" t="s">
        <v>73</v>
      </c>
      <c r="I39" s="34">
        <v>13813077777</v>
      </c>
      <c r="J39" s="4" t="s">
        <v>38</v>
      </c>
      <c r="K39" s="27" t="s">
        <v>74</v>
      </c>
      <c r="L39" s="28" t="s">
        <v>75</v>
      </c>
    </row>
    <row r="40" spans="1:12" s="18" customFormat="1" ht="37.5" customHeight="1" x14ac:dyDescent="0.15">
      <c r="A40" s="64" t="s">
        <v>71</v>
      </c>
      <c r="B40" s="46" t="s">
        <v>20</v>
      </c>
      <c r="C40" s="31">
        <v>50000</v>
      </c>
      <c r="D40" s="31">
        <v>50000</v>
      </c>
      <c r="E40" s="31">
        <f>C40-D40</f>
        <v>0</v>
      </c>
      <c r="F40" s="3"/>
      <c r="G40" s="33"/>
      <c r="H40" s="30"/>
      <c r="I40" s="34"/>
      <c r="J40" s="32" t="s">
        <v>38</v>
      </c>
      <c r="K40" s="27" t="s">
        <v>74</v>
      </c>
      <c r="L40" s="28" t="s">
        <v>75</v>
      </c>
    </row>
    <row r="41" spans="1:12" s="18" customFormat="1" ht="37.5" customHeight="1" x14ac:dyDescent="0.15">
      <c r="A41" s="64" t="s">
        <v>76</v>
      </c>
      <c r="B41" s="25" t="s">
        <v>77</v>
      </c>
      <c r="C41" s="3">
        <f>C42</f>
        <v>120000</v>
      </c>
      <c r="D41" s="3">
        <f>D42</f>
        <v>120000</v>
      </c>
      <c r="E41" s="3">
        <f>E42</f>
        <v>0</v>
      </c>
      <c r="F41" s="3">
        <v>6</v>
      </c>
      <c r="G41" s="33">
        <v>10</v>
      </c>
      <c r="H41" s="30" t="s">
        <v>78</v>
      </c>
      <c r="I41" s="34">
        <v>15295510709</v>
      </c>
      <c r="J41" s="4" t="s">
        <v>38</v>
      </c>
      <c r="K41" s="27" t="s">
        <v>79</v>
      </c>
      <c r="L41" s="28" t="s">
        <v>80</v>
      </c>
    </row>
    <row r="42" spans="1:12" s="18" customFormat="1" ht="37.5" customHeight="1" x14ac:dyDescent="0.15">
      <c r="A42" s="64" t="s">
        <v>76</v>
      </c>
      <c r="B42" s="46" t="s">
        <v>20</v>
      </c>
      <c r="C42" s="31">
        <v>120000</v>
      </c>
      <c r="D42" s="31">
        <v>120000</v>
      </c>
      <c r="E42" s="31">
        <f>C42-D42</f>
        <v>0</v>
      </c>
      <c r="F42" s="3"/>
      <c r="G42" s="33"/>
      <c r="H42" s="30"/>
      <c r="I42" s="34"/>
      <c r="J42" s="32" t="s">
        <v>38</v>
      </c>
      <c r="K42" s="27" t="s">
        <v>79</v>
      </c>
      <c r="L42" s="28" t="s">
        <v>80</v>
      </c>
    </row>
    <row r="43" spans="1:12" s="18" customFormat="1" ht="37.5" customHeight="1" x14ac:dyDescent="0.15">
      <c r="A43" s="64" t="s">
        <v>81</v>
      </c>
      <c r="B43" s="25" t="s">
        <v>82</v>
      </c>
      <c r="C43" s="3">
        <f>C44</f>
        <v>200000</v>
      </c>
      <c r="D43" s="3">
        <f>D44</f>
        <v>120000</v>
      </c>
      <c r="E43" s="3">
        <f>E44</f>
        <v>80000</v>
      </c>
      <c r="F43" s="3">
        <v>20</v>
      </c>
      <c r="G43" s="33">
        <v>10</v>
      </c>
      <c r="H43" s="30" t="s">
        <v>83</v>
      </c>
      <c r="I43" s="34">
        <v>13601439888</v>
      </c>
      <c r="J43" s="4" t="s">
        <v>38</v>
      </c>
      <c r="K43" s="27" t="s">
        <v>84</v>
      </c>
      <c r="L43" s="28" t="s">
        <v>85</v>
      </c>
    </row>
    <row r="44" spans="1:12" s="18" customFormat="1" ht="37.5" customHeight="1" x14ac:dyDescent="0.15">
      <c r="A44" s="64" t="s">
        <v>81</v>
      </c>
      <c r="B44" s="37" t="s">
        <v>20</v>
      </c>
      <c r="C44" s="31">
        <v>200000</v>
      </c>
      <c r="D44" s="31">
        <v>120000</v>
      </c>
      <c r="E44" s="31">
        <f>C44-D44</f>
        <v>80000</v>
      </c>
      <c r="F44" s="3"/>
      <c r="G44" s="33"/>
      <c r="H44" s="30"/>
      <c r="I44" s="34"/>
      <c r="J44" s="32" t="s">
        <v>38</v>
      </c>
      <c r="K44" s="27" t="s">
        <v>84</v>
      </c>
      <c r="L44" s="28" t="s">
        <v>85</v>
      </c>
    </row>
    <row r="45" spans="1:12" s="18" customFormat="1" ht="37.5" customHeight="1" x14ac:dyDescent="0.15">
      <c r="A45" s="64" t="s">
        <v>86</v>
      </c>
      <c r="B45" s="25" t="s">
        <v>87</v>
      </c>
      <c r="C45" s="3">
        <v>11000</v>
      </c>
      <c r="D45" s="3">
        <v>0</v>
      </c>
      <c r="E45" s="3">
        <f>E46</f>
        <v>11000</v>
      </c>
      <c r="F45" s="3">
        <v>8</v>
      </c>
      <c r="G45" s="33">
        <v>40</v>
      </c>
      <c r="H45" s="30" t="s">
        <v>88</v>
      </c>
      <c r="I45" s="34">
        <v>17766428897</v>
      </c>
      <c r="J45" s="4" t="s">
        <v>33</v>
      </c>
      <c r="K45" s="27" t="s">
        <v>89</v>
      </c>
      <c r="L45" s="28" t="s">
        <v>90</v>
      </c>
    </row>
    <row r="46" spans="1:12" s="18" customFormat="1" ht="37.5" customHeight="1" x14ac:dyDescent="0.15">
      <c r="A46" s="64" t="s">
        <v>86</v>
      </c>
      <c r="B46" s="37" t="s">
        <v>20</v>
      </c>
      <c r="C46" s="31">
        <v>11000</v>
      </c>
      <c r="D46" s="31">
        <v>0</v>
      </c>
      <c r="E46" s="31">
        <f>C46-D46</f>
        <v>11000</v>
      </c>
      <c r="F46" s="3"/>
      <c r="G46" s="33"/>
      <c r="H46" s="30"/>
      <c r="I46" s="34"/>
      <c r="J46" s="4" t="s">
        <v>33</v>
      </c>
      <c r="K46" s="27" t="s">
        <v>89</v>
      </c>
      <c r="L46" s="28" t="s">
        <v>150</v>
      </c>
    </row>
    <row r="47" spans="1:12" ht="30" customHeight="1" x14ac:dyDescent="0.15">
      <c r="A47" s="64" t="s">
        <v>102</v>
      </c>
      <c r="B47" s="25" t="s">
        <v>103</v>
      </c>
      <c r="C47" s="3">
        <f>C49</f>
        <v>20000</v>
      </c>
      <c r="D47" s="3">
        <f>D49</f>
        <v>20000</v>
      </c>
      <c r="E47" s="3">
        <f>E48+E49</f>
        <v>50000</v>
      </c>
      <c r="F47" s="31"/>
      <c r="G47" s="39"/>
      <c r="H47" s="30"/>
      <c r="I47" s="34"/>
      <c r="J47" s="4" t="s">
        <v>38</v>
      </c>
      <c r="K47" s="40" t="s">
        <v>104</v>
      </c>
      <c r="L47" s="28" t="s">
        <v>105</v>
      </c>
    </row>
    <row r="48" spans="1:12" ht="30" customHeight="1" x14ac:dyDescent="0.15">
      <c r="A48" s="64" t="s">
        <v>102</v>
      </c>
      <c r="B48" s="46" t="s">
        <v>19</v>
      </c>
      <c r="C48" s="31">
        <v>0</v>
      </c>
      <c r="D48" s="31">
        <v>0</v>
      </c>
      <c r="E48" s="31">
        <v>50000</v>
      </c>
      <c r="F48" s="31"/>
      <c r="G48" s="39"/>
      <c r="H48" s="30"/>
      <c r="I48" s="34"/>
      <c r="J48" s="32" t="s">
        <v>38</v>
      </c>
      <c r="K48" s="40" t="s">
        <v>104</v>
      </c>
      <c r="L48" s="28" t="s">
        <v>105</v>
      </c>
    </row>
    <row r="49" spans="1:12" ht="30" customHeight="1" x14ac:dyDescent="0.15">
      <c r="A49" s="64" t="s">
        <v>102</v>
      </c>
      <c r="B49" s="46" t="s">
        <v>20</v>
      </c>
      <c r="C49" s="31">
        <v>20000</v>
      </c>
      <c r="D49" s="31">
        <v>20000</v>
      </c>
      <c r="E49" s="31">
        <f>C49-D49</f>
        <v>0</v>
      </c>
      <c r="F49" s="31"/>
      <c r="G49" s="39"/>
      <c r="H49" s="30"/>
      <c r="I49" s="34"/>
      <c r="J49" s="32" t="s">
        <v>38</v>
      </c>
      <c r="K49" s="40" t="s">
        <v>104</v>
      </c>
      <c r="L49" s="28" t="s">
        <v>105</v>
      </c>
    </row>
    <row r="50" spans="1:12" ht="30" customHeight="1" x14ac:dyDescent="0.15">
      <c r="A50" s="64" t="s">
        <v>106</v>
      </c>
      <c r="B50" s="25" t="s">
        <v>107</v>
      </c>
      <c r="C50" s="3">
        <f>C52</f>
        <v>0</v>
      </c>
      <c r="D50" s="3">
        <f>D52</f>
        <v>23611</v>
      </c>
      <c r="E50" s="3">
        <f>E51+E52</f>
        <v>4709.5999999999767</v>
      </c>
      <c r="F50" s="31"/>
      <c r="G50" s="39"/>
      <c r="H50" s="30"/>
      <c r="I50" s="34"/>
      <c r="J50" s="4" t="s">
        <v>33</v>
      </c>
      <c r="K50" s="40" t="s">
        <v>108</v>
      </c>
      <c r="L50" s="28" t="s">
        <v>109</v>
      </c>
    </row>
    <row r="51" spans="1:12" ht="30" customHeight="1" x14ac:dyDescent="0.15">
      <c r="A51" s="64" t="s">
        <v>106</v>
      </c>
      <c r="B51" s="46" t="s">
        <v>19</v>
      </c>
      <c r="C51" s="14" t="s">
        <v>9</v>
      </c>
      <c r="D51" s="14" t="s">
        <v>9</v>
      </c>
      <c r="E51" s="31">
        <f>'冠名基金收支明细 (2020)'!E34</f>
        <v>28320.599999999977</v>
      </c>
      <c r="F51" s="31"/>
      <c r="G51" s="39"/>
      <c r="H51" s="30"/>
      <c r="I51" s="34"/>
      <c r="J51" s="32" t="s">
        <v>33</v>
      </c>
      <c r="K51" s="40" t="s">
        <v>108</v>
      </c>
      <c r="L51" s="28" t="s">
        <v>109</v>
      </c>
    </row>
    <row r="52" spans="1:12" ht="30" customHeight="1" x14ac:dyDescent="0.15">
      <c r="A52" s="64" t="s">
        <v>106</v>
      </c>
      <c r="B52" s="46" t="s">
        <v>20</v>
      </c>
      <c r="C52" s="31">
        <v>0</v>
      </c>
      <c r="D52" s="31">
        <v>23611</v>
      </c>
      <c r="E52" s="31">
        <f>C52-D52</f>
        <v>-23611</v>
      </c>
      <c r="F52" s="31"/>
      <c r="G52" s="39"/>
      <c r="H52" s="30"/>
      <c r="I52" s="34"/>
      <c r="J52" s="32" t="s">
        <v>33</v>
      </c>
      <c r="K52" s="40" t="s">
        <v>108</v>
      </c>
      <c r="L52" s="28" t="s">
        <v>109</v>
      </c>
    </row>
    <row r="53" spans="1:12" s="18" customFormat="1" ht="37.5" customHeight="1" x14ac:dyDescent="0.15">
      <c r="A53" s="64" t="s">
        <v>110</v>
      </c>
      <c r="B53" s="25" t="s">
        <v>111</v>
      </c>
      <c r="C53" s="3">
        <f>C54</f>
        <v>200000</v>
      </c>
      <c r="D53" s="3">
        <f>D54</f>
        <v>100000</v>
      </c>
      <c r="E53" s="3">
        <f>E54</f>
        <v>100000</v>
      </c>
      <c r="F53" s="3">
        <v>20</v>
      </c>
      <c r="G53" s="33">
        <v>50</v>
      </c>
      <c r="H53" s="30" t="s">
        <v>112</v>
      </c>
      <c r="I53" s="34">
        <v>18851689529</v>
      </c>
      <c r="J53" s="4" t="s">
        <v>38</v>
      </c>
      <c r="K53" s="27" t="s">
        <v>113</v>
      </c>
      <c r="L53" s="28" t="s">
        <v>114</v>
      </c>
    </row>
    <row r="54" spans="1:12" s="18" customFormat="1" ht="37.5" customHeight="1" x14ac:dyDescent="0.15">
      <c r="A54" s="64" t="s">
        <v>110</v>
      </c>
      <c r="B54" s="46" t="s">
        <v>20</v>
      </c>
      <c r="C54" s="31">
        <v>200000</v>
      </c>
      <c r="D54" s="31">
        <v>100000</v>
      </c>
      <c r="E54" s="31">
        <f>C54-D54</f>
        <v>100000</v>
      </c>
      <c r="F54" s="3"/>
      <c r="G54" s="33"/>
      <c r="H54" s="30"/>
      <c r="I54" s="34"/>
      <c r="J54" s="32" t="s">
        <v>38</v>
      </c>
      <c r="K54" s="40" t="s">
        <v>113</v>
      </c>
      <c r="L54" s="28" t="s">
        <v>114</v>
      </c>
    </row>
    <row r="55" spans="1:12" s="18" customFormat="1" ht="37.5" customHeight="1" x14ac:dyDescent="0.15">
      <c r="A55" s="64" t="s">
        <v>115</v>
      </c>
      <c r="B55" s="25" t="s">
        <v>116</v>
      </c>
      <c r="C55" s="3">
        <f>C56</f>
        <v>200000</v>
      </c>
      <c r="D55" s="3">
        <f>D56</f>
        <v>100000</v>
      </c>
      <c r="E55" s="3">
        <f>C55-D55</f>
        <v>100000</v>
      </c>
      <c r="F55" s="3"/>
      <c r="G55" s="33"/>
      <c r="H55" s="30"/>
      <c r="I55" s="34"/>
      <c r="J55" s="4" t="s">
        <v>38</v>
      </c>
      <c r="K55" s="40" t="s">
        <v>117</v>
      </c>
      <c r="L55" s="28" t="s">
        <v>118</v>
      </c>
    </row>
    <row r="56" spans="1:12" s="18" customFormat="1" ht="37.5" customHeight="1" x14ac:dyDescent="0.15">
      <c r="A56" s="64" t="s">
        <v>115</v>
      </c>
      <c r="B56" s="46" t="s">
        <v>20</v>
      </c>
      <c r="C56" s="31">
        <v>200000</v>
      </c>
      <c r="D56" s="31">
        <v>100000</v>
      </c>
      <c r="E56" s="31">
        <f>C56-D56</f>
        <v>100000</v>
      </c>
      <c r="F56" s="3"/>
      <c r="G56" s="33"/>
      <c r="H56" s="30"/>
      <c r="I56" s="34"/>
      <c r="J56" s="32" t="s">
        <v>38</v>
      </c>
      <c r="K56" s="40" t="s">
        <v>117</v>
      </c>
      <c r="L56" s="28" t="s">
        <v>118</v>
      </c>
    </row>
    <row r="57" spans="1:12" s="18" customFormat="1" ht="37.5" customHeight="1" x14ac:dyDescent="0.15">
      <c r="A57" s="64" t="s">
        <v>119</v>
      </c>
      <c r="B57" s="25" t="s">
        <v>120</v>
      </c>
      <c r="C57" s="3">
        <f>C58</f>
        <v>250000</v>
      </c>
      <c r="D57" s="3">
        <f>D58</f>
        <v>0</v>
      </c>
      <c r="E57" s="3">
        <f>E58</f>
        <v>250000</v>
      </c>
      <c r="F57" s="3"/>
      <c r="G57" s="33"/>
      <c r="H57" s="30"/>
      <c r="I57" s="34"/>
      <c r="J57" s="4" t="s">
        <v>121</v>
      </c>
      <c r="K57" s="35" t="s">
        <v>122</v>
      </c>
      <c r="L57" s="28" t="s">
        <v>123</v>
      </c>
    </row>
    <row r="58" spans="1:12" s="18" customFormat="1" ht="37.5" customHeight="1" x14ac:dyDescent="0.15">
      <c r="A58" s="64" t="s">
        <v>119</v>
      </c>
      <c r="B58" s="46" t="s">
        <v>20</v>
      </c>
      <c r="C58" s="31">
        <v>250000</v>
      </c>
      <c r="D58" s="31">
        <v>0</v>
      </c>
      <c r="E58" s="31">
        <f>C58-D58</f>
        <v>250000</v>
      </c>
      <c r="F58" s="3"/>
      <c r="G58" s="33"/>
      <c r="H58" s="30"/>
      <c r="I58" s="34"/>
      <c r="J58" s="32" t="s">
        <v>121</v>
      </c>
      <c r="K58" s="35" t="s">
        <v>122</v>
      </c>
      <c r="L58" s="28" t="s">
        <v>123</v>
      </c>
    </row>
    <row r="59" spans="1:12" s="18" customFormat="1" ht="37.5" customHeight="1" x14ac:dyDescent="0.15">
      <c r="A59" s="64" t="s">
        <v>124</v>
      </c>
      <c r="B59" s="25" t="s">
        <v>125</v>
      </c>
      <c r="C59" s="3">
        <f>C60</f>
        <v>200000</v>
      </c>
      <c r="D59" s="3">
        <f>D60</f>
        <v>0</v>
      </c>
      <c r="E59" s="3">
        <f>E60</f>
        <v>200000</v>
      </c>
      <c r="F59" s="3"/>
      <c r="G59" s="33"/>
      <c r="H59" s="30"/>
      <c r="I59" s="34"/>
      <c r="J59" s="4" t="s">
        <v>121</v>
      </c>
      <c r="K59" s="35" t="s">
        <v>126</v>
      </c>
      <c r="L59" s="28" t="s">
        <v>127</v>
      </c>
    </row>
    <row r="60" spans="1:12" s="18" customFormat="1" ht="37.5" customHeight="1" x14ac:dyDescent="0.15">
      <c r="A60" s="64" t="s">
        <v>124</v>
      </c>
      <c r="B60" s="46" t="s">
        <v>20</v>
      </c>
      <c r="C60" s="31">
        <v>200000</v>
      </c>
      <c r="D60" s="31">
        <v>0</v>
      </c>
      <c r="E60" s="31">
        <f>C60-D60</f>
        <v>200000</v>
      </c>
      <c r="F60" s="3"/>
      <c r="G60" s="33"/>
      <c r="H60" s="30"/>
      <c r="I60" s="34"/>
      <c r="J60" s="32" t="s">
        <v>121</v>
      </c>
      <c r="K60" s="35" t="s">
        <v>126</v>
      </c>
      <c r="L60" s="28" t="s">
        <v>127</v>
      </c>
    </row>
    <row r="61" spans="1:12" s="18" customFormat="1" ht="30" customHeight="1" x14ac:dyDescent="0.15">
      <c r="A61" s="64" t="s">
        <v>291</v>
      </c>
      <c r="B61" s="25" t="s">
        <v>147</v>
      </c>
      <c r="C61" s="3">
        <f>SUM(C63:C75)</f>
        <v>1624600</v>
      </c>
      <c r="D61" s="3">
        <f>SUM(D63:D75)</f>
        <v>982000</v>
      </c>
      <c r="E61" s="3">
        <f>SUM(E63:E75)</f>
        <v>642600</v>
      </c>
      <c r="F61" s="3">
        <f>SUM(F62:F75)</f>
        <v>125</v>
      </c>
      <c r="G61" s="33">
        <f>SUM(G62:G73)</f>
        <v>160</v>
      </c>
      <c r="H61" s="30" t="s">
        <v>148</v>
      </c>
      <c r="I61" s="34">
        <v>13033513830</v>
      </c>
      <c r="J61" s="4" t="s">
        <v>38</v>
      </c>
      <c r="K61" s="45" t="s">
        <v>149</v>
      </c>
      <c r="L61" s="28" t="s">
        <v>150</v>
      </c>
    </row>
    <row r="62" spans="1:12" s="18" customFormat="1" ht="30" customHeight="1" x14ac:dyDescent="0.15">
      <c r="A62" s="64" t="s">
        <v>146</v>
      </c>
      <c r="B62" s="46" t="s">
        <v>151</v>
      </c>
      <c r="C62" s="3"/>
      <c r="D62" s="3"/>
      <c r="E62" s="3"/>
      <c r="F62" s="31">
        <v>30</v>
      </c>
      <c r="G62" s="39">
        <v>30</v>
      </c>
      <c r="H62" s="30" t="s">
        <v>152</v>
      </c>
      <c r="I62" s="34">
        <v>13812267310</v>
      </c>
      <c r="J62" s="32" t="s">
        <v>38</v>
      </c>
      <c r="K62" s="35" t="s">
        <v>153</v>
      </c>
      <c r="L62" s="28" t="s">
        <v>150</v>
      </c>
    </row>
    <row r="63" spans="1:12" s="18" customFormat="1" ht="30" customHeight="1" x14ac:dyDescent="0.15">
      <c r="A63" s="64" t="s">
        <v>146</v>
      </c>
      <c r="B63" s="46" t="s">
        <v>20</v>
      </c>
      <c r="C63" s="31">
        <v>250000</v>
      </c>
      <c r="D63" s="31">
        <v>90000</v>
      </c>
      <c r="E63" s="31">
        <f>C63-D63</f>
        <v>160000</v>
      </c>
      <c r="F63" s="31"/>
      <c r="G63" s="39"/>
      <c r="H63" s="30"/>
      <c r="I63" s="34"/>
      <c r="J63" s="32" t="s">
        <v>38</v>
      </c>
      <c r="K63" s="30"/>
      <c r="L63" s="28" t="s">
        <v>150</v>
      </c>
    </row>
    <row r="64" spans="1:12" s="18" customFormat="1" ht="30" customHeight="1" x14ac:dyDescent="0.15">
      <c r="A64" s="64" t="s">
        <v>292</v>
      </c>
      <c r="B64" s="46" t="s">
        <v>154</v>
      </c>
      <c r="C64" s="3"/>
      <c r="D64" s="3"/>
      <c r="E64" s="3"/>
      <c r="F64" s="31">
        <v>18</v>
      </c>
      <c r="G64" s="39">
        <v>25</v>
      </c>
      <c r="H64" s="30" t="s">
        <v>155</v>
      </c>
      <c r="I64" s="34">
        <v>13961651000</v>
      </c>
      <c r="J64" s="32" t="s">
        <v>38</v>
      </c>
      <c r="K64" s="35" t="s">
        <v>156</v>
      </c>
      <c r="L64" s="28" t="s">
        <v>150</v>
      </c>
    </row>
    <row r="65" spans="1:12" s="18" customFormat="1" ht="30" customHeight="1" x14ac:dyDescent="0.15">
      <c r="A65" s="64" t="s">
        <v>292</v>
      </c>
      <c r="B65" s="46" t="s">
        <v>20</v>
      </c>
      <c r="C65" s="31">
        <v>180000</v>
      </c>
      <c r="D65" s="31">
        <v>60000</v>
      </c>
      <c r="E65" s="31">
        <f>C65-D65</f>
        <v>120000</v>
      </c>
      <c r="F65" s="31"/>
      <c r="G65" s="39"/>
      <c r="H65" s="30"/>
      <c r="I65" s="34"/>
      <c r="J65" s="32" t="s">
        <v>38</v>
      </c>
      <c r="K65" s="35" t="s">
        <v>156</v>
      </c>
      <c r="L65" s="28" t="s">
        <v>150</v>
      </c>
    </row>
    <row r="66" spans="1:12" s="18" customFormat="1" ht="30" customHeight="1" x14ac:dyDescent="0.15">
      <c r="A66" s="64" t="s">
        <v>293</v>
      </c>
      <c r="B66" s="46" t="s">
        <v>157</v>
      </c>
      <c r="C66" s="3"/>
      <c r="D66" s="3"/>
      <c r="E66" s="3"/>
      <c r="F66" s="31">
        <v>6</v>
      </c>
      <c r="G66" s="39">
        <v>25</v>
      </c>
      <c r="H66" s="30" t="s">
        <v>158</v>
      </c>
      <c r="I66" s="34">
        <v>13906150158</v>
      </c>
      <c r="J66" s="32" t="s">
        <v>38</v>
      </c>
      <c r="K66" s="35" t="s">
        <v>159</v>
      </c>
      <c r="L66" s="28" t="s">
        <v>150</v>
      </c>
    </row>
    <row r="67" spans="1:12" s="18" customFormat="1" ht="30" customHeight="1" x14ac:dyDescent="0.15">
      <c r="A67" s="64" t="s">
        <v>293</v>
      </c>
      <c r="B67" s="46" t="s">
        <v>20</v>
      </c>
      <c r="C67" s="31">
        <v>60000</v>
      </c>
      <c r="D67" s="31">
        <v>60000</v>
      </c>
      <c r="E67" s="31">
        <f>C67-D67</f>
        <v>0</v>
      </c>
      <c r="F67" s="31"/>
      <c r="G67" s="39"/>
      <c r="H67" s="30"/>
      <c r="I67" s="34"/>
      <c r="J67" s="32" t="s">
        <v>38</v>
      </c>
      <c r="K67" s="35" t="s">
        <v>159</v>
      </c>
      <c r="L67" s="28" t="s">
        <v>150</v>
      </c>
    </row>
    <row r="68" spans="1:12" s="18" customFormat="1" ht="30" customHeight="1" x14ac:dyDescent="0.15">
      <c r="A68" s="64" t="s">
        <v>294</v>
      </c>
      <c r="B68" s="46" t="s">
        <v>160</v>
      </c>
      <c r="C68" s="3"/>
      <c r="D68" s="3"/>
      <c r="E68" s="3"/>
      <c r="F68" s="31">
        <v>38</v>
      </c>
      <c r="G68" s="39">
        <v>40</v>
      </c>
      <c r="H68" s="30" t="s">
        <v>161</v>
      </c>
      <c r="I68" s="34">
        <v>13906172858</v>
      </c>
      <c r="J68" s="32" t="s">
        <v>38</v>
      </c>
      <c r="K68" s="35" t="s">
        <v>162</v>
      </c>
      <c r="L68" s="28" t="s">
        <v>150</v>
      </c>
    </row>
    <row r="69" spans="1:12" s="18" customFormat="1" ht="30" customHeight="1" x14ac:dyDescent="0.15">
      <c r="A69" s="64" t="s">
        <v>294</v>
      </c>
      <c r="B69" s="46" t="s">
        <v>20</v>
      </c>
      <c r="C69" s="31">
        <v>456600</v>
      </c>
      <c r="D69" s="31">
        <v>96000</v>
      </c>
      <c r="E69" s="31">
        <f>C69-D69</f>
        <v>360600</v>
      </c>
      <c r="F69" s="31"/>
      <c r="G69" s="39"/>
      <c r="H69" s="30"/>
      <c r="I69" s="34"/>
      <c r="J69" s="32" t="s">
        <v>38</v>
      </c>
      <c r="K69" s="35" t="s">
        <v>162</v>
      </c>
      <c r="L69" s="28" t="s">
        <v>150</v>
      </c>
    </row>
    <row r="70" spans="1:12" s="18" customFormat="1" ht="30" customHeight="1" x14ac:dyDescent="0.15">
      <c r="A70" s="64" t="s">
        <v>295</v>
      </c>
      <c r="B70" s="46" t="s">
        <v>163</v>
      </c>
      <c r="C70" s="3"/>
      <c r="D70" s="3"/>
      <c r="E70" s="3"/>
      <c r="F70" s="31">
        <v>15</v>
      </c>
      <c r="G70" s="39">
        <v>20</v>
      </c>
      <c r="H70" s="30" t="s">
        <v>164</v>
      </c>
      <c r="I70" s="34">
        <v>13861708930</v>
      </c>
      <c r="J70" s="32" t="s">
        <v>38</v>
      </c>
      <c r="K70" s="35" t="s">
        <v>165</v>
      </c>
      <c r="L70" s="28" t="s">
        <v>150</v>
      </c>
    </row>
    <row r="71" spans="1:12" s="18" customFormat="1" ht="30" customHeight="1" x14ac:dyDescent="0.15">
      <c r="A71" s="64" t="s">
        <v>295</v>
      </c>
      <c r="B71" s="46" t="s">
        <v>20</v>
      </c>
      <c r="C71" s="31">
        <v>135000</v>
      </c>
      <c r="D71" s="31">
        <v>135000</v>
      </c>
      <c r="E71" s="31">
        <f>C71-D71</f>
        <v>0</v>
      </c>
      <c r="F71" s="31"/>
      <c r="G71" s="39"/>
      <c r="H71" s="30"/>
      <c r="I71" s="34"/>
      <c r="J71" s="32" t="s">
        <v>38</v>
      </c>
      <c r="K71" s="35" t="s">
        <v>165</v>
      </c>
      <c r="L71" s="28" t="s">
        <v>150</v>
      </c>
    </row>
    <row r="72" spans="1:12" s="18" customFormat="1" ht="30" customHeight="1" x14ac:dyDescent="0.15">
      <c r="A72" s="64" t="s">
        <v>295</v>
      </c>
      <c r="B72" s="46" t="s">
        <v>20</v>
      </c>
      <c r="C72" s="31">
        <v>460000</v>
      </c>
      <c r="D72" s="31">
        <v>460000</v>
      </c>
      <c r="E72" s="31">
        <f>C72-D72</f>
        <v>0</v>
      </c>
      <c r="F72" s="31"/>
      <c r="G72" s="39"/>
      <c r="H72" s="30"/>
      <c r="I72" s="34"/>
      <c r="J72" s="32" t="s">
        <v>38</v>
      </c>
      <c r="K72" s="35" t="s">
        <v>165</v>
      </c>
      <c r="L72" s="28" t="s">
        <v>150</v>
      </c>
    </row>
    <row r="73" spans="1:12" ht="30" customHeight="1" x14ac:dyDescent="0.15">
      <c r="A73" s="64" t="s">
        <v>296</v>
      </c>
      <c r="B73" s="46" t="s">
        <v>166</v>
      </c>
      <c r="F73" s="31">
        <v>8</v>
      </c>
      <c r="G73" s="39">
        <v>20</v>
      </c>
      <c r="H73" s="30" t="s">
        <v>167</v>
      </c>
      <c r="I73" s="34">
        <v>13812030518</v>
      </c>
      <c r="J73" s="32" t="s">
        <v>38</v>
      </c>
      <c r="K73" s="35" t="s">
        <v>168</v>
      </c>
      <c r="L73" s="28" t="s">
        <v>150</v>
      </c>
    </row>
    <row r="74" spans="1:12" ht="30" customHeight="1" x14ac:dyDescent="0.15">
      <c r="A74" s="64" t="s">
        <v>296</v>
      </c>
      <c r="B74" s="46" t="s">
        <v>20</v>
      </c>
      <c r="C74" s="31">
        <v>83000</v>
      </c>
      <c r="D74" s="31">
        <v>81000</v>
      </c>
      <c r="E74" s="31">
        <f>C74-D74</f>
        <v>2000</v>
      </c>
      <c r="F74" s="31"/>
      <c r="G74" s="39"/>
      <c r="H74" s="30"/>
      <c r="I74" s="34"/>
      <c r="J74" s="32" t="s">
        <v>38</v>
      </c>
      <c r="K74" s="35" t="s">
        <v>168</v>
      </c>
      <c r="L74" s="28" t="s">
        <v>150</v>
      </c>
    </row>
    <row r="75" spans="1:12" ht="30" customHeight="1" x14ac:dyDescent="0.15">
      <c r="A75" s="64" t="s">
        <v>297</v>
      </c>
      <c r="B75" s="46" t="s">
        <v>169</v>
      </c>
      <c r="C75" s="31">
        <v>0</v>
      </c>
      <c r="D75" s="31">
        <v>0</v>
      </c>
      <c r="E75" s="31">
        <f>C75-D75</f>
        <v>0</v>
      </c>
      <c r="F75" s="31">
        <v>10</v>
      </c>
      <c r="G75" s="39">
        <v>20</v>
      </c>
      <c r="H75" s="30" t="s">
        <v>170</v>
      </c>
      <c r="I75" s="34">
        <v>13906182608</v>
      </c>
      <c r="J75" s="32" t="s">
        <v>38</v>
      </c>
      <c r="K75" s="35" t="s">
        <v>171</v>
      </c>
      <c r="L75" s="28" t="s">
        <v>150</v>
      </c>
    </row>
    <row r="76" spans="1:12" s="18" customFormat="1" ht="30" customHeight="1" x14ac:dyDescent="0.15">
      <c r="A76" s="70" t="s">
        <v>179</v>
      </c>
      <c r="B76" s="25" t="s">
        <v>180</v>
      </c>
      <c r="C76" s="3">
        <f>C77</f>
        <v>1000000</v>
      </c>
      <c r="D76" s="3">
        <f>D77</f>
        <v>529684</v>
      </c>
      <c r="E76" s="3">
        <f>E77</f>
        <v>470316</v>
      </c>
      <c r="F76" s="3">
        <v>64</v>
      </c>
      <c r="G76" s="33">
        <v>400</v>
      </c>
      <c r="H76" s="30" t="s">
        <v>181</v>
      </c>
      <c r="I76" s="34">
        <v>13801493939</v>
      </c>
      <c r="J76" s="4" t="s">
        <v>93</v>
      </c>
      <c r="K76" s="35" t="s">
        <v>182</v>
      </c>
      <c r="L76" s="28" t="s">
        <v>183</v>
      </c>
    </row>
    <row r="77" spans="1:12" s="18" customFormat="1" ht="30" customHeight="1" x14ac:dyDescent="0.15">
      <c r="A77" s="72" t="s">
        <v>179</v>
      </c>
      <c r="B77" s="46" t="s">
        <v>20</v>
      </c>
      <c r="C77" s="31">
        <v>1000000</v>
      </c>
      <c r="D77" s="31">
        <v>529684</v>
      </c>
      <c r="E77" s="31">
        <f>C77-D77</f>
        <v>470316</v>
      </c>
      <c r="F77" s="3"/>
      <c r="G77" s="33"/>
      <c r="H77" s="30"/>
      <c r="I77" s="34"/>
      <c r="J77" s="32" t="s">
        <v>93</v>
      </c>
      <c r="K77" s="35" t="s">
        <v>182</v>
      </c>
      <c r="L77" s="28" t="s">
        <v>183</v>
      </c>
    </row>
    <row r="78" spans="1:12" s="18" customFormat="1" ht="30" customHeight="1" x14ac:dyDescent="0.15">
      <c r="A78" s="70" t="s">
        <v>184</v>
      </c>
      <c r="B78" s="25" t="s">
        <v>185</v>
      </c>
      <c r="C78" s="3">
        <f>C79</f>
        <v>400000</v>
      </c>
      <c r="D78" s="3">
        <f>D79</f>
        <v>369500</v>
      </c>
      <c r="E78" s="3">
        <f>E79</f>
        <v>30500</v>
      </c>
      <c r="F78" s="3">
        <v>40</v>
      </c>
      <c r="G78" s="33">
        <v>195</v>
      </c>
      <c r="H78" s="30" t="s">
        <v>186</v>
      </c>
      <c r="I78" s="34">
        <v>13961104728</v>
      </c>
      <c r="J78" s="4" t="s">
        <v>187</v>
      </c>
      <c r="K78" s="35" t="s">
        <v>188</v>
      </c>
      <c r="L78" s="28" t="s">
        <v>189</v>
      </c>
    </row>
    <row r="79" spans="1:12" s="18" customFormat="1" ht="30" customHeight="1" x14ac:dyDescent="0.15">
      <c r="A79" s="72" t="s">
        <v>184</v>
      </c>
      <c r="B79" s="46" t="s">
        <v>20</v>
      </c>
      <c r="C79" s="31">
        <v>400000</v>
      </c>
      <c r="D79" s="31">
        <v>369500</v>
      </c>
      <c r="E79" s="31">
        <f>C79-D79</f>
        <v>30500</v>
      </c>
      <c r="F79" s="3"/>
      <c r="G79" s="33"/>
      <c r="H79" s="30"/>
      <c r="I79" s="34"/>
      <c r="J79" s="32" t="s">
        <v>187</v>
      </c>
      <c r="K79" s="35" t="s">
        <v>188</v>
      </c>
      <c r="L79" s="28" t="s">
        <v>189</v>
      </c>
    </row>
    <row r="80" spans="1:12" s="18" customFormat="1" ht="30" customHeight="1" x14ac:dyDescent="0.15">
      <c r="A80" s="70" t="s">
        <v>190</v>
      </c>
      <c r="B80" s="25" t="s">
        <v>191</v>
      </c>
      <c r="C80" s="3">
        <f>C81</f>
        <v>650000</v>
      </c>
      <c r="D80" s="3">
        <f>D81</f>
        <v>560658</v>
      </c>
      <c r="E80" s="3">
        <f>E81</f>
        <v>89342</v>
      </c>
      <c r="F80" s="3">
        <v>50</v>
      </c>
      <c r="G80" s="33">
        <v>55</v>
      </c>
      <c r="H80" s="30" t="s">
        <v>186</v>
      </c>
      <c r="I80" s="34">
        <v>13961104728</v>
      </c>
      <c r="J80" s="4" t="s">
        <v>192</v>
      </c>
      <c r="K80" s="35" t="s">
        <v>188</v>
      </c>
      <c r="L80" s="28" t="s">
        <v>193</v>
      </c>
    </row>
    <row r="81" spans="1:13" s="18" customFormat="1" ht="30" customHeight="1" x14ac:dyDescent="0.15">
      <c r="A81" s="72" t="s">
        <v>190</v>
      </c>
      <c r="B81" s="46" t="s">
        <v>20</v>
      </c>
      <c r="C81" s="31">
        <v>650000</v>
      </c>
      <c r="D81" s="31">
        <v>560658</v>
      </c>
      <c r="E81" s="31">
        <f>C81-D81</f>
        <v>89342</v>
      </c>
      <c r="F81" s="3"/>
      <c r="G81" s="33"/>
      <c r="H81" s="30"/>
      <c r="I81" s="34"/>
      <c r="J81" s="32" t="s">
        <v>192</v>
      </c>
      <c r="K81" s="35" t="s">
        <v>188</v>
      </c>
      <c r="L81" s="28" t="s">
        <v>193</v>
      </c>
    </row>
    <row r="82" spans="1:13" s="18" customFormat="1" ht="30" customHeight="1" x14ac:dyDescent="0.15">
      <c r="A82" s="73" t="s">
        <v>196</v>
      </c>
      <c r="B82" s="25" t="s">
        <v>197</v>
      </c>
      <c r="C82" s="3">
        <f>C83</f>
        <v>125752.5</v>
      </c>
      <c r="D82" s="3">
        <f>D83</f>
        <v>47700</v>
      </c>
      <c r="E82" s="3">
        <f>E83</f>
        <v>78052.5</v>
      </c>
      <c r="F82" s="3">
        <v>12</v>
      </c>
      <c r="G82" s="33">
        <v>130</v>
      </c>
      <c r="H82" s="30" t="s">
        <v>198</v>
      </c>
      <c r="I82" s="34">
        <v>13706203808</v>
      </c>
      <c r="J82" s="4" t="s">
        <v>187</v>
      </c>
      <c r="K82" s="35" t="s">
        <v>199</v>
      </c>
      <c r="L82" s="28" t="s">
        <v>200</v>
      </c>
    </row>
    <row r="83" spans="1:13" s="18" customFormat="1" ht="30" customHeight="1" x14ac:dyDescent="0.15">
      <c r="A83" s="72" t="s">
        <v>196</v>
      </c>
      <c r="B83" s="46" t="s">
        <v>20</v>
      </c>
      <c r="C83" s="31">
        <v>125752.5</v>
      </c>
      <c r="D83" s="31">
        <v>47700</v>
      </c>
      <c r="E83" s="31">
        <f>C83-D83</f>
        <v>78052.5</v>
      </c>
      <c r="F83" s="3"/>
      <c r="G83" s="33"/>
      <c r="H83" s="30"/>
      <c r="I83" s="34"/>
      <c r="J83" s="32" t="s">
        <v>187</v>
      </c>
      <c r="K83" s="35" t="s">
        <v>199</v>
      </c>
      <c r="L83" s="28" t="s">
        <v>200</v>
      </c>
    </row>
    <row r="84" spans="1:13" ht="30" customHeight="1" x14ac:dyDescent="0.15">
      <c r="A84" s="70" t="s">
        <v>218</v>
      </c>
      <c r="B84" s="25" t="s">
        <v>219</v>
      </c>
      <c r="C84" s="3">
        <f>C85</f>
        <v>100000</v>
      </c>
      <c r="D84" s="3">
        <f>D85</f>
        <v>100000</v>
      </c>
      <c r="E84" s="3">
        <f>E85</f>
        <v>0</v>
      </c>
      <c r="F84" s="3">
        <v>10</v>
      </c>
      <c r="G84" s="33">
        <v>100</v>
      </c>
      <c r="H84" s="30" t="s">
        <v>220</v>
      </c>
      <c r="I84" s="34">
        <v>13805234229</v>
      </c>
      <c r="J84" s="4" t="s">
        <v>187</v>
      </c>
      <c r="K84" s="30" t="s">
        <v>221</v>
      </c>
      <c r="L84" s="28" t="s">
        <v>222</v>
      </c>
      <c r="M84" s="49"/>
    </row>
    <row r="85" spans="1:13" ht="30" customHeight="1" x14ac:dyDescent="0.15">
      <c r="A85" s="72" t="s">
        <v>218</v>
      </c>
      <c r="B85" s="46" t="s">
        <v>20</v>
      </c>
      <c r="C85" s="31">
        <v>100000</v>
      </c>
      <c r="D85" s="31">
        <v>100000</v>
      </c>
      <c r="E85" s="31">
        <f>C85-D85</f>
        <v>0</v>
      </c>
      <c r="F85" s="3"/>
      <c r="G85" s="33"/>
      <c r="H85" s="30"/>
      <c r="I85" s="34"/>
      <c r="J85" s="32" t="s">
        <v>187</v>
      </c>
      <c r="K85" s="30" t="s">
        <v>221</v>
      </c>
      <c r="L85" s="28" t="s">
        <v>222</v>
      </c>
      <c r="M85" s="49"/>
    </row>
    <row r="86" spans="1:13" ht="84.75" customHeight="1" x14ac:dyDescent="0.15">
      <c r="A86" s="213" t="s">
        <v>298</v>
      </c>
      <c r="B86" s="213"/>
      <c r="C86" s="213"/>
      <c r="D86" s="213"/>
      <c r="E86" s="213"/>
      <c r="F86" s="213"/>
      <c r="G86" s="213"/>
      <c r="H86" s="213"/>
      <c r="I86" s="213"/>
      <c r="J86" s="213"/>
      <c r="K86" s="213"/>
      <c r="L86" s="213"/>
    </row>
    <row r="87" spans="1:13" ht="21.95" customHeight="1" x14ac:dyDescent="0.15">
      <c r="C87" s="6"/>
      <c r="D87" s="6"/>
      <c r="E87" s="6"/>
      <c r="J87" s="7"/>
    </row>
    <row r="88" spans="1:13" ht="21.95" customHeight="1" x14ac:dyDescent="0.15">
      <c r="C88" s="6"/>
      <c r="D88" s="6"/>
      <c r="E88" s="6"/>
      <c r="F88" s="57"/>
      <c r="J88" s="7"/>
    </row>
    <row r="89" spans="1:13" ht="21.95" customHeight="1" x14ac:dyDescent="0.15">
      <c r="C89" s="6"/>
      <c r="D89" s="6"/>
      <c r="E89" s="6"/>
      <c r="J89" s="7"/>
    </row>
    <row r="90" spans="1:13" ht="21.95" customHeight="1" x14ac:dyDescent="0.15">
      <c r="C90" s="6"/>
      <c r="D90" s="6"/>
      <c r="E90" s="6"/>
      <c r="J90" s="7"/>
    </row>
    <row r="91" spans="1:13" ht="18" customHeight="1" x14ac:dyDescent="0.15">
      <c r="C91" s="6"/>
      <c r="D91" s="6"/>
      <c r="E91" s="6"/>
      <c r="J91" s="7"/>
    </row>
    <row r="92" spans="1:13" ht="18" customHeight="1" x14ac:dyDescent="0.15">
      <c r="C92" s="6"/>
      <c r="D92" s="6"/>
      <c r="E92" s="6"/>
      <c r="J92" s="7"/>
    </row>
    <row r="93" spans="1:13" ht="18" customHeight="1" x14ac:dyDescent="0.15">
      <c r="C93" s="6"/>
      <c r="D93" s="6"/>
      <c r="E93" s="6"/>
      <c r="J93" s="7"/>
    </row>
    <row r="94" spans="1:13" x14ac:dyDescent="0.15">
      <c r="C94" s="6"/>
      <c r="D94" s="6"/>
      <c r="E94" s="6"/>
      <c r="J94" s="7"/>
    </row>
    <row r="95" spans="1:13" x14ac:dyDescent="0.15">
      <c r="C95" s="6"/>
      <c r="D95" s="6"/>
      <c r="E95" s="6"/>
      <c r="J95" s="7"/>
    </row>
    <row r="96" spans="1:13" x14ac:dyDescent="0.15">
      <c r="C96" s="6"/>
      <c r="D96" s="6"/>
      <c r="E96" s="6"/>
      <c r="J96" s="7"/>
    </row>
    <row r="97" spans="1:11" x14ac:dyDescent="0.15">
      <c r="C97" s="6"/>
      <c r="D97" s="6"/>
      <c r="E97" s="6"/>
      <c r="J97" s="7"/>
    </row>
    <row r="98" spans="1:11" x14ac:dyDescent="0.15">
      <c r="C98" s="6"/>
      <c r="D98" s="6"/>
      <c r="E98" s="6"/>
      <c r="J98" s="7"/>
    </row>
    <row r="99" spans="1:11" x14ac:dyDescent="0.15">
      <c r="C99" s="6"/>
      <c r="D99" s="6"/>
      <c r="E99" s="6"/>
      <c r="J99" s="7"/>
    </row>
    <row r="100" spans="1:11" s="5" customFormat="1" x14ac:dyDescent="0.15">
      <c r="A100" s="58"/>
      <c r="B100" s="2"/>
      <c r="C100" s="6"/>
      <c r="D100" s="6"/>
      <c r="E100" s="6"/>
      <c r="I100"/>
      <c r="J100" s="7"/>
      <c r="K100"/>
    </row>
    <row r="101" spans="1:11" s="5" customFormat="1" x14ac:dyDescent="0.15">
      <c r="A101" s="58"/>
      <c r="B101" s="2"/>
      <c r="C101" s="6"/>
      <c r="D101" s="6"/>
      <c r="E101" s="6"/>
      <c r="I101"/>
      <c r="J101" s="7"/>
      <c r="K101"/>
    </row>
    <row r="102" spans="1:11" s="5" customFormat="1" x14ac:dyDescent="0.15">
      <c r="A102" s="58"/>
      <c r="B102" s="2"/>
      <c r="C102" s="6"/>
      <c r="D102" s="6"/>
      <c r="E102" s="6"/>
      <c r="I102"/>
      <c r="J102" s="7"/>
      <c r="K102"/>
    </row>
    <row r="103" spans="1:11" s="5" customFormat="1" x14ac:dyDescent="0.15">
      <c r="A103" s="58"/>
      <c r="B103" s="2"/>
      <c r="C103" s="6"/>
      <c r="D103" s="6"/>
      <c r="E103" s="6"/>
      <c r="I103"/>
      <c r="J103" s="7"/>
      <c r="K103"/>
    </row>
    <row r="104" spans="1:11" s="5" customFormat="1" x14ac:dyDescent="0.15">
      <c r="A104" s="58"/>
      <c r="B104" s="2"/>
      <c r="C104" s="6"/>
      <c r="D104" s="6"/>
      <c r="E104" s="6"/>
      <c r="I104"/>
      <c r="J104" s="7"/>
      <c r="K104"/>
    </row>
    <row r="105" spans="1:11" s="5" customFormat="1" x14ac:dyDescent="0.15">
      <c r="A105" s="58"/>
      <c r="B105" s="2"/>
      <c r="C105" s="6"/>
      <c r="D105" s="6"/>
      <c r="E105" s="6"/>
      <c r="I105"/>
      <c r="J105" s="7"/>
      <c r="K105"/>
    </row>
    <row r="106" spans="1:11" s="5" customFormat="1" x14ac:dyDescent="0.15">
      <c r="A106" s="58"/>
      <c r="B106" s="2"/>
      <c r="C106" s="6"/>
      <c r="D106" s="6"/>
      <c r="E106" s="6"/>
      <c r="I106"/>
      <c r="J106" s="7"/>
      <c r="K106"/>
    </row>
    <row r="107" spans="1:11" s="5" customFormat="1" x14ac:dyDescent="0.15">
      <c r="A107" s="58"/>
      <c r="B107" s="2"/>
      <c r="C107" s="6"/>
      <c r="D107" s="6"/>
      <c r="E107" s="6"/>
      <c r="I107"/>
      <c r="J107" s="7"/>
      <c r="K107"/>
    </row>
    <row r="108" spans="1:11" s="5" customFormat="1" x14ac:dyDescent="0.15">
      <c r="A108" s="58"/>
      <c r="B108" s="2"/>
      <c r="C108" s="6"/>
      <c r="D108" s="6"/>
      <c r="E108" s="6"/>
      <c r="I108"/>
      <c r="J108" s="7"/>
      <c r="K108"/>
    </row>
    <row r="109" spans="1:11" s="5" customFormat="1" x14ac:dyDescent="0.15">
      <c r="A109" s="58"/>
      <c r="B109" s="2"/>
      <c r="C109" s="6"/>
      <c r="D109" s="6"/>
      <c r="E109" s="6"/>
      <c r="I109"/>
      <c r="J109" s="7"/>
      <c r="K109"/>
    </row>
    <row r="110" spans="1:11" s="5" customFormat="1" x14ac:dyDescent="0.15">
      <c r="A110" s="58"/>
      <c r="B110" s="2"/>
      <c r="C110" s="6"/>
      <c r="D110" s="6"/>
      <c r="E110" s="6"/>
      <c r="I110"/>
      <c r="J110" s="7"/>
      <c r="K110"/>
    </row>
    <row r="111" spans="1:11" s="5" customFormat="1" x14ac:dyDescent="0.15">
      <c r="A111" s="58"/>
      <c r="B111" s="2"/>
      <c r="C111" s="6"/>
      <c r="D111" s="6"/>
      <c r="E111" s="6"/>
      <c r="I111"/>
      <c r="J111" s="7"/>
      <c r="K111"/>
    </row>
    <row r="112" spans="1:11" s="5" customFormat="1" x14ac:dyDescent="0.15">
      <c r="A112" s="58"/>
      <c r="B112" s="2"/>
      <c r="C112" s="6"/>
      <c r="D112" s="6"/>
      <c r="E112" s="6"/>
      <c r="I112"/>
      <c r="J112" s="7"/>
      <c r="K112"/>
    </row>
    <row r="113" spans="1:11" s="5" customFormat="1" x14ac:dyDescent="0.15">
      <c r="A113" s="58"/>
      <c r="B113" s="2"/>
      <c r="C113" s="6"/>
      <c r="D113" s="6"/>
      <c r="E113" s="6"/>
      <c r="I113"/>
      <c r="J113" s="7"/>
      <c r="K113"/>
    </row>
    <row r="114" spans="1:11" s="5" customFormat="1" x14ac:dyDescent="0.15">
      <c r="A114" s="58"/>
      <c r="B114" s="2"/>
      <c r="C114" s="6"/>
      <c r="D114" s="6"/>
      <c r="E114" s="6"/>
      <c r="I114"/>
      <c r="J114" s="7"/>
      <c r="K114"/>
    </row>
    <row r="115" spans="1:11" s="5" customFormat="1" x14ac:dyDescent="0.15">
      <c r="A115" s="58"/>
      <c r="B115" s="2"/>
      <c r="C115" s="6"/>
      <c r="D115" s="6"/>
      <c r="E115" s="6"/>
      <c r="I115"/>
      <c r="J115" s="7"/>
      <c r="K115"/>
    </row>
    <row r="116" spans="1:11" s="5" customFormat="1" x14ac:dyDescent="0.15">
      <c r="A116" s="58"/>
      <c r="B116" s="2"/>
      <c r="C116" s="6"/>
      <c r="D116" s="6"/>
      <c r="E116" s="6"/>
      <c r="I116"/>
      <c r="J116" s="7"/>
      <c r="K116"/>
    </row>
    <row r="117" spans="1:11" x14ac:dyDescent="0.15">
      <c r="C117" s="6"/>
      <c r="D117" s="6"/>
      <c r="E117" s="6"/>
      <c r="J117" s="7"/>
    </row>
    <row r="118" spans="1:11" x14ac:dyDescent="0.15">
      <c r="C118" s="6"/>
      <c r="D118" s="6"/>
      <c r="E118" s="6"/>
      <c r="J118" s="7"/>
    </row>
    <row r="119" spans="1:11" x14ac:dyDescent="0.15">
      <c r="C119" s="6"/>
      <c r="D119" s="6"/>
      <c r="E119" s="6"/>
      <c r="J119" s="7"/>
    </row>
    <row r="120" spans="1:11" x14ac:dyDescent="0.15">
      <c r="C120" s="6"/>
      <c r="D120" s="6"/>
      <c r="E120" s="6"/>
      <c r="J120" s="7"/>
    </row>
    <row r="121" spans="1:11" x14ac:dyDescent="0.15">
      <c r="C121" s="6"/>
      <c r="D121" s="6"/>
      <c r="E121" s="6"/>
      <c r="J121" s="7"/>
    </row>
    <row r="122" spans="1:11" x14ac:dyDescent="0.15">
      <c r="C122" s="6"/>
      <c r="D122" s="6"/>
      <c r="E122" s="6"/>
      <c r="J122" s="7"/>
    </row>
    <row r="123" spans="1:11" x14ac:dyDescent="0.15">
      <c r="C123" s="6"/>
      <c r="D123" s="6"/>
      <c r="E123" s="6"/>
      <c r="J123" s="7"/>
    </row>
    <row r="124" spans="1:11" x14ac:dyDescent="0.15">
      <c r="C124" s="6"/>
      <c r="D124" s="6"/>
      <c r="E124" s="6"/>
      <c r="J124" s="7"/>
    </row>
    <row r="125" spans="1:11" x14ac:dyDescent="0.15">
      <c r="C125" s="6"/>
      <c r="D125" s="6"/>
      <c r="E125" s="6"/>
      <c r="J125" s="7"/>
    </row>
    <row r="126" spans="1:11" x14ac:dyDescent="0.15">
      <c r="C126" s="6"/>
      <c r="D126" s="6"/>
      <c r="E126" s="6"/>
      <c r="J126" s="7"/>
    </row>
    <row r="127" spans="1:11" x14ac:dyDescent="0.15">
      <c r="C127" s="6"/>
      <c r="D127" s="6"/>
      <c r="E127" s="6"/>
      <c r="J127" s="7"/>
    </row>
    <row r="128" spans="1:11" x14ac:dyDescent="0.15">
      <c r="C128" s="6"/>
      <c r="D128" s="6"/>
      <c r="E128" s="6"/>
      <c r="J128" s="7"/>
    </row>
    <row r="129" spans="3:10" x14ac:dyDescent="0.15">
      <c r="C129" s="6"/>
      <c r="D129" s="6"/>
      <c r="E129" s="6"/>
      <c r="J129" s="7"/>
    </row>
    <row r="130" spans="3:10" x14ac:dyDescent="0.15">
      <c r="C130" s="6"/>
      <c r="D130" s="6"/>
      <c r="E130" s="6"/>
      <c r="J130" s="7"/>
    </row>
    <row r="131" spans="3:10" x14ac:dyDescent="0.15">
      <c r="C131" s="6"/>
      <c r="D131" s="6"/>
      <c r="E131" s="6"/>
      <c r="J131" s="7"/>
    </row>
    <row r="132" spans="3:10" x14ac:dyDescent="0.15">
      <c r="C132" s="6"/>
      <c r="D132" s="6"/>
      <c r="E132" s="6"/>
      <c r="J132" s="7"/>
    </row>
    <row r="133" spans="3:10" x14ac:dyDescent="0.15">
      <c r="C133" s="6"/>
      <c r="D133" s="6"/>
      <c r="E133" s="6"/>
      <c r="J133" s="7"/>
    </row>
    <row r="134" spans="3:10" x14ac:dyDescent="0.15">
      <c r="C134" s="6"/>
      <c r="D134" s="6"/>
      <c r="E134" s="6"/>
      <c r="J134" s="7"/>
    </row>
    <row r="135" spans="3:10" x14ac:dyDescent="0.15">
      <c r="C135" s="6"/>
      <c r="D135" s="6"/>
      <c r="E135" s="6"/>
      <c r="J135" s="7"/>
    </row>
    <row r="136" spans="3:10" x14ac:dyDescent="0.15">
      <c r="C136" s="6"/>
      <c r="D136" s="6"/>
      <c r="E136" s="6"/>
      <c r="J136" s="7"/>
    </row>
    <row r="137" spans="3:10" x14ac:dyDescent="0.15">
      <c r="C137" s="6"/>
      <c r="D137" s="6"/>
      <c r="E137" s="6"/>
      <c r="J137" s="7"/>
    </row>
    <row r="138" spans="3:10" x14ac:dyDescent="0.15">
      <c r="C138" s="6"/>
      <c r="D138" s="6"/>
      <c r="E138" s="6"/>
      <c r="J138" s="7"/>
    </row>
    <row r="139" spans="3:10" x14ac:dyDescent="0.15">
      <c r="C139" s="6"/>
      <c r="D139" s="6"/>
      <c r="E139" s="6"/>
      <c r="J139" s="7"/>
    </row>
    <row r="140" spans="3:10" x14ac:dyDescent="0.15">
      <c r="C140" s="6"/>
      <c r="D140" s="6"/>
      <c r="E140" s="6"/>
      <c r="J140" s="7"/>
    </row>
    <row r="141" spans="3:10" x14ac:dyDescent="0.15">
      <c r="C141" s="6"/>
      <c r="D141" s="6"/>
      <c r="E141" s="6"/>
      <c r="J141" s="7"/>
    </row>
    <row r="142" spans="3:10" x14ac:dyDescent="0.15">
      <c r="C142" s="6"/>
      <c r="D142" s="6"/>
      <c r="E142" s="6"/>
      <c r="J142" s="7"/>
    </row>
    <row r="143" spans="3:10" x14ac:dyDescent="0.15">
      <c r="C143" s="6"/>
      <c r="D143" s="6"/>
      <c r="E143" s="6"/>
      <c r="J143" s="7"/>
    </row>
    <row r="144" spans="3:10" x14ac:dyDescent="0.15">
      <c r="C144" s="6"/>
      <c r="D144" s="6"/>
      <c r="E144" s="6"/>
      <c r="J144" s="7"/>
    </row>
    <row r="145" spans="3:10" x14ac:dyDescent="0.15">
      <c r="C145" s="6"/>
      <c r="D145" s="6"/>
      <c r="E145" s="6"/>
      <c r="J145" s="7"/>
    </row>
    <row r="146" spans="3:10" x14ac:dyDescent="0.15">
      <c r="C146" s="6"/>
      <c r="D146" s="6"/>
      <c r="E146" s="6"/>
      <c r="J146" s="7"/>
    </row>
    <row r="147" spans="3:10" x14ac:dyDescent="0.15">
      <c r="C147" s="6"/>
      <c r="D147" s="6"/>
      <c r="E147" s="6"/>
      <c r="J147" s="7"/>
    </row>
    <row r="148" spans="3:10" x14ac:dyDescent="0.15">
      <c r="C148" s="6"/>
      <c r="D148" s="6"/>
      <c r="E148" s="6"/>
      <c r="J148" s="7"/>
    </row>
    <row r="149" spans="3:10" x14ac:dyDescent="0.15">
      <c r="C149" s="6"/>
      <c r="D149" s="6"/>
      <c r="E149" s="6"/>
      <c r="J149" s="7"/>
    </row>
    <row r="150" spans="3:10" x14ac:dyDescent="0.15">
      <c r="C150" s="6"/>
      <c r="D150" s="6"/>
      <c r="E150" s="6"/>
      <c r="J150" s="7"/>
    </row>
    <row r="151" spans="3:10" x14ac:dyDescent="0.15">
      <c r="C151" s="6"/>
      <c r="D151" s="6"/>
      <c r="E151" s="6"/>
      <c r="J151" s="7"/>
    </row>
    <row r="152" spans="3:10" x14ac:dyDescent="0.15">
      <c r="C152" s="6"/>
      <c r="D152" s="6"/>
      <c r="E152" s="6"/>
      <c r="J152" s="7"/>
    </row>
    <row r="153" spans="3:10" x14ac:dyDescent="0.15">
      <c r="C153" s="6"/>
      <c r="D153" s="6"/>
      <c r="E153" s="6"/>
      <c r="J153" s="7"/>
    </row>
    <row r="154" spans="3:10" x14ac:dyDescent="0.15">
      <c r="C154" s="6"/>
      <c r="D154" s="6"/>
      <c r="E154" s="6"/>
      <c r="J154" s="7"/>
    </row>
    <row r="155" spans="3:10" x14ac:dyDescent="0.15">
      <c r="C155" s="6"/>
      <c r="D155" s="6"/>
      <c r="E155" s="6"/>
      <c r="J155" s="7"/>
    </row>
    <row r="156" spans="3:10" x14ac:dyDescent="0.15">
      <c r="C156" s="6"/>
      <c r="D156" s="6"/>
      <c r="E156" s="6"/>
      <c r="J156" s="7"/>
    </row>
    <row r="157" spans="3:10" x14ac:dyDescent="0.15">
      <c r="C157" s="6"/>
      <c r="D157" s="6"/>
      <c r="E157" s="6"/>
      <c r="J157" s="7"/>
    </row>
    <row r="158" spans="3:10" x14ac:dyDescent="0.15">
      <c r="C158" s="6"/>
      <c r="D158" s="6"/>
      <c r="E158" s="6"/>
      <c r="J158" s="7"/>
    </row>
    <row r="159" spans="3:10" x14ac:dyDescent="0.15">
      <c r="C159" s="6"/>
      <c r="D159" s="6"/>
      <c r="E159" s="6"/>
      <c r="J159" s="7"/>
    </row>
    <row r="160" spans="3:10" x14ac:dyDescent="0.15">
      <c r="C160" s="6"/>
      <c r="D160" s="6"/>
      <c r="E160" s="6"/>
      <c r="J160" s="7"/>
    </row>
    <row r="161" spans="3:10" x14ac:dyDescent="0.15">
      <c r="C161" s="6"/>
      <c r="D161" s="6"/>
      <c r="E161" s="6"/>
      <c r="J161" s="7"/>
    </row>
    <row r="162" spans="3:10" x14ac:dyDescent="0.15">
      <c r="C162" s="6"/>
      <c r="D162" s="6"/>
      <c r="E162" s="6"/>
      <c r="J162" s="7"/>
    </row>
    <row r="163" spans="3:10" x14ac:dyDescent="0.15">
      <c r="C163" s="6"/>
      <c r="D163" s="6"/>
      <c r="E163" s="6"/>
      <c r="J163" s="7"/>
    </row>
    <row r="164" spans="3:10" x14ac:dyDescent="0.15">
      <c r="C164" s="6"/>
      <c r="D164" s="6"/>
      <c r="E164" s="6"/>
      <c r="J164" s="7"/>
    </row>
    <row r="165" spans="3:10" x14ac:dyDescent="0.15">
      <c r="C165" s="6"/>
      <c r="D165" s="6"/>
      <c r="E165" s="6"/>
      <c r="J165" s="7"/>
    </row>
    <row r="166" spans="3:10" x14ac:dyDescent="0.15">
      <c r="C166" s="6"/>
      <c r="D166" s="6"/>
      <c r="E166" s="6"/>
      <c r="J166" s="7"/>
    </row>
    <row r="167" spans="3:10" x14ac:dyDescent="0.15">
      <c r="C167" s="6"/>
      <c r="D167" s="6"/>
      <c r="E167" s="6"/>
      <c r="J167" s="7"/>
    </row>
    <row r="168" spans="3:10" x14ac:dyDescent="0.15">
      <c r="C168" s="6"/>
      <c r="D168" s="6"/>
      <c r="E168" s="6"/>
      <c r="J168" s="7"/>
    </row>
    <row r="169" spans="3:10" x14ac:dyDescent="0.15">
      <c r="C169" s="6"/>
      <c r="D169" s="6"/>
      <c r="E169" s="6"/>
      <c r="J169" s="7"/>
    </row>
    <row r="170" spans="3:10" x14ac:dyDescent="0.15">
      <c r="C170" s="6"/>
      <c r="D170" s="6"/>
      <c r="E170" s="6"/>
      <c r="J170" s="7"/>
    </row>
    <row r="171" spans="3:10" x14ac:dyDescent="0.15">
      <c r="C171" s="6"/>
      <c r="D171" s="6"/>
      <c r="E171" s="6"/>
      <c r="J171" s="7"/>
    </row>
    <row r="172" spans="3:10" x14ac:dyDescent="0.15">
      <c r="C172" s="6"/>
      <c r="D172" s="6"/>
      <c r="E172" s="6"/>
      <c r="J172" s="7"/>
    </row>
    <row r="173" spans="3:10" x14ac:dyDescent="0.15">
      <c r="C173" s="6"/>
      <c r="D173" s="6"/>
      <c r="E173" s="6"/>
      <c r="J173" s="7"/>
    </row>
    <row r="174" spans="3:10" x14ac:dyDescent="0.15">
      <c r="C174" s="6"/>
      <c r="D174" s="6"/>
      <c r="E174" s="6"/>
      <c r="J174" s="7"/>
    </row>
    <row r="175" spans="3:10" x14ac:dyDescent="0.15">
      <c r="C175" s="6"/>
      <c r="D175" s="6"/>
      <c r="E175" s="6"/>
      <c r="J175" s="7"/>
    </row>
    <row r="176" spans="3:10" x14ac:dyDescent="0.15">
      <c r="C176" s="6"/>
      <c r="D176" s="6"/>
      <c r="E176" s="6"/>
      <c r="J176" s="7"/>
    </row>
    <row r="177" spans="3:10" x14ac:dyDescent="0.15">
      <c r="C177" s="6"/>
      <c r="D177" s="6"/>
      <c r="E177" s="6"/>
      <c r="J177" s="7"/>
    </row>
    <row r="178" spans="3:10" x14ac:dyDescent="0.15">
      <c r="C178" s="6"/>
      <c r="D178" s="6"/>
      <c r="E178" s="6"/>
      <c r="J178" s="7"/>
    </row>
    <row r="179" spans="3:10" x14ac:dyDescent="0.15">
      <c r="C179" s="6"/>
      <c r="D179" s="6"/>
      <c r="E179" s="6"/>
      <c r="J179" s="7"/>
    </row>
    <row r="180" spans="3:10" x14ac:dyDescent="0.15">
      <c r="C180" s="6"/>
      <c r="D180" s="6"/>
      <c r="E180" s="6"/>
      <c r="J180" s="7"/>
    </row>
    <row r="181" spans="3:10" x14ac:dyDescent="0.15">
      <c r="C181" s="6"/>
      <c r="D181" s="6"/>
      <c r="E181" s="6"/>
      <c r="J181" s="7"/>
    </row>
    <row r="182" spans="3:10" x14ac:dyDescent="0.15">
      <c r="C182" s="6"/>
      <c r="D182" s="6"/>
      <c r="E182" s="6"/>
      <c r="J182" s="7"/>
    </row>
    <row r="183" spans="3:10" x14ac:dyDescent="0.15">
      <c r="C183" s="6"/>
      <c r="D183" s="6"/>
      <c r="E183" s="6"/>
      <c r="J183" s="7"/>
    </row>
    <row r="184" spans="3:10" x14ac:dyDescent="0.15">
      <c r="C184" s="6"/>
      <c r="D184" s="6"/>
      <c r="E184" s="6"/>
      <c r="J184" s="7"/>
    </row>
    <row r="185" spans="3:10" x14ac:dyDescent="0.15">
      <c r="C185" s="6"/>
      <c r="D185" s="6"/>
      <c r="E185" s="6"/>
      <c r="J185" s="7"/>
    </row>
    <row r="186" spans="3:10" x14ac:dyDescent="0.15">
      <c r="C186" s="6"/>
      <c r="D186" s="6"/>
      <c r="E186" s="6"/>
      <c r="J186" s="7"/>
    </row>
    <row r="187" spans="3:10" x14ac:dyDescent="0.15">
      <c r="C187" s="6"/>
      <c r="D187" s="6"/>
      <c r="E187" s="6"/>
      <c r="J187" s="7"/>
    </row>
    <row r="188" spans="3:10" x14ac:dyDescent="0.15">
      <c r="C188" s="6"/>
      <c r="D188" s="6"/>
      <c r="E188" s="6"/>
      <c r="J188" s="7"/>
    </row>
    <row r="189" spans="3:10" x14ac:dyDescent="0.15">
      <c r="C189" s="6"/>
      <c r="D189" s="6"/>
      <c r="E189" s="6"/>
      <c r="J189" s="7"/>
    </row>
    <row r="190" spans="3:10" x14ac:dyDescent="0.15">
      <c r="C190" s="6"/>
      <c r="D190" s="6"/>
      <c r="E190" s="6"/>
      <c r="J190" s="7"/>
    </row>
    <row r="191" spans="3:10" x14ac:dyDescent="0.15">
      <c r="C191" s="6"/>
      <c r="D191" s="6"/>
      <c r="E191" s="6"/>
      <c r="J191" s="7"/>
    </row>
    <row r="192" spans="3:10" x14ac:dyDescent="0.15">
      <c r="C192" s="6"/>
      <c r="D192" s="6"/>
      <c r="E192" s="6"/>
      <c r="J192" s="7"/>
    </row>
    <row r="193" spans="3:10" x14ac:dyDescent="0.15">
      <c r="C193" s="6"/>
      <c r="D193" s="6"/>
      <c r="E193" s="6"/>
      <c r="J193" s="7"/>
    </row>
    <row r="194" spans="3:10" x14ac:dyDescent="0.15">
      <c r="C194" s="6"/>
      <c r="D194" s="6"/>
      <c r="E194" s="6"/>
      <c r="J194" s="7"/>
    </row>
    <row r="195" spans="3:10" x14ac:dyDescent="0.15">
      <c r="C195" s="6"/>
      <c r="D195" s="6"/>
      <c r="E195" s="6"/>
      <c r="J195" s="7"/>
    </row>
    <row r="196" spans="3:10" x14ac:dyDescent="0.15">
      <c r="C196" s="6"/>
      <c r="D196" s="6"/>
      <c r="E196" s="6"/>
      <c r="J196" s="7"/>
    </row>
    <row r="197" spans="3:10" x14ac:dyDescent="0.15">
      <c r="C197" s="6"/>
      <c r="D197" s="6"/>
      <c r="E197" s="6"/>
      <c r="J197" s="7"/>
    </row>
    <row r="198" spans="3:10" x14ac:dyDescent="0.15">
      <c r="C198" s="6"/>
      <c r="D198" s="6"/>
      <c r="E198" s="6"/>
      <c r="J198" s="7"/>
    </row>
    <row r="199" spans="3:10" x14ac:dyDescent="0.15">
      <c r="C199" s="6"/>
      <c r="D199" s="6"/>
      <c r="E199" s="6"/>
      <c r="J199" s="7"/>
    </row>
    <row r="200" spans="3:10" x14ac:dyDescent="0.15">
      <c r="C200" s="6"/>
      <c r="D200" s="6"/>
      <c r="E200" s="6"/>
      <c r="J200" s="7"/>
    </row>
    <row r="201" spans="3:10" x14ac:dyDescent="0.15">
      <c r="C201" s="6"/>
      <c r="D201" s="6"/>
      <c r="E201" s="6"/>
      <c r="J201" s="7"/>
    </row>
    <row r="202" spans="3:10" x14ac:dyDescent="0.15">
      <c r="C202" s="6"/>
      <c r="D202" s="6"/>
      <c r="E202" s="6"/>
      <c r="J202" s="7"/>
    </row>
    <row r="203" spans="3:10" x14ac:dyDescent="0.15">
      <c r="C203" s="6"/>
      <c r="D203" s="6"/>
      <c r="E203" s="6"/>
      <c r="J203" s="7"/>
    </row>
    <row r="204" spans="3:10" x14ac:dyDescent="0.15">
      <c r="C204" s="6"/>
      <c r="D204" s="6"/>
      <c r="E204" s="6"/>
      <c r="J204" s="7"/>
    </row>
    <row r="205" spans="3:10" x14ac:dyDescent="0.15">
      <c r="C205" s="6"/>
      <c r="D205" s="6"/>
      <c r="E205" s="6"/>
      <c r="J205" s="7"/>
    </row>
    <row r="206" spans="3:10" x14ac:dyDescent="0.15">
      <c r="C206" s="6"/>
      <c r="D206" s="6"/>
      <c r="E206" s="6"/>
      <c r="J206" s="7"/>
    </row>
    <row r="207" spans="3:10" x14ac:dyDescent="0.15">
      <c r="C207" s="6"/>
      <c r="D207" s="6"/>
      <c r="E207" s="6"/>
      <c r="J207" s="7"/>
    </row>
    <row r="208" spans="3:10" x14ac:dyDescent="0.15">
      <c r="C208" s="6"/>
      <c r="D208" s="6"/>
      <c r="E208" s="6"/>
      <c r="J208" s="7"/>
    </row>
    <row r="209" spans="3:10" x14ac:dyDescent="0.15">
      <c r="C209" s="6"/>
      <c r="D209" s="6"/>
      <c r="E209" s="6"/>
      <c r="J209" s="7"/>
    </row>
    <row r="210" spans="3:10" x14ac:dyDescent="0.15">
      <c r="C210" s="6"/>
      <c r="D210" s="6"/>
      <c r="E210" s="6"/>
      <c r="J210" s="7"/>
    </row>
    <row r="211" spans="3:10" x14ac:dyDescent="0.15">
      <c r="C211" s="6"/>
      <c r="D211" s="6"/>
      <c r="E211" s="6"/>
      <c r="J211" s="7"/>
    </row>
    <row r="212" spans="3:10" x14ac:dyDescent="0.15">
      <c r="C212" s="6"/>
      <c r="D212" s="6"/>
      <c r="E212" s="6"/>
      <c r="J212" s="7"/>
    </row>
    <row r="213" spans="3:10" x14ac:dyDescent="0.15">
      <c r="C213" s="6"/>
      <c r="D213" s="6"/>
      <c r="E213" s="6"/>
      <c r="J213" s="7"/>
    </row>
    <row r="214" spans="3:10" x14ac:dyDescent="0.15">
      <c r="C214" s="6"/>
      <c r="D214" s="6"/>
      <c r="E214" s="6"/>
      <c r="J214" s="7"/>
    </row>
    <row r="215" spans="3:10" x14ac:dyDescent="0.15">
      <c r="C215" s="6"/>
      <c r="D215" s="6"/>
      <c r="E215" s="6"/>
      <c r="J215" s="7"/>
    </row>
    <row r="216" spans="3:10" x14ac:dyDescent="0.15">
      <c r="C216" s="6"/>
      <c r="D216" s="6"/>
      <c r="E216" s="6"/>
      <c r="J216" s="7"/>
    </row>
    <row r="217" spans="3:10" x14ac:dyDescent="0.15">
      <c r="C217" s="6"/>
      <c r="D217" s="6"/>
      <c r="E217" s="6"/>
      <c r="J217" s="7"/>
    </row>
    <row r="218" spans="3:10" x14ac:dyDescent="0.15">
      <c r="C218" s="6"/>
      <c r="D218" s="6"/>
      <c r="E218" s="6"/>
      <c r="J218" s="7"/>
    </row>
    <row r="219" spans="3:10" x14ac:dyDescent="0.15">
      <c r="C219" s="6"/>
      <c r="D219" s="6"/>
      <c r="E219" s="6"/>
      <c r="J219" s="7"/>
    </row>
    <row r="220" spans="3:10" x14ac:dyDescent="0.15">
      <c r="C220" s="6"/>
      <c r="D220" s="6"/>
      <c r="E220" s="6"/>
      <c r="J220" s="7"/>
    </row>
    <row r="221" spans="3:10" x14ac:dyDescent="0.15">
      <c r="C221" s="6"/>
      <c r="D221" s="6"/>
      <c r="E221" s="6"/>
      <c r="J221" s="7"/>
    </row>
    <row r="222" spans="3:10" x14ac:dyDescent="0.15">
      <c r="C222" s="6"/>
      <c r="D222" s="6"/>
      <c r="E222" s="6"/>
      <c r="J222" s="7"/>
    </row>
    <row r="223" spans="3:10" x14ac:dyDescent="0.15">
      <c r="C223" s="6"/>
      <c r="D223" s="6"/>
      <c r="E223" s="6"/>
      <c r="J223" s="7"/>
    </row>
    <row r="224" spans="3:10" x14ac:dyDescent="0.15">
      <c r="C224" s="6"/>
      <c r="D224" s="6"/>
      <c r="E224" s="6"/>
      <c r="J224" s="7"/>
    </row>
    <row r="225" spans="3:10" x14ac:dyDescent="0.15">
      <c r="C225" s="6"/>
      <c r="D225" s="6"/>
      <c r="E225" s="6"/>
      <c r="J225" s="7"/>
    </row>
    <row r="226" spans="3:10" x14ac:dyDescent="0.15">
      <c r="C226" s="6"/>
      <c r="D226" s="6"/>
      <c r="E226" s="6"/>
      <c r="J226" s="7"/>
    </row>
    <row r="227" spans="3:10" x14ac:dyDescent="0.15">
      <c r="C227" s="6"/>
      <c r="D227" s="6"/>
      <c r="E227" s="6"/>
      <c r="J227" s="7"/>
    </row>
    <row r="228" spans="3:10" x14ac:dyDescent="0.15">
      <c r="C228" s="6"/>
      <c r="D228" s="6"/>
      <c r="E228" s="6"/>
      <c r="J228" s="7"/>
    </row>
    <row r="229" spans="3:10" x14ac:dyDescent="0.15">
      <c r="C229" s="6"/>
      <c r="D229" s="6"/>
      <c r="E229" s="6"/>
      <c r="J229" s="7"/>
    </row>
    <row r="230" spans="3:10" x14ac:dyDescent="0.15">
      <c r="C230" s="6"/>
      <c r="D230" s="6"/>
      <c r="E230" s="6"/>
      <c r="J230" s="7"/>
    </row>
    <row r="231" spans="3:10" x14ac:dyDescent="0.15">
      <c r="C231" s="6"/>
      <c r="D231" s="6"/>
      <c r="E231" s="6"/>
      <c r="J231" s="7"/>
    </row>
    <row r="232" spans="3:10" x14ac:dyDescent="0.15">
      <c r="C232" s="6"/>
      <c r="D232" s="6"/>
      <c r="E232" s="6"/>
      <c r="J232" s="7"/>
    </row>
    <row r="233" spans="3:10" x14ac:dyDescent="0.15">
      <c r="C233" s="6"/>
      <c r="D233" s="6"/>
      <c r="E233" s="6"/>
      <c r="J233" s="7"/>
    </row>
    <row r="234" spans="3:10" x14ac:dyDescent="0.15">
      <c r="C234" s="6"/>
      <c r="D234" s="6"/>
      <c r="E234" s="6"/>
      <c r="J234" s="7"/>
    </row>
    <row r="235" spans="3:10" x14ac:dyDescent="0.15">
      <c r="C235" s="6"/>
      <c r="D235" s="6"/>
      <c r="E235" s="6"/>
      <c r="J235" s="7"/>
    </row>
    <row r="236" spans="3:10" x14ac:dyDescent="0.15">
      <c r="C236" s="6"/>
      <c r="D236" s="6"/>
      <c r="E236" s="6"/>
      <c r="J236" s="7"/>
    </row>
    <row r="237" spans="3:10" x14ac:dyDescent="0.15">
      <c r="C237" s="6"/>
      <c r="D237" s="6"/>
      <c r="E237" s="6"/>
      <c r="J237" s="7"/>
    </row>
    <row r="238" spans="3:10" x14ac:dyDescent="0.15">
      <c r="C238" s="6"/>
      <c r="D238" s="6"/>
      <c r="E238" s="6"/>
      <c r="J238" s="7"/>
    </row>
    <row r="239" spans="3:10" x14ac:dyDescent="0.15">
      <c r="C239" s="6"/>
      <c r="D239" s="6"/>
      <c r="E239" s="6"/>
      <c r="J239" s="7"/>
    </row>
    <row r="240" spans="3:10" x14ac:dyDescent="0.15">
      <c r="C240" s="6"/>
      <c r="D240" s="6"/>
      <c r="E240" s="6"/>
      <c r="J240" s="7"/>
    </row>
    <row r="241" spans="3:10" x14ac:dyDescent="0.15">
      <c r="C241" s="6"/>
      <c r="D241" s="6"/>
      <c r="E241" s="6"/>
      <c r="J241" s="7"/>
    </row>
    <row r="242" spans="3:10" x14ac:dyDescent="0.15">
      <c r="C242" s="6"/>
      <c r="D242" s="6"/>
      <c r="E242" s="6"/>
      <c r="J242" s="7"/>
    </row>
    <row r="243" spans="3:10" x14ac:dyDescent="0.15">
      <c r="C243" s="6"/>
      <c r="D243" s="6"/>
      <c r="E243" s="6"/>
      <c r="J243" s="7"/>
    </row>
    <row r="244" spans="3:10" x14ac:dyDescent="0.15">
      <c r="C244" s="6"/>
      <c r="D244" s="6"/>
      <c r="E244" s="6"/>
      <c r="J244" s="7"/>
    </row>
    <row r="245" spans="3:10" x14ac:dyDescent="0.15">
      <c r="C245" s="6"/>
      <c r="D245" s="6"/>
      <c r="E245" s="6"/>
      <c r="J245" s="7"/>
    </row>
    <row r="246" spans="3:10" x14ac:dyDescent="0.15">
      <c r="C246" s="6"/>
      <c r="D246" s="6"/>
      <c r="E246" s="6"/>
      <c r="J246" s="7"/>
    </row>
    <row r="247" spans="3:10" x14ac:dyDescent="0.15">
      <c r="C247" s="6"/>
      <c r="D247" s="6"/>
      <c r="E247" s="6"/>
      <c r="J247" s="7"/>
    </row>
    <row r="248" spans="3:10" x14ac:dyDescent="0.15">
      <c r="C248" s="6"/>
      <c r="D248" s="6"/>
      <c r="E248" s="6"/>
      <c r="J248" s="7"/>
    </row>
    <row r="249" spans="3:10" x14ac:dyDescent="0.15">
      <c r="C249" s="6"/>
      <c r="D249" s="6"/>
      <c r="E249" s="6"/>
      <c r="J249" s="7"/>
    </row>
    <row r="250" spans="3:10" x14ac:dyDescent="0.15">
      <c r="C250" s="6"/>
      <c r="D250" s="6"/>
      <c r="E250" s="6"/>
      <c r="J250" s="7"/>
    </row>
    <row r="251" spans="3:10" x14ac:dyDescent="0.15">
      <c r="C251" s="6"/>
      <c r="D251" s="6"/>
      <c r="E251" s="6"/>
      <c r="J251" s="7"/>
    </row>
    <row r="252" spans="3:10" x14ac:dyDescent="0.15">
      <c r="C252" s="6"/>
      <c r="D252" s="6"/>
      <c r="E252" s="6"/>
      <c r="J252" s="7"/>
    </row>
    <row r="253" spans="3:10" x14ac:dyDescent="0.15">
      <c r="C253" s="6"/>
      <c r="D253" s="6"/>
      <c r="E253" s="6"/>
      <c r="J253" s="7"/>
    </row>
    <row r="254" spans="3:10" x14ac:dyDescent="0.15">
      <c r="C254" s="6"/>
      <c r="D254" s="6"/>
      <c r="E254" s="6"/>
      <c r="J254" s="7"/>
    </row>
    <row r="255" spans="3:10" x14ac:dyDescent="0.15">
      <c r="C255" s="6"/>
      <c r="D255" s="6"/>
      <c r="E255" s="6"/>
      <c r="J255" s="7"/>
    </row>
    <row r="256" spans="3:10" x14ac:dyDescent="0.15">
      <c r="C256" s="6"/>
      <c r="D256" s="6"/>
      <c r="E256" s="6"/>
      <c r="J256" s="7"/>
    </row>
    <row r="257" spans="3:10" x14ac:dyDescent="0.15">
      <c r="C257" s="6"/>
      <c r="D257" s="6"/>
      <c r="E257" s="6"/>
      <c r="J257" s="7"/>
    </row>
    <row r="258" spans="3:10" x14ac:dyDescent="0.15">
      <c r="C258" s="6"/>
      <c r="D258" s="6"/>
      <c r="E258" s="6"/>
      <c r="J258" s="7"/>
    </row>
    <row r="259" spans="3:10" x14ac:dyDescent="0.15">
      <c r="C259" s="6"/>
      <c r="D259" s="6"/>
      <c r="E259" s="6"/>
      <c r="J259" s="7"/>
    </row>
    <row r="260" spans="3:10" x14ac:dyDescent="0.15">
      <c r="C260" s="6"/>
      <c r="D260" s="6"/>
      <c r="E260" s="6"/>
      <c r="J260" s="7"/>
    </row>
    <row r="261" spans="3:10" x14ac:dyDescent="0.15">
      <c r="C261" s="6"/>
      <c r="D261" s="6"/>
      <c r="E261" s="6"/>
      <c r="J261" s="7"/>
    </row>
    <row r="262" spans="3:10" x14ac:dyDescent="0.15">
      <c r="C262" s="6"/>
      <c r="D262" s="6"/>
      <c r="E262" s="6"/>
      <c r="J262" s="7"/>
    </row>
    <row r="263" spans="3:10" x14ac:dyDescent="0.15">
      <c r="C263" s="6"/>
      <c r="D263" s="6"/>
      <c r="E263" s="6"/>
      <c r="J263" s="7"/>
    </row>
    <row r="264" spans="3:10" x14ac:dyDescent="0.15">
      <c r="C264" s="6"/>
      <c r="D264" s="6"/>
      <c r="E264" s="6"/>
      <c r="J264" s="7"/>
    </row>
    <row r="265" spans="3:10" x14ac:dyDescent="0.15">
      <c r="C265" s="6"/>
      <c r="D265" s="6"/>
      <c r="E265" s="6"/>
      <c r="J265" s="7"/>
    </row>
    <row r="266" spans="3:10" x14ac:dyDescent="0.15">
      <c r="C266" s="6"/>
      <c r="D266" s="6"/>
      <c r="E266" s="6"/>
      <c r="J266" s="7"/>
    </row>
    <row r="267" spans="3:10" x14ac:dyDescent="0.15">
      <c r="C267" s="6"/>
      <c r="D267" s="6"/>
      <c r="E267" s="6"/>
      <c r="J267" s="7"/>
    </row>
    <row r="268" spans="3:10" x14ac:dyDescent="0.15">
      <c r="C268" s="6"/>
      <c r="D268" s="6"/>
      <c r="E268" s="6"/>
      <c r="J268" s="7"/>
    </row>
    <row r="269" spans="3:10" x14ac:dyDescent="0.15">
      <c r="C269" s="6"/>
      <c r="D269" s="6"/>
      <c r="E269" s="6"/>
      <c r="J269" s="7"/>
    </row>
    <row r="270" spans="3:10" x14ac:dyDescent="0.15">
      <c r="C270" s="6"/>
      <c r="D270" s="6"/>
      <c r="E270" s="6"/>
      <c r="J270" s="7"/>
    </row>
    <row r="271" spans="3:10" x14ac:dyDescent="0.15">
      <c r="C271" s="6"/>
      <c r="D271" s="6"/>
      <c r="E271" s="6"/>
      <c r="J271" s="7"/>
    </row>
    <row r="272" spans="3:10" x14ac:dyDescent="0.15">
      <c r="C272" s="6"/>
      <c r="D272" s="6"/>
      <c r="E272" s="6"/>
      <c r="J272" s="7"/>
    </row>
    <row r="273" spans="3:10" x14ac:dyDescent="0.15">
      <c r="C273" s="6"/>
      <c r="D273" s="6"/>
      <c r="E273" s="6"/>
      <c r="J273" s="7"/>
    </row>
    <row r="274" spans="3:10" x14ac:dyDescent="0.15">
      <c r="C274" s="6"/>
      <c r="D274" s="6"/>
      <c r="E274" s="6"/>
      <c r="J274" s="7"/>
    </row>
    <row r="275" spans="3:10" x14ac:dyDescent="0.15">
      <c r="C275" s="6"/>
      <c r="D275" s="6"/>
      <c r="E275" s="6"/>
      <c r="J275" s="7"/>
    </row>
    <row r="276" spans="3:10" x14ac:dyDescent="0.15">
      <c r="C276" s="6"/>
      <c r="D276" s="6"/>
      <c r="E276" s="6"/>
      <c r="J276" s="7"/>
    </row>
    <row r="277" spans="3:10" x14ac:dyDescent="0.15">
      <c r="C277" s="6"/>
      <c r="D277" s="6"/>
      <c r="E277" s="6"/>
      <c r="J277" s="7"/>
    </row>
    <row r="278" spans="3:10" x14ac:dyDescent="0.15">
      <c r="C278" s="6"/>
      <c r="D278" s="6"/>
      <c r="E278" s="6"/>
      <c r="J278" s="7"/>
    </row>
    <row r="279" spans="3:10" x14ac:dyDescent="0.15">
      <c r="C279" s="6"/>
      <c r="D279" s="6"/>
      <c r="E279" s="6"/>
      <c r="J279" s="7"/>
    </row>
    <row r="280" spans="3:10" x14ac:dyDescent="0.15">
      <c r="C280" s="6"/>
      <c r="D280" s="6"/>
      <c r="E280" s="6"/>
      <c r="J280" s="7"/>
    </row>
    <row r="281" spans="3:10" x14ac:dyDescent="0.15">
      <c r="C281" s="6"/>
      <c r="D281" s="6"/>
      <c r="E281" s="6"/>
      <c r="J281" s="7"/>
    </row>
    <row r="282" spans="3:10" x14ac:dyDescent="0.15">
      <c r="C282" s="6"/>
      <c r="D282" s="6"/>
      <c r="E282" s="6"/>
      <c r="J282" s="7"/>
    </row>
    <row r="283" spans="3:10" x14ac:dyDescent="0.15">
      <c r="C283" s="6"/>
      <c r="D283" s="6"/>
      <c r="E283" s="6"/>
      <c r="J283" s="7"/>
    </row>
    <row r="284" spans="3:10" x14ac:dyDescent="0.15">
      <c r="C284" s="6"/>
      <c r="D284" s="6"/>
      <c r="E284" s="6"/>
      <c r="J284" s="7"/>
    </row>
    <row r="285" spans="3:10" x14ac:dyDescent="0.15">
      <c r="C285" s="6"/>
      <c r="D285" s="6"/>
      <c r="E285" s="6"/>
      <c r="J285" s="7"/>
    </row>
    <row r="286" spans="3:10" x14ac:dyDescent="0.15">
      <c r="C286" s="6"/>
      <c r="D286" s="6"/>
      <c r="E286" s="6"/>
      <c r="J286" s="7"/>
    </row>
    <row r="287" spans="3:10" x14ac:dyDescent="0.15">
      <c r="C287" s="6"/>
      <c r="D287" s="6"/>
      <c r="E287" s="6"/>
      <c r="J287" s="7"/>
    </row>
    <row r="288" spans="3:10" x14ac:dyDescent="0.15">
      <c r="C288" s="6"/>
      <c r="D288" s="6"/>
      <c r="E288" s="6"/>
      <c r="J288" s="7"/>
    </row>
    <row r="289" spans="3:10" x14ac:dyDescent="0.15">
      <c r="C289" s="6"/>
      <c r="D289" s="6"/>
      <c r="E289" s="6"/>
      <c r="J289" s="7"/>
    </row>
    <row r="290" spans="3:10" x14ac:dyDescent="0.15">
      <c r="C290" s="6"/>
      <c r="D290" s="6"/>
      <c r="E290" s="6"/>
      <c r="J290" s="7"/>
    </row>
    <row r="291" spans="3:10" x14ac:dyDescent="0.15">
      <c r="C291" s="6"/>
      <c r="D291" s="6"/>
      <c r="E291" s="6"/>
      <c r="J291" s="7"/>
    </row>
    <row r="292" spans="3:10" x14ac:dyDescent="0.15">
      <c r="C292" s="6"/>
      <c r="D292" s="6"/>
      <c r="E292" s="6"/>
      <c r="J292" s="7"/>
    </row>
    <row r="293" spans="3:10" x14ac:dyDescent="0.15">
      <c r="C293" s="6"/>
      <c r="D293" s="6"/>
      <c r="E293" s="6"/>
      <c r="J293" s="7"/>
    </row>
    <row r="294" spans="3:10" x14ac:dyDescent="0.15">
      <c r="C294" s="6"/>
      <c r="D294" s="6"/>
      <c r="E294" s="6"/>
      <c r="J294" s="7"/>
    </row>
    <row r="295" spans="3:10" x14ac:dyDescent="0.15">
      <c r="C295" s="6"/>
      <c r="D295" s="6"/>
      <c r="E295" s="6"/>
      <c r="J295" s="7"/>
    </row>
    <row r="296" spans="3:10" x14ac:dyDescent="0.15">
      <c r="C296" s="6"/>
      <c r="D296" s="6"/>
      <c r="E296" s="6"/>
      <c r="J296" s="7"/>
    </row>
    <row r="297" spans="3:10" x14ac:dyDescent="0.15">
      <c r="C297" s="6"/>
      <c r="D297" s="6"/>
      <c r="E297" s="6"/>
      <c r="J297" s="7"/>
    </row>
    <row r="298" spans="3:10" x14ac:dyDescent="0.15">
      <c r="C298" s="6"/>
      <c r="D298" s="6"/>
      <c r="E298" s="6"/>
      <c r="J298" s="7"/>
    </row>
    <row r="299" spans="3:10" x14ac:dyDescent="0.15">
      <c r="C299" s="6"/>
      <c r="D299" s="6"/>
      <c r="E299" s="6"/>
      <c r="J299" s="7"/>
    </row>
    <row r="300" spans="3:10" x14ac:dyDescent="0.15">
      <c r="C300" s="6"/>
      <c r="D300" s="6"/>
      <c r="E300" s="6"/>
      <c r="J300" s="7"/>
    </row>
    <row r="301" spans="3:10" x14ac:dyDescent="0.15">
      <c r="C301" s="6"/>
      <c r="D301" s="6"/>
      <c r="E301" s="6"/>
      <c r="J301" s="7"/>
    </row>
    <row r="302" spans="3:10" x14ac:dyDescent="0.15">
      <c r="C302" s="6"/>
      <c r="D302" s="6"/>
      <c r="E302" s="6"/>
      <c r="J302" s="7"/>
    </row>
    <row r="303" spans="3:10" x14ac:dyDescent="0.15">
      <c r="C303" s="6"/>
      <c r="D303" s="6"/>
      <c r="E303" s="6"/>
      <c r="J303" s="7"/>
    </row>
    <row r="304" spans="3:10" x14ac:dyDescent="0.15">
      <c r="C304" s="6"/>
      <c r="D304" s="6"/>
      <c r="E304" s="6"/>
      <c r="J304" s="7"/>
    </row>
    <row r="305" spans="3:10" x14ac:dyDescent="0.15">
      <c r="C305" s="6"/>
      <c r="D305" s="6"/>
      <c r="E305" s="6"/>
      <c r="J305" s="7"/>
    </row>
    <row r="306" spans="3:10" x14ac:dyDescent="0.15">
      <c r="C306" s="6"/>
      <c r="D306" s="6"/>
      <c r="E306" s="6"/>
      <c r="J306" s="7"/>
    </row>
    <row r="307" spans="3:10" x14ac:dyDescent="0.15">
      <c r="C307" s="6"/>
      <c r="D307" s="6"/>
      <c r="E307" s="6"/>
      <c r="J307" s="7"/>
    </row>
    <row r="308" spans="3:10" x14ac:dyDescent="0.15">
      <c r="C308" s="6"/>
      <c r="D308" s="6"/>
      <c r="E308" s="6"/>
      <c r="J308" s="7"/>
    </row>
    <row r="309" spans="3:10" x14ac:dyDescent="0.15">
      <c r="C309" s="6"/>
      <c r="D309" s="6"/>
      <c r="E309" s="6"/>
      <c r="J309" s="7"/>
    </row>
    <row r="310" spans="3:10" x14ac:dyDescent="0.15">
      <c r="C310" s="6"/>
      <c r="D310" s="6"/>
      <c r="E310" s="6"/>
      <c r="J310" s="7"/>
    </row>
    <row r="311" spans="3:10" x14ac:dyDescent="0.15">
      <c r="C311" s="6"/>
      <c r="D311" s="6"/>
      <c r="E311" s="6"/>
      <c r="J311" s="7"/>
    </row>
    <row r="312" spans="3:10" x14ac:dyDescent="0.15">
      <c r="C312" s="6"/>
      <c r="D312" s="6"/>
      <c r="E312" s="6"/>
      <c r="J312" s="7"/>
    </row>
    <row r="313" spans="3:10" x14ac:dyDescent="0.15">
      <c r="C313" s="6"/>
      <c r="D313" s="6"/>
      <c r="E313" s="6"/>
      <c r="J313" s="7"/>
    </row>
    <row r="314" spans="3:10" x14ac:dyDescent="0.15">
      <c r="C314" s="6"/>
      <c r="D314" s="6"/>
      <c r="E314" s="6"/>
      <c r="J314" s="7"/>
    </row>
    <row r="315" spans="3:10" x14ac:dyDescent="0.15">
      <c r="C315" s="6"/>
      <c r="D315" s="6"/>
      <c r="E315" s="6"/>
      <c r="J315" s="7"/>
    </row>
    <row r="316" spans="3:10" x14ac:dyDescent="0.15">
      <c r="C316" s="6"/>
      <c r="D316" s="6"/>
      <c r="E316" s="6"/>
      <c r="J316" s="7"/>
    </row>
    <row r="317" spans="3:10" x14ac:dyDescent="0.15">
      <c r="C317" s="6"/>
      <c r="D317" s="6"/>
      <c r="E317" s="6"/>
      <c r="J317" s="7"/>
    </row>
    <row r="318" spans="3:10" x14ac:dyDescent="0.15">
      <c r="C318" s="6"/>
      <c r="D318" s="6"/>
      <c r="E318" s="6"/>
      <c r="J318" s="7"/>
    </row>
    <row r="319" spans="3:10" x14ac:dyDescent="0.15">
      <c r="C319" s="6"/>
      <c r="D319" s="6"/>
      <c r="E319" s="6"/>
      <c r="J319" s="7"/>
    </row>
    <row r="320" spans="3:10" x14ac:dyDescent="0.15">
      <c r="C320" s="6"/>
      <c r="D320" s="6"/>
      <c r="E320" s="6"/>
      <c r="J320" s="7"/>
    </row>
    <row r="321" spans="3:10" x14ac:dyDescent="0.15">
      <c r="C321" s="6"/>
      <c r="D321" s="6"/>
      <c r="E321" s="6"/>
      <c r="J321" s="7"/>
    </row>
    <row r="322" spans="3:10" x14ac:dyDescent="0.15">
      <c r="C322" s="6"/>
      <c r="D322" s="6"/>
      <c r="E322" s="6"/>
      <c r="J322" s="7"/>
    </row>
    <row r="323" spans="3:10" x14ac:dyDescent="0.15">
      <c r="C323" s="6"/>
      <c r="D323" s="6"/>
      <c r="E323" s="6"/>
      <c r="J323" s="7"/>
    </row>
    <row r="324" spans="3:10" x14ac:dyDescent="0.15">
      <c r="C324" s="6"/>
      <c r="D324" s="6"/>
      <c r="E324" s="6"/>
      <c r="J324" s="7"/>
    </row>
    <row r="325" spans="3:10" x14ac:dyDescent="0.15">
      <c r="C325" s="6"/>
      <c r="D325" s="6"/>
      <c r="E325" s="6"/>
      <c r="J325" s="7"/>
    </row>
    <row r="326" spans="3:10" x14ac:dyDescent="0.15">
      <c r="C326" s="6"/>
      <c r="D326" s="6"/>
      <c r="E326" s="6"/>
      <c r="J326" s="7"/>
    </row>
    <row r="327" spans="3:10" x14ac:dyDescent="0.15">
      <c r="C327" s="6"/>
      <c r="D327" s="6"/>
      <c r="E327" s="6"/>
      <c r="J327" s="7"/>
    </row>
    <row r="328" spans="3:10" x14ac:dyDescent="0.15">
      <c r="C328" s="6"/>
      <c r="D328" s="6"/>
      <c r="E328" s="6"/>
      <c r="J328" s="7"/>
    </row>
    <row r="329" spans="3:10" x14ac:dyDescent="0.15">
      <c r="C329" s="6"/>
      <c r="D329" s="6"/>
      <c r="E329" s="6"/>
      <c r="J329" s="7"/>
    </row>
    <row r="330" spans="3:10" x14ac:dyDescent="0.15">
      <c r="C330" s="6"/>
      <c r="D330" s="6"/>
      <c r="E330" s="6"/>
      <c r="J330" s="7"/>
    </row>
    <row r="331" spans="3:10" x14ac:dyDescent="0.15">
      <c r="C331" s="6"/>
      <c r="D331" s="6"/>
      <c r="E331" s="6"/>
      <c r="J331" s="7"/>
    </row>
    <row r="332" spans="3:10" x14ac:dyDescent="0.15">
      <c r="C332" s="6"/>
      <c r="D332" s="6"/>
      <c r="E332" s="6"/>
      <c r="J332" s="7"/>
    </row>
    <row r="333" spans="3:10" x14ac:dyDescent="0.15">
      <c r="C333" s="6"/>
      <c r="D333" s="6"/>
      <c r="E333" s="6"/>
      <c r="J333" s="7"/>
    </row>
    <row r="334" spans="3:10" x14ac:dyDescent="0.15">
      <c r="C334" s="6"/>
      <c r="D334" s="6"/>
      <c r="E334" s="6"/>
      <c r="J334" s="7"/>
    </row>
    <row r="335" spans="3:10" x14ac:dyDescent="0.15">
      <c r="C335" s="6"/>
      <c r="D335" s="6"/>
      <c r="E335" s="6"/>
      <c r="J335" s="7"/>
    </row>
    <row r="336" spans="3:10" x14ac:dyDescent="0.15">
      <c r="C336" s="6"/>
      <c r="D336" s="6"/>
      <c r="E336" s="6"/>
      <c r="J336" s="7"/>
    </row>
    <row r="337" spans="3:10" x14ac:dyDescent="0.15">
      <c r="C337" s="6"/>
      <c r="D337" s="6"/>
      <c r="E337" s="6"/>
      <c r="J337" s="7"/>
    </row>
    <row r="338" spans="3:10" x14ac:dyDescent="0.15">
      <c r="C338" s="6"/>
      <c r="D338" s="6"/>
      <c r="E338" s="6"/>
      <c r="J338" s="7"/>
    </row>
    <row r="339" spans="3:10" x14ac:dyDescent="0.15">
      <c r="C339" s="6"/>
      <c r="D339" s="6"/>
      <c r="E339" s="6"/>
      <c r="J339" s="7"/>
    </row>
    <row r="340" spans="3:10" x14ac:dyDescent="0.15">
      <c r="C340" s="6"/>
      <c r="D340" s="6"/>
      <c r="E340" s="6"/>
      <c r="J340" s="7"/>
    </row>
    <row r="341" spans="3:10" x14ac:dyDescent="0.15">
      <c r="C341" s="6"/>
      <c r="D341" s="6"/>
      <c r="E341" s="6"/>
      <c r="J341" s="7"/>
    </row>
    <row r="342" spans="3:10" x14ac:dyDescent="0.15">
      <c r="C342" s="6"/>
      <c r="D342" s="6"/>
      <c r="E342" s="6"/>
      <c r="J342" s="7"/>
    </row>
    <row r="343" spans="3:10" x14ac:dyDescent="0.15">
      <c r="C343" s="6"/>
      <c r="D343" s="6"/>
      <c r="E343" s="6"/>
      <c r="J343" s="7"/>
    </row>
    <row r="344" spans="3:10" x14ac:dyDescent="0.15">
      <c r="C344" s="6"/>
      <c r="D344" s="6"/>
      <c r="E344" s="6"/>
      <c r="J344" s="7"/>
    </row>
    <row r="345" spans="3:10" x14ac:dyDescent="0.15">
      <c r="C345" s="6"/>
      <c r="D345" s="6"/>
      <c r="E345" s="6"/>
      <c r="J345" s="7"/>
    </row>
    <row r="346" spans="3:10" x14ac:dyDescent="0.15">
      <c r="C346" s="6"/>
      <c r="D346" s="6"/>
      <c r="E346" s="6"/>
      <c r="J346" s="7"/>
    </row>
    <row r="347" spans="3:10" x14ac:dyDescent="0.15">
      <c r="C347" s="6"/>
      <c r="D347" s="6"/>
      <c r="E347" s="6"/>
      <c r="J347" s="7"/>
    </row>
    <row r="348" spans="3:10" x14ac:dyDescent="0.15">
      <c r="C348" s="6"/>
      <c r="D348" s="6"/>
      <c r="E348" s="6"/>
      <c r="J348" s="7"/>
    </row>
    <row r="349" spans="3:10" x14ac:dyDescent="0.15">
      <c r="C349" s="6"/>
      <c r="D349" s="6"/>
      <c r="E349" s="6"/>
      <c r="J349" s="7"/>
    </row>
    <row r="350" spans="3:10" x14ac:dyDescent="0.15">
      <c r="C350" s="6"/>
      <c r="D350" s="6"/>
      <c r="E350" s="6"/>
      <c r="J350" s="7"/>
    </row>
    <row r="351" spans="3:10" x14ac:dyDescent="0.15">
      <c r="C351" s="6"/>
      <c r="D351" s="6"/>
      <c r="E351" s="6"/>
      <c r="J351" s="7"/>
    </row>
    <row r="352" spans="3:10" x14ac:dyDescent="0.15">
      <c r="C352" s="6"/>
      <c r="D352" s="6"/>
      <c r="E352" s="6"/>
      <c r="J352" s="7"/>
    </row>
    <row r="353" spans="3:10" x14ac:dyDescent="0.15">
      <c r="C353" s="6"/>
      <c r="D353" s="6"/>
      <c r="E353" s="6"/>
      <c r="J353" s="7"/>
    </row>
    <row r="354" spans="3:10" x14ac:dyDescent="0.15">
      <c r="C354" s="6"/>
      <c r="D354" s="6"/>
      <c r="E354" s="6"/>
      <c r="J354" s="7"/>
    </row>
    <row r="355" spans="3:10" x14ac:dyDescent="0.15">
      <c r="C355" s="6"/>
      <c r="D355" s="6"/>
      <c r="E355" s="6"/>
      <c r="J355" s="7"/>
    </row>
    <row r="356" spans="3:10" x14ac:dyDescent="0.15">
      <c r="C356" s="6"/>
      <c r="D356" s="6"/>
      <c r="E356" s="6"/>
      <c r="J356" s="7"/>
    </row>
    <row r="357" spans="3:10" x14ac:dyDescent="0.15">
      <c r="C357" s="6"/>
      <c r="D357" s="6"/>
      <c r="E357" s="6"/>
      <c r="J357" s="7"/>
    </row>
    <row r="358" spans="3:10" x14ac:dyDescent="0.15">
      <c r="C358" s="6"/>
      <c r="D358" s="6"/>
      <c r="E358" s="6"/>
      <c r="J358" s="7"/>
    </row>
    <row r="359" spans="3:10" x14ac:dyDescent="0.15">
      <c r="C359" s="6"/>
      <c r="D359" s="6"/>
      <c r="E359" s="6"/>
      <c r="J359" s="7"/>
    </row>
    <row r="360" spans="3:10" x14ac:dyDescent="0.15">
      <c r="C360" s="6"/>
      <c r="D360" s="6"/>
      <c r="E360" s="6"/>
      <c r="J360" s="7"/>
    </row>
    <row r="361" spans="3:10" x14ac:dyDescent="0.15">
      <c r="C361" s="6"/>
      <c r="D361" s="6"/>
      <c r="E361" s="6"/>
      <c r="J361" s="7"/>
    </row>
    <row r="362" spans="3:10" x14ac:dyDescent="0.15">
      <c r="C362" s="6"/>
      <c r="D362" s="6"/>
      <c r="E362" s="6"/>
      <c r="J362" s="7"/>
    </row>
    <row r="363" spans="3:10" x14ac:dyDescent="0.15">
      <c r="C363" s="6"/>
      <c r="D363" s="6"/>
      <c r="E363" s="6"/>
      <c r="J363" s="7"/>
    </row>
    <row r="364" spans="3:10" x14ac:dyDescent="0.15">
      <c r="C364" s="6"/>
      <c r="D364" s="6"/>
      <c r="E364" s="6"/>
      <c r="J364" s="7"/>
    </row>
    <row r="365" spans="3:10" x14ac:dyDescent="0.15">
      <c r="C365" s="6"/>
      <c r="D365" s="6"/>
      <c r="E365" s="6"/>
      <c r="J365" s="7"/>
    </row>
    <row r="366" spans="3:10" x14ac:dyDescent="0.15">
      <c r="C366" s="6"/>
      <c r="D366" s="6"/>
      <c r="E366" s="6"/>
      <c r="J366" s="7"/>
    </row>
    <row r="367" spans="3:10" x14ac:dyDescent="0.15">
      <c r="C367" s="6"/>
      <c r="D367" s="6"/>
      <c r="E367" s="6"/>
      <c r="J367" s="7"/>
    </row>
    <row r="368" spans="3:10" x14ac:dyDescent="0.15">
      <c r="C368" s="6"/>
      <c r="D368" s="6"/>
      <c r="E368" s="6"/>
      <c r="J368" s="7"/>
    </row>
    <row r="369" spans="3:10" x14ac:dyDescent="0.15">
      <c r="C369" s="6"/>
      <c r="D369" s="6"/>
      <c r="E369" s="6"/>
      <c r="J369" s="7"/>
    </row>
    <row r="370" spans="3:10" x14ac:dyDescent="0.15">
      <c r="C370" s="6"/>
      <c r="D370" s="6"/>
      <c r="E370" s="6"/>
      <c r="J370" s="7"/>
    </row>
    <row r="371" spans="3:10" x14ac:dyDescent="0.15">
      <c r="C371" s="6"/>
      <c r="D371" s="6"/>
      <c r="E371" s="6"/>
      <c r="J371" s="7"/>
    </row>
    <row r="372" spans="3:10" x14ac:dyDescent="0.15">
      <c r="C372" s="6"/>
      <c r="D372" s="6"/>
      <c r="E372" s="6"/>
      <c r="J372" s="7"/>
    </row>
    <row r="373" spans="3:10" x14ac:dyDescent="0.15">
      <c r="C373" s="6"/>
      <c r="D373" s="6"/>
      <c r="E373" s="6"/>
      <c r="J373" s="7"/>
    </row>
    <row r="374" spans="3:10" x14ac:dyDescent="0.15">
      <c r="C374" s="6"/>
      <c r="D374" s="6"/>
      <c r="E374" s="6"/>
      <c r="J374" s="7"/>
    </row>
    <row r="375" spans="3:10" x14ac:dyDescent="0.15">
      <c r="C375" s="6"/>
      <c r="D375" s="6"/>
      <c r="E375" s="6"/>
      <c r="J375" s="7"/>
    </row>
    <row r="376" spans="3:10" x14ac:dyDescent="0.15">
      <c r="C376" s="6"/>
      <c r="D376" s="6"/>
      <c r="E376" s="6"/>
      <c r="J376" s="7"/>
    </row>
    <row r="377" spans="3:10" x14ac:dyDescent="0.15">
      <c r="C377" s="6"/>
      <c r="D377" s="6"/>
      <c r="E377" s="6"/>
      <c r="J377" s="7"/>
    </row>
    <row r="378" spans="3:10" x14ac:dyDescent="0.15">
      <c r="C378" s="6"/>
      <c r="D378" s="6"/>
      <c r="E378" s="6"/>
      <c r="J378" s="7"/>
    </row>
    <row r="379" spans="3:10" x14ac:dyDescent="0.15">
      <c r="C379" s="6"/>
      <c r="D379" s="6"/>
      <c r="E379" s="6"/>
      <c r="J379" s="7"/>
    </row>
    <row r="380" spans="3:10" x14ac:dyDescent="0.15">
      <c r="C380" s="6"/>
      <c r="D380" s="6"/>
      <c r="E380" s="6"/>
      <c r="J380" s="7"/>
    </row>
    <row r="381" spans="3:10" x14ac:dyDescent="0.15">
      <c r="C381" s="6"/>
      <c r="D381" s="6"/>
      <c r="E381" s="6"/>
      <c r="J381" s="7"/>
    </row>
    <row r="382" spans="3:10" x14ac:dyDescent="0.15">
      <c r="C382" s="6"/>
      <c r="D382" s="6"/>
      <c r="E382" s="6"/>
      <c r="J382" s="7"/>
    </row>
    <row r="383" spans="3:10" x14ac:dyDescent="0.15">
      <c r="C383" s="6"/>
      <c r="D383" s="6"/>
      <c r="E383" s="6"/>
      <c r="J383" s="7"/>
    </row>
    <row r="384" spans="3:10" x14ac:dyDescent="0.15">
      <c r="C384" s="6"/>
      <c r="D384" s="6"/>
      <c r="E384" s="6"/>
      <c r="J384" s="7"/>
    </row>
    <row r="385" spans="3:10" x14ac:dyDescent="0.15">
      <c r="C385" s="6"/>
      <c r="D385" s="6"/>
      <c r="E385" s="6"/>
      <c r="J385" s="7"/>
    </row>
    <row r="386" spans="3:10" x14ac:dyDescent="0.15">
      <c r="C386" s="6"/>
      <c r="D386" s="6"/>
      <c r="E386" s="6"/>
      <c r="J386" s="7"/>
    </row>
    <row r="387" spans="3:10" x14ac:dyDescent="0.15">
      <c r="C387" s="6"/>
      <c r="D387" s="6"/>
      <c r="E387" s="6"/>
      <c r="J387" s="7"/>
    </row>
    <row r="388" spans="3:10" x14ac:dyDescent="0.15">
      <c r="C388" s="6"/>
      <c r="D388" s="6"/>
      <c r="E388" s="6"/>
      <c r="J388" s="7"/>
    </row>
    <row r="389" spans="3:10" x14ac:dyDescent="0.15">
      <c r="C389" s="6"/>
      <c r="D389" s="6"/>
      <c r="E389" s="6"/>
      <c r="J389" s="7"/>
    </row>
    <row r="390" spans="3:10" x14ac:dyDescent="0.15">
      <c r="C390" s="6"/>
      <c r="D390" s="6"/>
      <c r="E390" s="6"/>
      <c r="J390" s="7"/>
    </row>
    <row r="391" spans="3:10" x14ac:dyDescent="0.15">
      <c r="C391" s="6"/>
      <c r="D391" s="6"/>
      <c r="E391" s="6"/>
      <c r="J391" s="7"/>
    </row>
    <row r="392" spans="3:10" x14ac:dyDescent="0.15">
      <c r="C392" s="6"/>
      <c r="D392" s="6"/>
      <c r="E392" s="6"/>
      <c r="J392" s="7"/>
    </row>
    <row r="393" spans="3:10" x14ac:dyDescent="0.15">
      <c r="C393" s="6"/>
      <c r="D393" s="6"/>
      <c r="E393" s="6"/>
      <c r="J393" s="7"/>
    </row>
    <row r="394" spans="3:10" x14ac:dyDescent="0.15">
      <c r="C394" s="6"/>
      <c r="D394" s="6"/>
      <c r="E394" s="6"/>
      <c r="J394" s="7"/>
    </row>
    <row r="395" spans="3:10" x14ac:dyDescent="0.15">
      <c r="C395" s="6"/>
      <c r="D395" s="6"/>
      <c r="E395" s="6"/>
      <c r="J395" s="7"/>
    </row>
    <row r="396" spans="3:10" x14ac:dyDescent="0.15">
      <c r="C396" s="6"/>
      <c r="D396" s="6"/>
      <c r="E396" s="6"/>
      <c r="J396" s="7"/>
    </row>
    <row r="397" spans="3:10" x14ac:dyDescent="0.15">
      <c r="C397" s="6"/>
      <c r="D397" s="6"/>
      <c r="E397" s="6"/>
      <c r="J397" s="7"/>
    </row>
    <row r="398" spans="3:10" x14ac:dyDescent="0.15">
      <c r="C398" s="6"/>
      <c r="D398" s="6"/>
      <c r="E398" s="6"/>
      <c r="J398" s="7"/>
    </row>
    <row r="399" spans="3:10" x14ac:dyDescent="0.15">
      <c r="C399" s="6"/>
      <c r="D399" s="6"/>
      <c r="E399" s="6"/>
      <c r="J399" s="7"/>
    </row>
    <row r="400" spans="3:10" x14ac:dyDescent="0.15">
      <c r="C400" s="6"/>
      <c r="D400" s="6"/>
      <c r="E400" s="6"/>
      <c r="J400" s="7"/>
    </row>
    <row r="401" spans="3:10" x14ac:dyDescent="0.15">
      <c r="C401" s="6"/>
      <c r="D401" s="6"/>
      <c r="E401" s="6"/>
      <c r="J401" s="7"/>
    </row>
    <row r="402" spans="3:10" x14ac:dyDescent="0.15">
      <c r="C402" s="6"/>
      <c r="D402" s="6"/>
      <c r="E402" s="6"/>
      <c r="J402" s="7"/>
    </row>
    <row r="403" spans="3:10" x14ac:dyDescent="0.15">
      <c r="C403" s="6"/>
      <c r="D403" s="6"/>
      <c r="E403" s="6"/>
      <c r="J403" s="7"/>
    </row>
    <row r="404" spans="3:10" x14ac:dyDescent="0.15">
      <c r="C404" s="6"/>
      <c r="D404" s="6"/>
      <c r="E404" s="6"/>
      <c r="J404" s="7"/>
    </row>
    <row r="405" spans="3:10" x14ac:dyDescent="0.15">
      <c r="C405" s="6"/>
      <c r="D405" s="6"/>
      <c r="E405" s="6"/>
      <c r="J405" s="7"/>
    </row>
    <row r="406" spans="3:10" x14ac:dyDescent="0.15">
      <c r="C406" s="6"/>
      <c r="D406" s="6"/>
      <c r="E406" s="6"/>
      <c r="J406" s="7"/>
    </row>
    <row r="407" spans="3:10" x14ac:dyDescent="0.15">
      <c r="C407" s="6"/>
      <c r="D407" s="6"/>
      <c r="E407" s="6"/>
      <c r="J407" s="7"/>
    </row>
    <row r="408" spans="3:10" x14ac:dyDescent="0.15">
      <c r="C408" s="6"/>
      <c r="D408" s="6"/>
      <c r="E408" s="6"/>
      <c r="J408" s="7"/>
    </row>
    <row r="409" spans="3:10" x14ac:dyDescent="0.15">
      <c r="C409" s="6"/>
      <c r="D409" s="6"/>
      <c r="E409" s="6"/>
      <c r="J409" s="7"/>
    </row>
    <row r="410" spans="3:10" x14ac:dyDescent="0.15">
      <c r="C410" s="6"/>
      <c r="D410" s="6"/>
      <c r="E410" s="6"/>
      <c r="J410" s="7"/>
    </row>
    <row r="411" spans="3:10" x14ac:dyDescent="0.15">
      <c r="C411" s="6"/>
      <c r="D411" s="6"/>
      <c r="E411" s="6"/>
      <c r="J411" s="7"/>
    </row>
    <row r="412" spans="3:10" x14ac:dyDescent="0.15">
      <c r="C412" s="6"/>
      <c r="D412" s="6"/>
      <c r="E412" s="6"/>
      <c r="J412" s="7"/>
    </row>
    <row r="413" spans="3:10" x14ac:dyDescent="0.15">
      <c r="C413" s="6"/>
      <c r="D413" s="6"/>
      <c r="E413" s="6"/>
      <c r="J413" s="7"/>
    </row>
    <row r="414" spans="3:10" x14ac:dyDescent="0.15">
      <c r="C414" s="6"/>
      <c r="D414" s="6"/>
      <c r="E414" s="6"/>
      <c r="J414" s="7"/>
    </row>
    <row r="415" spans="3:10" x14ac:dyDescent="0.15">
      <c r="C415" s="6"/>
      <c r="D415" s="6"/>
      <c r="E415" s="6"/>
      <c r="J415" s="7"/>
    </row>
    <row r="416" spans="3:10" x14ac:dyDescent="0.15">
      <c r="C416" s="6"/>
      <c r="D416" s="6"/>
      <c r="E416" s="6"/>
      <c r="J416" s="7"/>
    </row>
    <row r="417" spans="3:10" x14ac:dyDescent="0.15">
      <c r="C417" s="6"/>
      <c r="D417" s="6"/>
      <c r="E417" s="6"/>
      <c r="J417" s="7"/>
    </row>
    <row r="418" spans="3:10" x14ac:dyDescent="0.15">
      <c r="C418" s="6"/>
      <c r="D418" s="6"/>
      <c r="E418" s="6"/>
      <c r="J418" s="7"/>
    </row>
    <row r="419" spans="3:10" x14ac:dyDescent="0.15">
      <c r="C419" s="6"/>
      <c r="D419" s="6"/>
      <c r="E419" s="6"/>
      <c r="J419" s="7"/>
    </row>
    <row r="420" spans="3:10" x14ac:dyDescent="0.15">
      <c r="C420" s="6"/>
      <c r="D420" s="6"/>
      <c r="E420" s="6"/>
      <c r="J420" s="7"/>
    </row>
    <row r="421" spans="3:10" x14ac:dyDescent="0.15">
      <c r="C421" s="6"/>
      <c r="D421" s="6"/>
      <c r="E421" s="6"/>
      <c r="J421" s="7"/>
    </row>
    <row r="422" spans="3:10" x14ac:dyDescent="0.15">
      <c r="C422" s="6"/>
      <c r="D422" s="6"/>
      <c r="E422" s="6"/>
      <c r="J422" s="7"/>
    </row>
    <row r="423" spans="3:10" x14ac:dyDescent="0.15">
      <c r="C423" s="6"/>
      <c r="D423" s="6"/>
      <c r="E423" s="6"/>
      <c r="J423" s="7"/>
    </row>
    <row r="424" spans="3:10" x14ac:dyDescent="0.15">
      <c r="C424" s="6"/>
      <c r="D424" s="6"/>
      <c r="E424" s="6"/>
      <c r="J424" s="7"/>
    </row>
    <row r="425" spans="3:10" x14ac:dyDescent="0.15">
      <c r="C425" s="6"/>
      <c r="D425" s="6"/>
      <c r="E425" s="6"/>
      <c r="J425" s="7"/>
    </row>
    <row r="426" spans="3:10" x14ac:dyDescent="0.15">
      <c r="C426" s="6"/>
      <c r="D426" s="6"/>
      <c r="E426" s="6"/>
      <c r="J426" s="7"/>
    </row>
    <row r="427" spans="3:10" x14ac:dyDescent="0.15">
      <c r="C427" s="6"/>
      <c r="D427" s="6"/>
      <c r="E427" s="6"/>
      <c r="J427" s="7"/>
    </row>
    <row r="428" spans="3:10" x14ac:dyDescent="0.15">
      <c r="C428" s="6"/>
      <c r="D428" s="6"/>
      <c r="E428" s="6"/>
      <c r="J428" s="7"/>
    </row>
    <row r="429" spans="3:10" x14ac:dyDescent="0.15">
      <c r="C429" s="6"/>
      <c r="D429" s="6"/>
      <c r="E429" s="6"/>
      <c r="J429" s="7"/>
    </row>
    <row r="430" spans="3:10" x14ac:dyDescent="0.15">
      <c r="C430" s="6"/>
      <c r="D430" s="6"/>
      <c r="E430" s="6"/>
      <c r="J430" s="7"/>
    </row>
    <row r="431" spans="3:10" x14ac:dyDescent="0.15">
      <c r="C431" s="6"/>
      <c r="D431" s="6"/>
      <c r="E431" s="6"/>
      <c r="J431" s="7"/>
    </row>
    <row r="432" spans="3:10" x14ac:dyDescent="0.15">
      <c r="C432" s="6"/>
      <c r="D432" s="6"/>
      <c r="E432" s="6"/>
      <c r="J432" s="7"/>
    </row>
    <row r="433" spans="3:10" x14ac:dyDescent="0.15">
      <c r="C433" s="6"/>
      <c r="D433" s="6"/>
      <c r="E433" s="6"/>
      <c r="J433" s="7"/>
    </row>
    <row r="434" spans="3:10" x14ac:dyDescent="0.15">
      <c r="C434" s="6"/>
      <c r="D434" s="6"/>
      <c r="E434" s="6"/>
      <c r="J434" s="7"/>
    </row>
    <row r="435" spans="3:10" x14ac:dyDescent="0.15">
      <c r="C435" s="6"/>
      <c r="D435" s="6"/>
      <c r="E435" s="6"/>
      <c r="J435" s="7"/>
    </row>
    <row r="436" spans="3:10" x14ac:dyDescent="0.15">
      <c r="C436" s="6"/>
      <c r="D436" s="6"/>
      <c r="E436" s="6"/>
      <c r="J436" s="7"/>
    </row>
    <row r="437" spans="3:10" x14ac:dyDescent="0.15">
      <c r="C437" s="6"/>
      <c r="D437" s="6"/>
      <c r="E437" s="6"/>
      <c r="J437" s="7"/>
    </row>
    <row r="438" spans="3:10" x14ac:dyDescent="0.15">
      <c r="C438" s="6"/>
      <c r="D438" s="6"/>
      <c r="E438" s="6"/>
      <c r="J438" s="7"/>
    </row>
    <row r="439" spans="3:10" x14ac:dyDescent="0.15">
      <c r="C439" s="6"/>
      <c r="D439" s="6"/>
      <c r="E439" s="6"/>
      <c r="J439" s="7"/>
    </row>
    <row r="440" spans="3:10" x14ac:dyDescent="0.15">
      <c r="C440" s="6"/>
      <c r="D440" s="6"/>
      <c r="E440" s="6"/>
      <c r="J440" s="7"/>
    </row>
    <row r="441" spans="3:10" x14ac:dyDescent="0.15">
      <c r="C441" s="6"/>
      <c r="D441" s="6"/>
      <c r="E441" s="6"/>
      <c r="J441" s="7"/>
    </row>
    <row r="442" spans="3:10" x14ac:dyDescent="0.15">
      <c r="C442" s="6"/>
      <c r="D442" s="6"/>
      <c r="E442" s="6"/>
      <c r="J442" s="7"/>
    </row>
    <row r="443" spans="3:10" x14ac:dyDescent="0.15">
      <c r="C443" s="6"/>
      <c r="D443" s="6"/>
      <c r="E443" s="6"/>
      <c r="J443" s="7"/>
    </row>
    <row r="444" spans="3:10" x14ac:dyDescent="0.15">
      <c r="C444" s="6"/>
      <c r="D444" s="6"/>
      <c r="E444" s="6"/>
      <c r="J444" s="7"/>
    </row>
    <row r="445" spans="3:10" x14ac:dyDescent="0.15">
      <c r="C445" s="6"/>
      <c r="D445" s="6"/>
      <c r="E445" s="6"/>
      <c r="J445" s="7"/>
    </row>
    <row r="446" spans="3:10" x14ac:dyDescent="0.15">
      <c r="C446" s="6"/>
      <c r="D446" s="6"/>
      <c r="E446" s="6"/>
      <c r="J446" s="7"/>
    </row>
    <row r="447" spans="3:10" x14ac:dyDescent="0.15">
      <c r="C447" s="6"/>
      <c r="D447" s="6"/>
      <c r="E447" s="6"/>
      <c r="J447" s="7"/>
    </row>
    <row r="448" spans="3:10" x14ac:dyDescent="0.15">
      <c r="C448" s="6"/>
      <c r="D448" s="6"/>
      <c r="E448" s="6"/>
      <c r="J448" s="7"/>
    </row>
    <row r="449" spans="3:10" x14ac:dyDescent="0.15">
      <c r="C449" s="6"/>
      <c r="D449" s="6"/>
      <c r="E449" s="6"/>
      <c r="J449" s="7"/>
    </row>
    <row r="450" spans="3:10" x14ac:dyDescent="0.15">
      <c r="C450" s="6"/>
      <c r="D450" s="6"/>
      <c r="E450" s="6"/>
      <c r="J450" s="7"/>
    </row>
    <row r="451" spans="3:10" x14ac:dyDescent="0.15">
      <c r="C451" s="6"/>
      <c r="D451" s="6"/>
      <c r="E451" s="6"/>
      <c r="J451" s="7"/>
    </row>
    <row r="452" spans="3:10" x14ac:dyDescent="0.15">
      <c r="C452" s="6"/>
      <c r="D452" s="6"/>
      <c r="E452" s="6"/>
      <c r="J452" s="7"/>
    </row>
    <row r="453" spans="3:10" x14ac:dyDescent="0.15">
      <c r="C453" s="6"/>
      <c r="D453" s="6"/>
      <c r="E453" s="6"/>
      <c r="J453" s="7"/>
    </row>
    <row r="454" spans="3:10" x14ac:dyDescent="0.15">
      <c r="C454" s="6"/>
      <c r="D454" s="6"/>
      <c r="E454" s="6"/>
      <c r="J454" s="7"/>
    </row>
    <row r="455" spans="3:10" x14ac:dyDescent="0.15">
      <c r="C455" s="6"/>
      <c r="D455" s="6"/>
      <c r="E455" s="6"/>
      <c r="J455" s="7"/>
    </row>
    <row r="456" spans="3:10" x14ac:dyDescent="0.15">
      <c r="C456" s="6"/>
      <c r="D456" s="6"/>
      <c r="E456" s="6"/>
      <c r="J456" s="7"/>
    </row>
    <row r="457" spans="3:10" x14ac:dyDescent="0.15">
      <c r="C457" s="6"/>
      <c r="D457" s="6"/>
      <c r="E457" s="6"/>
      <c r="J457" s="7"/>
    </row>
    <row r="458" spans="3:10" x14ac:dyDescent="0.15">
      <c r="C458" s="6"/>
      <c r="D458" s="6"/>
      <c r="E458" s="6"/>
      <c r="J458" s="7"/>
    </row>
    <row r="459" spans="3:10" x14ac:dyDescent="0.15">
      <c r="C459" s="6"/>
      <c r="D459" s="6"/>
      <c r="E459" s="6"/>
      <c r="J459" s="7"/>
    </row>
    <row r="460" spans="3:10" x14ac:dyDescent="0.15">
      <c r="C460" s="6"/>
      <c r="D460" s="6"/>
      <c r="E460" s="6"/>
      <c r="J460" s="7"/>
    </row>
    <row r="461" spans="3:10" x14ac:dyDescent="0.15">
      <c r="C461" s="6"/>
      <c r="D461" s="6"/>
      <c r="E461" s="6"/>
      <c r="J461" s="7"/>
    </row>
    <row r="462" spans="3:10" x14ac:dyDescent="0.15">
      <c r="C462" s="6"/>
      <c r="D462" s="6"/>
      <c r="E462" s="6"/>
      <c r="J462" s="7"/>
    </row>
    <row r="463" spans="3:10" x14ac:dyDescent="0.15">
      <c r="C463" s="6"/>
      <c r="D463" s="6"/>
      <c r="E463" s="6"/>
      <c r="J463" s="7"/>
    </row>
    <row r="464" spans="3:10" x14ac:dyDescent="0.15">
      <c r="C464" s="6"/>
      <c r="D464" s="6"/>
      <c r="E464" s="6"/>
      <c r="J464" s="7"/>
    </row>
    <row r="465" spans="3:10" x14ac:dyDescent="0.15">
      <c r="C465" s="6"/>
      <c r="D465" s="6"/>
      <c r="E465" s="6"/>
      <c r="J465" s="7"/>
    </row>
    <row r="466" spans="3:10" x14ac:dyDescent="0.15">
      <c r="C466" s="6"/>
      <c r="D466" s="6"/>
      <c r="E466" s="6"/>
      <c r="J466" s="7"/>
    </row>
    <row r="467" spans="3:10" x14ac:dyDescent="0.15">
      <c r="C467" s="6"/>
      <c r="D467" s="6"/>
      <c r="E467" s="6"/>
      <c r="J467" s="7"/>
    </row>
    <row r="468" spans="3:10" x14ac:dyDescent="0.15">
      <c r="C468" s="6"/>
      <c r="D468" s="6"/>
      <c r="E468" s="6"/>
      <c r="J468" s="7"/>
    </row>
    <row r="469" spans="3:10" x14ac:dyDescent="0.15">
      <c r="C469" s="6"/>
      <c r="D469" s="6"/>
      <c r="E469" s="6"/>
      <c r="J469" s="7"/>
    </row>
    <row r="470" spans="3:10" x14ac:dyDescent="0.15">
      <c r="C470" s="6"/>
      <c r="D470" s="6"/>
      <c r="E470" s="6"/>
      <c r="J470" s="7"/>
    </row>
    <row r="471" spans="3:10" x14ac:dyDescent="0.15">
      <c r="C471" s="6"/>
      <c r="D471" s="6"/>
      <c r="E471" s="6"/>
      <c r="J471" s="7"/>
    </row>
    <row r="472" spans="3:10" x14ac:dyDescent="0.15">
      <c r="C472" s="6"/>
      <c r="D472" s="6"/>
      <c r="E472" s="6"/>
      <c r="J472" s="7"/>
    </row>
    <row r="473" spans="3:10" x14ac:dyDescent="0.15">
      <c r="C473" s="6"/>
      <c r="D473" s="6"/>
      <c r="E473" s="6"/>
      <c r="J473" s="7"/>
    </row>
    <row r="474" spans="3:10" x14ac:dyDescent="0.15">
      <c r="C474" s="6"/>
      <c r="D474" s="6"/>
      <c r="E474" s="6"/>
      <c r="J474" s="7"/>
    </row>
    <row r="475" spans="3:10" x14ac:dyDescent="0.15">
      <c r="C475" s="6"/>
      <c r="D475" s="6"/>
      <c r="E475" s="6"/>
      <c r="J475" s="7"/>
    </row>
    <row r="476" spans="3:10" x14ac:dyDescent="0.15">
      <c r="C476" s="6"/>
      <c r="D476" s="6"/>
      <c r="E476" s="6"/>
      <c r="J476" s="7"/>
    </row>
    <row r="477" spans="3:10" x14ac:dyDescent="0.15">
      <c r="C477" s="6"/>
      <c r="D477" s="6"/>
      <c r="E477" s="6"/>
      <c r="J477" s="7"/>
    </row>
    <row r="478" spans="3:10" x14ac:dyDescent="0.15">
      <c r="C478" s="6"/>
      <c r="D478" s="6"/>
      <c r="E478" s="6"/>
      <c r="J478" s="7"/>
    </row>
    <row r="479" spans="3:10" x14ac:dyDescent="0.15">
      <c r="C479" s="6"/>
      <c r="D479" s="6"/>
      <c r="E479" s="6"/>
      <c r="J479" s="7"/>
    </row>
    <row r="480" spans="3:10" x14ac:dyDescent="0.15">
      <c r="C480" s="6"/>
      <c r="D480" s="6"/>
      <c r="E480" s="6"/>
      <c r="J480" s="7"/>
    </row>
    <row r="481" spans="3:10" x14ac:dyDescent="0.15">
      <c r="C481" s="6"/>
      <c r="D481" s="6"/>
      <c r="E481" s="6"/>
      <c r="J481" s="7"/>
    </row>
    <row r="482" spans="3:10" x14ac:dyDescent="0.15">
      <c r="C482" s="6"/>
      <c r="D482" s="6"/>
      <c r="E482" s="6"/>
      <c r="J482" s="7"/>
    </row>
    <row r="483" spans="3:10" x14ac:dyDescent="0.15">
      <c r="C483" s="6"/>
      <c r="D483" s="6"/>
      <c r="E483" s="6"/>
      <c r="J483" s="7"/>
    </row>
    <row r="484" spans="3:10" x14ac:dyDescent="0.15">
      <c r="C484" s="6"/>
      <c r="D484" s="6"/>
      <c r="E484" s="6"/>
      <c r="J484" s="7"/>
    </row>
    <row r="485" spans="3:10" x14ac:dyDescent="0.15">
      <c r="C485" s="6"/>
      <c r="D485" s="6"/>
      <c r="E485" s="6"/>
      <c r="J485" s="7"/>
    </row>
    <row r="486" spans="3:10" x14ac:dyDescent="0.15">
      <c r="C486" s="6"/>
      <c r="D486" s="6"/>
      <c r="E486" s="6"/>
      <c r="J486" s="7"/>
    </row>
    <row r="487" spans="3:10" x14ac:dyDescent="0.15">
      <c r="C487" s="6"/>
      <c r="D487" s="6"/>
      <c r="E487" s="6"/>
      <c r="J487" s="7"/>
    </row>
    <row r="488" spans="3:10" x14ac:dyDescent="0.15">
      <c r="C488" s="6"/>
      <c r="D488" s="6"/>
      <c r="E488" s="6"/>
      <c r="J488" s="7"/>
    </row>
    <row r="489" spans="3:10" x14ac:dyDescent="0.15">
      <c r="C489" s="6"/>
      <c r="D489" s="6"/>
      <c r="E489" s="6"/>
      <c r="J489" s="7"/>
    </row>
    <row r="490" spans="3:10" x14ac:dyDescent="0.15">
      <c r="C490" s="6"/>
      <c r="D490" s="6"/>
      <c r="E490" s="6"/>
      <c r="J490" s="7"/>
    </row>
    <row r="491" spans="3:10" x14ac:dyDescent="0.15">
      <c r="C491" s="6"/>
      <c r="D491" s="6"/>
      <c r="E491" s="6"/>
      <c r="J491" s="7"/>
    </row>
    <row r="492" spans="3:10" x14ac:dyDescent="0.15">
      <c r="C492" s="6"/>
      <c r="D492" s="6"/>
      <c r="E492" s="6"/>
      <c r="J492" s="7"/>
    </row>
    <row r="493" spans="3:10" x14ac:dyDescent="0.15">
      <c r="C493" s="6"/>
      <c r="D493" s="6"/>
      <c r="E493" s="6"/>
      <c r="J493" s="7"/>
    </row>
    <row r="494" spans="3:10" x14ac:dyDescent="0.15">
      <c r="C494" s="6"/>
      <c r="D494" s="6"/>
      <c r="E494" s="6"/>
      <c r="J494" s="7"/>
    </row>
    <row r="495" spans="3:10" x14ac:dyDescent="0.15">
      <c r="C495" s="6"/>
      <c r="D495" s="6"/>
      <c r="E495" s="6"/>
      <c r="J495" s="7"/>
    </row>
    <row r="496" spans="3:10" x14ac:dyDescent="0.15">
      <c r="C496" s="6"/>
      <c r="D496" s="6"/>
      <c r="E496" s="6"/>
      <c r="J496" s="7"/>
    </row>
    <row r="497" spans="3:10" x14ac:dyDescent="0.15">
      <c r="C497" s="6"/>
      <c r="D497" s="6"/>
      <c r="E497" s="6"/>
      <c r="J497" s="7"/>
    </row>
    <row r="498" spans="3:10" x14ac:dyDescent="0.15">
      <c r="C498" s="6"/>
      <c r="D498" s="6"/>
      <c r="E498" s="6"/>
      <c r="J498" s="7"/>
    </row>
    <row r="499" spans="3:10" x14ac:dyDescent="0.15">
      <c r="C499" s="6"/>
      <c r="D499" s="6"/>
      <c r="E499" s="6"/>
      <c r="J499" s="7"/>
    </row>
    <row r="500" spans="3:10" x14ac:dyDescent="0.15">
      <c r="C500" s="6"/>
      <c r="D500" s="6"/>
      <c r="E500" s="6"/>
      <c r="J500" s="7"/>
    </row>
    <row r="501" spans="3:10" x14ac:dyDescent="0.15">
      <c r="C501" s="6"/>
      <c r="D501" s="6"/>
      <c r="E501" s="6"/>
      <c r="J501" s="7"/>
    </row>
    <row r="502" spans="3:10" x14ac:dyDescent="0.15">
      <c r="C502" s="6"/>
      <c r="D502" s="6"/>
      <c r="E502" s="6"/>
      <c r="J502" s="7"/>
    </row>
    <row r="503" spans="3:10" x14ac:dyDescent="0.15">
      <c r="C503" s="6"/>
      <c r="D503" s="6"/>
      <c r="E503" s="6"/>
      <c r="J503" s="7"/>
    </row>
    <row r="504" spans="3:10" x14ac:dyDescent="0.15">
      <c r="C504" s="6"/>
      <c r="D504" s="6"/>
      <c r="E504" s="6"/>
      <c r="J504" s="7"/>
    </row>
    <row r="505" spans="3:10" x14ac:dyDescent="0.15">
      <c r="C505" s="6"/>
      <c r="D505" s="6"/>
      <c r="E505" s="6"/>
      <c r="J505" s="7"/>
    </row>
    <row r="506" spans="3:10" x14ac:dyDescent="0.15">
      <c r="C506" s="6"/>
      <c r="D506" s="6"/>
      <c r="E506" s="6"/>
      <c r="J506" s="7"/>
    </row>
    <row r="507" spans="3:10" x14ac:dyDescent="0.15">
      <c r="C507" s="6"/>
      <c r="D507" s="6"/>
      <c r="E507" s="6"/>
      <c r="J507" s="7"/>
    </row>
    <row r="508" spans="3:10" x14ac:dyDescent="0.15">
      <c r="C508" s="6"/>
      <c r="D508" s="6"/>
      <c r="E508" s="6"/>
      <c r="J508" s="7"/>
    </row>
    <row r="509" spans="3:10" x14ac:dyDescent="0.15">
      <c r="C509" s="6"/>
      <c r="D509" s="6"/>
      <c r="E509" s="6"/>
      <c r="J509" s="7"/>
    </row>
    <row r="510" spans="3:10" x14ac:dyDescent="0.15">
      <c r="C510" s="6"/>
      <c r="D510" s="6"/>
      <c r="E510" s="6"/>
      <c r="J510" s="7"/>
    </row>
    <row r="511" spans="3:10" x14ac:dyDescent="0.15">
      <c r="C511" s="6"/>
      <c r="D511" s="6"/>
      <c r="E511" s="6"/>
      <c r="J511" s="7"/>
    </row>
    <row r="512" spans="3:10" x14ac:dyDescent="0.15">
      <c r="C512" s="6"/>
      <c r="D512" s="6"/>
      <c r="E512" s="6"/>
      <c r="J512" s="7"/>
    </row>
    <row r="513" spans="3:10" x14ac:dyDescent="0.15">
      <c r="C513" s="6"/>
      <c r="D513" s="6"/>
      <c r="E513" s="6"/>
      <c r="J513" s="7"/>
    </row>
    <row r="514" spans="3:10" x14ac:dyDescent="0.15">
      <c r="C514" s="6"/>
      <c r="D514" s="6"/>
      <c r="E514" s="6"/>
      <c r="J514" s="7"/>
    </row>
    <row r="515" spans="3:10" x14ac:dyDescent="0.15">
      <c r="C515" s="6"/>
      <c r="D515" s="6"/>
      <c r="E515" s="6"/>
      <c r="J515" s="7"/>
    </row>
    <row r="516" spans="3:10" x14ac:dyDescent="0.15">
      <c r="C516" s="6"/>
      <c r="D516" s="6"/>
      <c r="E516" s="6"/>
      <c r="J516" s="7"/>
    </row>
    <row r="517" spans="3:10" x14ac:dyDescent="0.15">
      <c r="C517" s="6"/>
      <c r="D517" s="6"/>
      <c r="E517" s="6"/>
      <c r="J517" s="7"/>
    </row>
    <row r="518" spans="3:10" x14ac:dyDescent="0.15">
      <c r="C518" s="6"/>
      <c r="D518" s="6"/>
      <c r="E518" s="6"/>
      <c r="J518" s="7"/>
    </row>
    <row r="519" spans="3:10" x14ac:dyDescent="0.15">
      <c r="C519" s="6"/>
      <c r="D519" s="6"/>
      <c r="E519" s="6"/>
      <c r="J519" s="7"/>
    </row>
    <row r="520" spans="3:10" x14ac:dyDescent="0.15">
      <c r="C520" s="6"/>
      <c r="D520" s="6"/>
      <c r="E520" s="6"/>
      <c r="J520" s="7"/>
    </row>
    <row r="521" spans="3:10" x14ac:dyDescent="0.15">
      <c r="C521" s="6"/>
      <c r="D521" s="6"/>
      <c r="E521" s="6"/>
      <c r="J521" s="7"/>
    </row>
    <row r="522" spans="3:10" x14ac:dyDescent="0.15">
      <c r="C522" s="6"/>
      <c r="D522" s="6"/>
      <c r="E522" s="6"/>
      <c r="J522" s="7"/>
    </row>
    <row r="523" spans="3:10" x14ac:dyDescent="0.15">
      <c r="C523" s="6"/>
      <c r="D523" s="6"/>
      <c r="E523" s="6"/>
      <c r="J523" s="7"/>
    </row>
    <row r="524" spans="3:10" x14ac:dyDescent="0.15">
      <c r="C524" s="6"/>
      <c r="D524" s="6"/>
      <c r="E524" s="6"/>
      <c r="J524" s="7"/>
    </row>
    <row r="525" spans="3:10" x14ac:dyDescent="0.15">
      <c r="C525" s="6"/>
      <c r="D525" s="6"/>
      <c r="E525" s="6"/>
      <c r="J525" s="7"/>
    </row>
    <row r="526" spans="3:10" x14ac:dyDescent="0.15">
      <c r="C526" s="6"/>
      <c r="D526" s="6"/>
      <c r="E526" s="6"/>
      <c r="J526" s="7"/>
    </row>
    <row r="527" spans="3:10" x14ac:dyDescent="0.15">
      <c r="C527" s="6"/>
      <c r="D527" s="6"/>
      <c r="E527" s="6"/>
      <c r="J527" s="7"/>
    </row>
    <row r="528" spans="3:10" x14ac:dyDescent="0.15">
      <c r="C528" s="6"/>
      <c r="D528" s="6"/>
      <c r="E528" s="6"/>
      <c r="J528" s="7"/>
    </row>
    <row r="529" spans="3:10" x14ac:dyDescent="0.15">
      <c r="C529" s="6"/>
      <c r="D529" s="6"/>
      <c r="E529" s="6"/>
      <c r="J529" s="7"/>
    </row>
    <row r="530" spans="3:10" x14ac:dyDescent="0.15">
      <c r="C530" s="6"/>
      <c r="D530" s="6"/>
      <c r="E530" s="6"/>
      <c r="J530" s="7"/>
    </row>
    <row r="531" spans="3:10" x14ac:dyDescent="0.15">
      <c r="C531" s="6"/>
      <c r="D531" s="6"/>
      <c r="E531" s="6"/>
      <c r="J531" s="7"/>
    </row>
    <row r="532" spans="3:10" x14ac:dyDescent="0.15">
      <c r="C532" s="6"/>
      <c r="D532" s="6"/>
      <c r="E532" s="6"/>
      <c r="J532" s="7"/>
    </row>
    <row r="533" spans="3:10" x14ac:dyDescent="0.15">
      <c r="C533" s="6"/>
      <c r="D533" s="6"/>
      <c r="E533" s="6"/>
      <c r="J533" s="7"/>
    </row>
    <row r="534" spans="3:10" x14ac:dyDescent="0.15">
      <c r="C534" s="6"/>
      <c r="D534" s="6"/>
      <c r="E534" s="6"/>
      <c r="J534" s="7"/>
    </row>
    <row r="535" spans="3:10" x14ac:dyDescent="0.15">
      <c r="C535" s="6"/>
      <c r="D535" s="6"/>
      <c r="E535" s="6"/>
      <c r="J535" s="7"/>
    </row>
    <row r="536" spans="3:10" x14ac:dyDescent="0.15">
      <c r="C536" s="6"/>
      <c r="D536" s="6"/>
      <c r="E536" s="6"/>
      <c r="J536" s="7"/>
    </row>
    <row r="537" spans="3:10" x14ac:dyDescent="0.15">
      <c r="C537" s="6"/>
      <c r="D537" s="6"/>
      <c r="E537" s="6"/>
      <c r="J537" s="7"/>
    </row>
    <row r="538" spans="3:10" x14ac:dyDescent="0.15">
      <c r="C538" s="6"/>
      <c r="D538" s="6"/>
      <c r="E538" s="6"/>
      <c r="J538" s="7"/>
    </row>
    <row r="539" spans="3:10" x14ac:dyDescent="0.15">
      <c r="C539" s="6"/>
      <c r="D539" s="6"/>
      <c r="E539" s="6"/>
      <c r="J539" s="7"/>
    </row>
    <row r="540" spans="3:10" x14ac:dyDescent="0.15">
      <c r="C540" s="6"/>
      <c r="D540" s="6"/>
      <c r="E540" s="6"/>
      <c r="J540" s="7"/>
    </row>
    <row r="541" spans="3:10" x14ac:dyDescent="0.15">
      <c r="C541" s="6"/>
      <c r="D541" s="6"/>
      <c r="E541" s="6"/>
      <c r="J541" s="7"/>
    </row>
    <row r="542" spans="3:10" x14ac:dyDescent="0.15">
      <c r="C542" s="6"/>
      <c r="D542" s="6"/>
      <c r="E542" s="6"/>
      <c r="J542" s="7"/>
    </row>
    <row r="543" spans="3:10" x14ac:dyDescent="0.15">
      <c r="C543" s="6"/>
      <c r="D543" s="6"/>
      <c r="E543" s="6"/>
      <c r="J543" s="7"/>
    </row>
    <row r="544" spans="3:10" x14ac:dyDescent="0.15">
      <c r="C544" s="6"/>
      <c r="D544" s="6"/>
      <c r="E544" s="6"/>
      <c r="J544" s="7"/>
    </row>
    <row r="545" spans="3:10" x14ac:dyDescent="0.15">
      <c r="C545" s="6"/>
      <c r="D545" s="6"/>
      <c r="E545" s="6"/>
      <c r="J545" s="7"/>
    </row>
    <row r="546" spans="3:10" x14ac:dyDescent="0.15">
      <c r="C546" s="6"/>
      <c r="D546" s="6"/>
      <c r="E546" s="6"/>
      <c r="J546" s="7"/>
    </row>
    <row r="547" spans="3:10" x14ac:dyDescent="0.15">
      <c r="C547" s="6"/>
      <c r="D547" s="6"/>
      <c r="E547" s="6"/>
      <c r="J547" s="7"/>
    </row>
    <row r="548" spans="3:10" x14ac:dyDescent="0.15">
      <c r="C548" s="6"/>
      <c r="D548" s="6"/>
      <c r="E548" s="6"/>
      <c r="J548" s="7"/>
    </row>
    <row r="549" spans="3:10" x14ac:dyDescent="0.15">
      <c r="C549" s="6"/>
      <c r="D549" s="6"/>
      <c r="E549" s="6"/>
      <c r="J549" s="7"/>
    </row>
    <row r="550" spans="3:10" x14ac:dyDescent="0.15">
      <c r="C550" s="6"/>
      <c r="D550" s="6"/>
      <c r="E550" s="6"/>
      <c r="J550" s="7"/>
    </row>
    <row r="551" spans="3:10" x14ac:dyDescent="0.15">
      <c r="C551" s="6"/>
      <c r="D551" s="6"/>
      <c r="E551" s="6"/>
      <c r="J551" s="7"/>
    </row>
    <row r="552" spans="3:10" x14ac:dyDescent="0.15">
      <c r="C552" s="6"/>
      <c r="D552" s="6"/>
      <c r="E552" s="6"/>
      <c r="J552" s="7"/>
    </row>
    <row r="553" spans="3:10" x14ac:dyDescent="0.15">
      <c r="C553" s="6"/>
      <c r="D553" s="6"/>
      <c r="E553" s="6"/>
      <c r="J553" s="7"/>
    </row>
    <row r="554" spans="3:10" x14ac:dyDescent="0.15">
      <c r="C554" s="6"/>
      <c r="D554" s="6"/>
      <c r="E554" s="6"/>
      <c r="J554" s="7"/>
    </row>
    <row r="555" spans="3:10" x14ac:dyDescent="0.15">
      <c r="C555" s="6"/>
      <c r="D555" s="6"/>
      <c r="E555" s="6"/>
      <c r="J555" s="7"/>
    </row>
    <row r="556" spans="3:10" x14ac:dyDescent="0.15">
      <c r="C556" s="6"/>
      <c r="D556" s="6"/>
      <c r="E556" s="6"/>
      <c r="J556" s="7"/>
    </row>
    <row r="557" spans="3:10" x14ac:dyDescent="0.15">
      <c r="C557" s="6"/>
      <c r="D557" s="6"/>
      <c r="E557" s="6"/>
      <c r="J557" s="7"/>
    </row>
    <row r="558" spans="3:10" x14ac:dyDescent="0.15">
      <c r="C558" s="6"/>
      <c r="D558" s="6"/>
      <c r="E558" s="6"/>
      <c r="J558" s="7"/>
    </row>
    <row r="559" spans="3:10" x14ac:dyDescent="0.15">
      <c r="C559" s="6"/>
      <c r="D559" s="6"/>
      <c r="E559" s="6"/>
      <c r="J559" s="7"/>
    </row>
    <row r="560" spans="3:10" x14ac:dyDescent="0.15">
      <c r="C560" s="6"/>
      <c r="D560" s="6"/>
      <c r="E560" s="6"/>
      <c r="J560" s="7"/>
    </row>
    <row r="561" spans="3:10" x14ac:dyDescent="0.15">
      <c r="C561" s="6"/>
      <c r="D561" s="6"/>
      <c r="E561" s="6"/>
      <c r="J561" s="7"/>
    </row>
    <row r="562" spans="3:10" x14ac:dyDescent="0.15">
      <c r="C562" s="6"/>
      <c r="D562" s="6"/>
      <c r="E562" s="6"/>
      <c r="J562" s="7"/>
    </row>
    <row r="563" spans="3:10" x14ac:dyDescent="0.15">
      <c r="C563" s="6"/>
      <c r="D563" s="6"/>
      <c r="E563" s="6"/>
      <c r="J563" s="7"/>
    </row>
    <row r="564" spans="3:10" x14ac:dyDescent="0.15">
      <c r="C564" s="6"/>
      <c r="D564" s="6"/>
      <c r="E564" s="6"/>
      <c r="J564" s="7"/>
    </row>
    <row r="565" spans="3:10" x14ac:dyDescent="0.15">
      <c r="C565" s="6"/>
      <c r="D565" s="6"/>
      <c r="E565" s="6"/>
      <c r="J565" s="7"/>
    </row>
    <row r="566" spans="3:10" x14ac:dyDescent="0.15">
      <c r="C566" s="6"/>
      <c r="D566" s="6"/>
      <c r="E566" s="6"/>
      <c r="J566" s="7"/>
    </row>
    <row r="567" spans="3:10" x14ac:dyDescent="0.15">
      <c r="C567" s="6"/>
      <c r="D567" s="6"/>
      <c r="E567" s="6"/>
      <c r="J567" s="7"/>
    </row>
    <row r="568" spans="3:10" x14ac:dyDescent="0.15">
      <c r="C568" s="6"/>
      <c r="D568" s="6"/>
      <c r="E568" s="6"/>
      <c r="J568" s="7"/>
    </row>
    <row r="569" spans="3:10" x14ac:dyDescent="0.15">
      <c r="C569" s="6"/>
      <c r="D569" s="6"/>
      <c r="E569" s="6"/>
      <c r="J569" s="7"/>
    </row>
    <row r="570" spans="3:10" x14ac:dyDescent="0.15">
      <c r="C570" s="6"/>
      <c r="D570" s="6"/>
      <c r="E570" s="6"/>
      <c r="J570" s="7"/>
    </row>
    <row r="571" spans="3:10" x14ac:dyDescent="0.15">
      <c r="C571" s="6"/>
      <c r="D571" s="6"/>
      <c r="E571" s="6"/>
      <c r="J571" s="7"/>
    </row>
    <row r="572" spans="3:10" x14ac:dyDescent="0.15">
      <c r="C572" s="6"/>
      <c r="D572" s="6"/>
      <c r="E572" s="6"/>
      <c r="J572" s="7"/>
    </row>
    <row r="573" spans="3:10" x14ac:dyDescent="0.15">
      <c r="C573" s="6"/>
      <c r="D573" s="6"/>
      <c r="E573" s="6"/>
      <c r="J573" s="7"/>
    </row>
    <row r="574" spans="3:10" x14ac:dyDescent="0.15">
      <c r="C574" s="6"/>
      <c r="D574" s="6"/>
      <c r="E574" s="6"/>
      <c r="J574" s="7"/>
    </row>
    <row r="575" spans="3:10" x14ac:dyDescent="0.15">
      <c r="C575" s="6"/>
      <c r="D575" s="6"/>
      <c r="E575" s="6"/>
      <c r="J575" s="7"/>
    </row>
    <row r="576" spans="3:10" x14ac:dyDescent="0.15">
      <c r="C576" s="6"/>
      <c r="D576" s="6"/>
      <c r="E576" s="6"/>
      <c r="J576" s="7"/>
    </row>
    <row r="577" spans="3:10" x14ac:dyDescent="0.15">
      <c r="C577" s="6"/>
      <c r="D577" s="6"/>
      <c r="E577" s="6"/>
      <c r="J577" s="7"/>
    </row>
    <row r="578" spans="3:10" x14ac:dyDescent="0.15">
      <c r="C578" s="6"/>
      <c r="D578" s="6"/>
      <c r="E578" s="6"/>
      <c r="J578" s="7"/>
    </row>
    <row r="579" spans="3:10" x14ac:dyDescent="0.15">
      <c r="C579" s="6"/>
      <c r="D579" s="6"/>
      <c r="E579" s="6"/>
      <c r="J579" s="7"/>
    </row>
    <row r="580" spans="3:10" x14ac:dyDescent="0.15">
      <c r="C580" s="6"/>
      <c r="D580" s="6"/>
      <c r="E580" s="6"/>
      <c r="J580" s="7"/>
    </row>
    <row r="581" spans="3:10" x14ac:dyDescent="0.15">
      <c r="C581" s="6"/>
      <c r="D581" s="6"/>
      <c r="E581" s="6"/>
      <c r="J581" s="7"/>
    </row>
    <row r="582" spans="3:10" x14ac:dyDescent="0.15">
      <c r="C582" s="6"/>
      <c r="D582" s="6"/>
      <c r="E582" s="6"/>
      <c r="J582" s="7"/>
    </row>
    <row r="583" spans="3:10" x14ac:dyDescent="0.15">
      <c r="C583" s="6"/>
      <c r="D583" s="6"/>
      <c r="E583" s="6"/>
      <c r="J583" s="7"/>
    </row>
    <row r="584" spans="3:10" x14ac:dyDescent="0.15">
      <c r="C584" s="6"/>
      <c r="D584" s="6"/>
      <c r="E584" s="6"/>
      <c r="J584" s="7"/>
    </row>
    <row r="585" spans="3:10" x14ac:dyDescent="0.15">
      <c r="C585" s="6"/>
      <c r="D585" s="6"/>
      <c r="E585" s="6"/>
      <c r="J585" s="7"/>
    </row>
    <row r="586" spans="3:10" x14ac:dyDescent="0.15">
      <c r="C586" s="6"/>
      <c r="D586" s="6"/>
      <c r="E586" s="6"/>
      <c r="J586" s="7"/>
    </row>
    <row r="587" spans="3:10" x14ac:dyDescent="0.15">
      <c r="C587" s="6"/>
      <c r="D587" s="6"/>
      <c r="E587" s="6"/>
      <c r="J587" s="7"/>
    </row>
    <row r="588" spans="3:10" x14ac:dyDescent="0.15">
      <c r="C588" s="6"/>
      <c r="D588" s="6"/>
      <c r="E588" s="6"/>
      <c r="J588" s="7"/>
    </row>
    <row r="589" spans="3:10" x14ac:dyDescent="0.15">
      <c r="C589" s="6"/>
      <c r="D589" s="6"/>
      <c r="E589" s="6"/>
      <c r="J589" s="7"/>
    </row>
    <row r="590" spans="3:10" x14ac:dyDescent="0.15">
      <c r="C590" s="6"/>
      <c r="D590" s="6"/>
      <c r="E590" s="6"/>
      <c r="J590" s="7"/>
    </row>
    <row r="591" spans="3:10" x14ac:dyDescent="0.15">
      <c r="C591" s="6"/>
      <c r="D591" s="6"/>
      <c r="E591" s="6"/>
      <c r="J591" s="7"/>
    </row>
    <row r="592" spans="3:10" x14ac:dyDescent="0.15">
      <c r="C592" s="6"/>
      <c r="D592" s="6"/>
      <c r="E592" s="6"/>
      <c r="J592" s="7"/>
    </row>
    <row r="593" spans="3:10" x14ac:dyDescent="0.15">
      <c r="C593" s="6"/>
      <c r="D593" s="6"/>
      <c r="E593" s="6"/>
      <c r="J593" s="7"/>
    </row>
    <row r="594" spans="3:10" x14ac:dyDescent="0.15">
      <c r="C594" s="6"/>
      <c r="D594" s="6"/>
      <c r="E594" s="6"/>
      <c r="J594" s="7"/>
    </row>
    <row r="595" spans="3:10" x14ac:dyDescent="0.15">
      <c r="C595" s="6"/>
      <c r="D595" s="6"/>
      <c r="E595" s="6"/>
      <c r="J595" s="7"/>
    </row>
    <row r="596" spans="3:10" x14ac:dyDescent="0.15">
      <c r="C596" s="6"/>
      <c r="D596" s="6"/>
      <c r="E596" s="6"/>
      <c r="J596" s="7"/>
    </row>
    <row r="597" spans="3:10" x14ac:dyDescent="0.15">
      <c r="C597" s="6"/>
      <c r="D597" s="6"/>
      <c r="E597" s="6"/>
      <c r="J597" s="7"/>
    </row>
    <row r="598" spans="3:10" x14ac:dyDescent="0.15">
      <c r="C598" s="6"/>
      <c r="D598" s="6"/>
      <c r="E598" s="6"/>
      <c r="J598" s="7"/>
    </row>
    <row r="599" spans="3:10" x14ac:dyDescent="0.15">
      <c r="C599" s="6"/>
      <c r="D599" s="6"/>
      <c r="E599" s="6"/>
      <c r="J599" s="7"/>
    </row>
    <row r="600" spans="3:10" x14ac:dyDescent="0.15">
      <c r="C600" s="6"/>
      <c r="D600" s="6"/>
      <c r="E600" s="6"/>
      <c r="J600" s="7"/>
    </row>
    <row r="601" spans="3:10" x14ac:dyDescent="0.15">
      <c r="C601" s="6"/>
      <c r="D601" s="6"/>
      <c r="E601" s="6"/>
      <c r="J601" s="7"/>
    </row>
    <row r="602" spans="3:10" x14ac:dyDescent="0.15">
      <c r="C602" s="6"/>
      <c r="D602" s="6"/>
      <c r="E602" s="6"/>
      <c r="J602" s="7"/>
    </row>
    <row r="603" spans="3:10" x14ac:dyDescent="0.15">
      <c r="C603" s="6"/>
      <c r="D603" s="6"/>
      <c r="E603" s="6"/>
      <c r="J603" s="7"/>
    </row>
    <row r="604" spans="3:10" x14ac:dyDescent="0.15">
      <c r="C604" s="6"/>
      <c r="D604" s="6"/>
      <c r="E604" s="6"/>
      <c r="J604" s="7"/>
    </row>
    <row r="605" spans="3:10" x14ac:dyDescent="0.15">
      <c r="C605" s="6"/>
      <c r="D605" s="6"/>
      <c r="E605" s="6"/>
      <c r="J605" s="7"/>
    </row>
    <row r="606" spans="3:10" x14ac:dyDescent="0.15">
      <c r="C606" s="6"/>
      <c r="D606" s="6"/>
      <c r="E606" s="6"/>
      <c r="J606" s="7"/>
    </row>
    <row r="607" spans="3:10" x14ac:dyDescent="0.15">
      <c r="C607" s="6"/>
      <c r="D607" s="6"/>
      <c r="E607" s="6"/>
      <c r="J607" s="7"/>
    </row>
    <row r="608" spans="3:10" x14ac:dyDescent="0.15">
      <c r="C608" s="6"/>
      <c r="D608" s="6"/>
      <c r="E608" s="6"/>
      <c r="J608" s="7"/>
    </row>
    <row r="609" spans="3:10" x14ac:dyDescent="0.15">
      <c r="C609" s="6"/>
      <c r="D609" s="6"/>
      <c r="E609" s="6"/>
      <c r="J609" s="7"/>
    </row>
    <row r="610" spans="3:10" x14ac:dyDescent="0.15">
      <c r="C610" s="6"/>
      <c r="D610" s="6"/>
      <c r="E610" s="6"/>
      <c r="J610" s="7"/>
    </row>
    <row r="611" spans="3:10" x14ac:dyDescent="0.15">
      <c r="C611" s="6"/>
      <c r="D611" s="6"/>
      <c r="E611" s="6"/>
      <c r="J611" s="7"/>
    </row>
    <row r="612" spans="3:10" x14ac:dyDescent="0.15">
      <c r="C612" s="6"/>
      <c r="D612" s="6"/>
      <c r="E612" s="6"/>
      <c r="J612" s="7"/>
    </row>
    <row r="613" spans="3:10" x14ac:dyDescent="0.15">
      <c r="C613" s="6"/>
      <c r="D613" s="6"/>
      <c r="E613" s="6"/>
      <c r="J613" s="7"/>
    </row>
    <row r="614" spans="3:10" x14ac:dyDescent="0.15">
      <c r="C614" s="6"/>
      <c r="D614" s="6"/>
      <c r="E614" s="6"/>
      <c r="J614" s="7"/>
    </row>
    <row r="615" spans="3:10" x14ac:dyDescent="0.15">
      <c r="C615" s="6"/>
      <c r="D615" s="6"/>
      <c r="E615" s="6"/>
      <c r="J615" s="7"/>
    </row>
    <row r="616" spans="3:10" x14ac:dyDescent="0.15">
      <c r="C616" s="6"/>
      <c r="D616" s="6"/>
      <c r="E616" s="6"/>
      <c r="J616" s="7"/>
    </row>
    <row r="617" spans="3:10" x14ac:dyDescent="0.15">
      <c r="C617" s="6"/>
      <c r="D617" s="6"/>
      <c r="E617" s="6"/>
      <c r="J617" s="7"/>
    </row>
    <row r="618" spans="3:10" x14ac:dyDescent="0.15">
      <c r="C618" s="6"/>
      <c r="D618" s="6"/>
      <c r="E618" s="6"/>
      <c r="J618" s="7"/>
    </row>
    <row r="619" spans="3:10" x14ac:dyDescent="0.15">
      <c r="C619" s="6"/>
      <c r="D619" s="6"/>
      <c r="E619" s="6"/>
      <c r="J619" s="7"/>
    </row>
    <row r="620" spans="3:10" x14ac:dyDescent="0.15">
      <c r="C620" s="6"/>
      <c r="D620" s="6"/>
      <c r="E620" s="6"/>
      <c r="J620" s="7"/>
    </row>
    <row r="621" spans="3:10" x14ac:dyDescent="0.15">
      <c r="C621" s="6"/>
      <c r="D621" s="6"/>
      <c r="E621" s="6"/>
      <c r="J621" s="7"/>
    </row>
    <row r="622" spans="3:10" x14ac:dyDescent="0.15">
      <c r="C622" s="6"/>
      <c r="D622" s="6"/>
      <c r="E622" s="6"/>
      <c r="J622" s="7"/>
    </row>
    <row r="623" spans="3:10" x14ac:dyDescent="0.15">
      <c r="C623" s="6"/>
      <c r="D623" s="6"/>
      <c r="E623" s="6"/>
      <c r="J623" s="7"/>
    </row>
    <row r="624" spans="3:10" x14ac:dyDescent="0.15">
      <c r="C624" s="6"/>
      <c r="D624" s="6"/>
      <c r="E624" s="6"/>
      <c r="J624" s="7"/>
    </row>
    <row r="625" spans="3:10" x14ac:dyDescent="0.15">
      <c r="C625" s="6"/>
      <c r="D625" s="6"/>
      <c r="E625" s="6"/>
      <c r="J625" s="7"/>
    </row>
    <row r="626" spans="3:10" x14ac:dyDescent="0.15">
      <c r="C626" s="6"/>
      <c r="D626" s="6"/>
      <c r="E626" s="6"/>
      <c r="J626" s="7"/>
    </row>
    <row r="627" spans="3:10" x14ac:dyDescent="0.15">
      <c r="C627" s="6"/>
      <c r="D627" s="6"/>
      <c r="E627" s="6"/>
      <c r="J627" s="7"/>
    </row>
    <row r="628" spans="3:10" x14ac:dyDescent="0.15">
      <c r="C628" s="6"/>
      <c r="D628" s="6"/>
      <c r="E628" s="6"/>
      <c r="J628" s="7"/>
    </row>
    <row r="629" spans="3:10" x14ac:dyDescent="0.15">
      <c r="C629" s="6"/>
      <c r="D629" s="6"/>
      <c r="E629" s="6"/>
      <c r="J629" s="7"/>
    </row>
    <row r="630" spans="3:10" x14ac:dyDescent="0.15">
      <c r="C630" s="6"/>
      <c r="D630" s="6"/>
      <c r="E630" s="6"/>
      <c r="J630" s="7"/>
    </row>
    <row r="631" spans="3:10" x14ac:dyDescent="0.15">
      <c r="C631" s="6"/>
      <c r="D631" s="6"/>
      <c r="E631" s="6"/>
      <c r="J631" s="7"/>
    </row>
    <row r="632" spans="3:10" x14ac:dyDescent="0.15">
      <c r="C632" s="6"/>
      <c r="D632" s="6"/>
      <c r="E632" s="6"/>
      <c r="J632" s="7"/>
    </row>
    <row r="633" spans="3:10" x14ac:dyDescent="0.15">
      <c r="C633" s="6"/>
      <c r="D633" s="6"/>
      <c r="E633" s="6"/>
      <c r="J633" s="7"/>
    </row>
    <row r="634" spans="3:10" x14ac:dyDescent="0.15">
      <c r="C634" s="6"/>
      <c r="D634" s="6"/>
      <c r="E634" s="6"/>
      <c r="J634" s="7"/>
    </row>
    <row r="635" spans="3:10" x14ac:dyDescent="0.15">
      <c r="C635" s="6"/>
      <c r="D635" s="6"/>
      <c r="E635" s="6"/>
      <c r="J635" s="7"/>
    </row>
    <row r="636" spans="3:10" x14ac:dyDescent="0.15">
      <c r="C636" s="6"/>
      <c r="D636" s="6"/>
      <c r="E636" s="6"/>
      <c r="J636" s="7"/>
    </row>
    <row r="637" spans="3:10" x14ac:dyDescent="0.15">
      <c r="C637" s="6"/>
      <c r="D637" s="6"/>
      <c r="E637" s="6"/>
      <c r="J637" s="7"/>
    </row>
    <row r="638" spans="3:10" x14ac:dyDescent="0.15">
      <c r="C638" s="6"/>
      <c r="D638" s="6"/>
      <c r="E638" s="6"/>
      <c r="J638" s="7"/>
    </row>
    <row r="639" spans="3:10" x14ac:dyDescent="0.15">
      <c r="C639" s="6"/>
      <c r="D639" s="6"/>
      <c r="E639" s="6"/>
      <c r="J639" s="7"/>
    </row>
    <row r="640" spans="3:10" x14ac:dyDescent="0.15">
      <c r="C640" s="6"/>
      <c r="D640" s="6"/>
      <c r="E640" s="6"/>
      <c r="J640" s="7"/>
    </row>
    <row r="641" spans="3:10" x14ac:dyDescent="0.15">
      <c r="C641" s="6"/>
      <c r="D641" s="6"/>
      <c r="E641" s="6"/>
      <c r="J641" s="7"/>
    </row>
    <row r="642" spans="3:10" x14ac:dyDescent="0.15">
      <c r="C642" s="6"/>
      <c r="D642" s="6"/>
      <c r="E642" s="6"/>
      <c r="J642" s="7"/>
    </row>
    <row r="643" spans="3:10" x14ac:dyDescent="0.15">
      <c r="C643" s="6"/>
      <c r="D643" s="6"/>
      <c r="E643" s="6"/>
      <c r="J643" s="7"/>
    </row>
    <row r="644" spans="3:10" x14ac:dyDescent="0.15">
      <c r="C644" s="6"/>
      <c r="D644" s="6"/>
      <c r="E644" s="6"/>
      <c r="J644" s="7"/>
    </row>
    <row r="645" spans="3:10" x14ac:dyDescent="0.15">
      <c r="C645" s="6"/>
      <c r="D645" s="6"/>
      <c r="E645" s="6"/>
      <c r="J645" s="7"/>
    </row>
    <row r="646" spans="3:10" x14ac:dyDescent="0.15">
      <c r="C646" s="6"/>
      <c r="D646" s="6"/>
      <c r="E646" s="6"/>
      <c r="J646" s="7"/>
    </row>
    <row r="647" spans="3:10" x14ac:dyDescent="0.15">
      <c r="C647" s="6"/>
      <c r="D647" s="6"/>
      <c r="E647" s="6"/>
      <c r="J647" s="7"/>
    </row>
    <row r="648" spans="3:10" x14ac:dyDescent="0.15">
      <c r="C648" s="6"/>
      <c r="D648" s="6"/>
      <c r="E648" s="6"/>
      <c r="J648" s="7"/>
    </row>
    <row r="649" spans="3:10" x14ac:dyDescent="0.15">
      <c r="C649" s="6"/>
      <c r="D649" s="6"/>
      <c r="E649" s="6"/>
      <c r="J649" s="7"/>
    </row>
    <row r="650" spans="3:10" x14ac:dyDescent="0.15">
      <c r="C650" s="6"/>
      <c r="D650" s="6"/>
      <c r="E650" s="6"/>
      <c r="J650" s="7"/>
    </row>
    <row r="651" spans="3:10" x14ac:dyDescent="0.15">
      <c r="C651" s="6"/>
      <c r="D651" s="6"/>
      <c r="E651" s="6"/>
      <c r="J651" s="7"/>
    </row>
    <row r="652" spans="3:10" x14ac:dyDescent="0.15">
      <c r="C652" s="6"/>
      <c r="D652" s="6"/>
      <c r="E652" s="6"/>
      <c r="J652" s="7"/>
    </row>
    <row r="653" spans="3:10" x14ac:dyDescent="0.15">
      <c r="C653" s="6"/>
      <c r="D653" s="6"/>
      <c r="E653" s="6"/>
      <c r="J653" s="7"/>
    </row>
    <row r="654" spans="3:10" x14ac:dyDescent="0.15">
      <c r="C654" s="6"/>
      <c r="D654" s="6"/>
      <c r="E654" s="6"/>
      <c r="J654" s="7"/>
    </row>
    <row r="655" spans="3:10" x14ac:dyDescent="0.15">
      <c r="C655" s="6"/>
      <c r="D655" s="6"/>
      <c r="E655" s="6"/>
      <c r="J655" s="7"/>
    </row>
    <row r="656" spans="3:10" x14ac:dyDescent="0.15">
      <c r="C656" s="6"/>
      <c r="D656" s="6"/>
      <c r="E656" s="6"/>
      <c r="J656" s="7"/>
    </row>
    <row r="657" spans="3:10" x14ac:dyDescent="0.15">
      <c r="C657" s="6"/>
      <c r="D657" s="6"/>
      <c r="E657" s="6"/>
      <c r="J657" s="7"/>
    </row>
    <row r="658" spans="3:10" x14ac:dyDescent="0.15">
      <c r="C658" s="6"/>
      <c r="D658" s="6"/>
      <c r="E658" s="6"/>
      <c r="J658" s="7"/>
    </row>
    <row r="659" spans="3:10" x14ac:dyDescent="0.15">
      <c r="C659" s="6"/>
      <c r="D659" s="6"/>
      <c r="E659" s="6"/>
      <c r="J659" s="7"/>
    </row>
    <row r="660" spans="3:10" x14ac:dyDescent="0.15">
      <c r="C660" s="6"/>
      <c r="D660" s="6"/>
      <c r="E660" s="6"/>
      <c r="J660" s="7"/>
    </row>
    <row r="661" spans="3:10" x14ac:dyDescent="0.15">
      <c r="C661" s="6"/>
      <c r="D661" s="6"/>
      <c r="E661" s="6"/>
      <c r="J661" s="7"/>
    </row>
    <row r="662" spans="3:10" x14ac:dyDescent="0.15">
      <c r="C662" s="6"/>
      <c r="D662" s="6"/>
      <c r="E662" s="6"/>
      <c r="J662" s="7"/>
    </row>
    <row r="663" spans="3:10" x14ac:dyDescent="0.15">
      <c r="C663" s="6"/>
      <c r="D663" s="6"/>
      <c r="E663" s="6"/>
      <c r="J663" s="7"/>
    </row>
    <row r="664" spans="3:10" x14ac:dyDescent="0.15">
      <c r="C664" s="6"/>
      <c r="D664" s="6"/>
      <c r="E664" s="6"/>
      <c r="J664" s="7"/>
    </row>
    <row r="665" spans="3:10" x14ac:dyDescent="0.15">
      <c r="C665" s="6"/>
      <c r="D665" s="6"/>
      <c r="E665" s="6"/>
      <c r="J665" s="7"/>
    </row>
    <row r="666" spans="3:10" x14ac:dyDescent="0.15">
      <c r="C666" s="6"/>
      <c r="D666" s="6"/>
      <c r="E666" s="6"/>
      <c r="J666" s="7"/>
    </row>
    <row r="667" spans="3:10" x14ac:dyDescent="0.15">
      <c r="C667" s="6"/>
      <c r="D667" s="6"/>
      <c r="E667" s="6"/>
      <c r="J667" s="7"/>
    </row>
    <row r="668" spans="3:10" x14ac:dyDescent="0.15">
      <c r="C668" s="6"/>
      <c r="D668" s="6"/>
      <c r="E668" s="6"/>
      <c r="J668" s="7"/>
    </row>
    <row r="669" spans="3:10" x14ac:dyDescent="0.15">
      <c r="C669" s="6"/>
      <c r="D669" s="6"/>
      <c r="E669" s="6"/>
      <c r="J669" s="7"/>
    </row>
    <row r="670" spans="3:10" x14ac:dyDescent="0.15">
      <c r="C670" s="6"/>
      <c r="D670" s="6"/>
      <c r="E670" s="6"/>
      <c r="J670" s="7"/>
    </row>
    <row r="671" spans="3:10" x14ac:dyDescent="0.15">
      <c r="C671" s="6"/>
      <c r="D671" s="6"/>
      <c r="E671" s="6"/>
      <c r="J671" s="7"/>
    </row>
    <row r="672" spans="3:10" x14ac:dyDescent="0.15">
      <c r="C672" s="6"/>
      <c r="D672" s="6"/>
      <c r="E672" s="6"/>
      <c r="J672" s="7"/>
    </row>
    <row r="673" spans="3:10" x14ac:dyDescent="0.15">
      <c r="C673" s="6"/>
      <c r="D673" s="6"/>
      <c r="E673" s="6"/>
      <c r="J673" s="7"/>
    </row>
    <row r="674" spans="3:10" x14ac:dyDescent="0.15">
      <c r="C674" s="6"/>
      <c r="D674" s="6"/>
      <c r="E674" s="6"/>
      <c r="J674" s="7"/>
    </row>
    <row r="675" spans="3:10" x14ac:dyDescent="0.15">
      <c r="C675" s="6"/>
      <c r="D675" s="6"/>
      <c r="E675" s="6"/>
      <c r="J675" s="7"/>
    </row>
    <row r="676" spans="3:10" x14ac:dyDescent="0.15">
      <c r="C676" s="6"/>
      <c r="D676" s="6"/>
      <c r="E676" s="6"/>
      <c r="J676" s="7"/>
    </row>
    <row r="677" spans="3:10" x14ac:dyDescent="0.15">
      <c r="C677" s="6"/>
      <c r="D677" s="6"/>
      <c r="E677" s="6"/>
      <c r="J677" s="7"/>
    </row>
    <row r="678" spans="3:10" x14ac:dyDescent="0.15">
      <c r="C678" s="6"/>
      <c r="D678" s="6"/>
      <c r="E678" s="6"/>
      <c r="J678" s="7"/>
    </row>
    <row r="679" spans="3:10" x14ac:dyDescent="0.15">
      <c r="C679" s="6"/>
      <c r="D679" s="6"/>
      <c r="E679" s="6"/>
      <c r="J679" s="7"/>
    </row>
    <row r="680" spans="3:10" x14ac:dyDescent="0.15">
      <c r="C680" s="6"/>
      <c r="D680" s="6"/>
      <c r="E680" s="6"/>
      <c r="J680" s="7"/>
    </row>
    <row r="681" spans="3:10" x14ac:dyDescent="0.15">
      <c r="C681" s="6"/>
      <c r="D681" s="6"/>
      <c r="E681" s="6"/>
      <c r="J681" s="7"/>
    </row>
    <row r="682" spans="3:10" x14ac:dyDescent="0.15">
      <c r="C682" s="6"/>
      <c r="D682" s="6"/>
      <c r="E682" s="6"/>
      <c r="J682" s="7"/>
    </row>
    <row r="683" spans="3:10" x14ac:dyDescent="0.15">
      <c r="C683" s="6"/>
      <c r="D683" s="6"/>
      <c r="E683" s="6"/>
      <c r="J683" s="7"/>
    </row>
    <row r="684" spans="3:10" x14ac:dyDescent="0.15">
      <c r="C684" s="6"/>
      <c r="D684" s="6"/>
      <c r="E684" s="6"/>
      <c r="J684" s="7"/>
    </row>
    <row r="685" spans="3:10" x14ac:dyDescent="0.15">
      <c r="C685" s="6"/>
      <c r="D685" s="6"/>
      <c r="E685" s="6"/>
      <c r="J685" s="7"/>
    </row>
    <row r="686" spans="3:10" x14ac:dyDescent="0.15">
      <c r="C686" s="6"/>
      <c r="D686" s="6"/>
      <c r="E686" s="6"/>
      <c r="J686" s="7"/>
    </row>
    <row r="687" spans="3:10" x14ac:dyDescent="0.15">
      <c r="C687" s="6"/>
      <c r="D687" s="6"/>
      <c r="E687" s="6"/>
      <c r="J687" s="7"/>
    </row>
    <row r="688" spans="3:10" x14ac:dyDescent="0.15">
      <c r="C688" s="6"/>
      <c r="D688" s="6"/>
      <c r="E688" s="6"/>
      <c r="J688" s="7"/>
    </row>
    <row r="689" spans="3:10" x14ac:dyDescent="0.15">
      <c r="C689" s="6"/>
      <c r="D689" s="6"/>
      <c r="E689" s="6"/>
      <c r="J689" s="7"/>
    </row>
    <row r="690" spans="3:10" x14ac:dyDescent="0.15">
      <c r="C690" s="6"/>
      <c r="D690" s="6"/>
      <c r="E690" s="6"/>
      <c r="J690" s="7"/>
    </row>
    <row r="691" spans="3:10" x14ac:dyDescent="0.15">
      <c r="C691" s="6"/>
      <c r="D691" s="6"/>
      <c r="E691" s="6"/>
      <c r="J691" s="7"/>
    </row>
    <row r="692" spans="3:10" x14ac:dyDescent="0.15">
      <c r="C692" s="6"/>
      <c r="D692" s="6"/>
      <c r="E692" s="6"/>
      <c r="J692" s="7"/>
    </row>
    <row r="693" spans="3:10" x14ac:dyDescent="0.15">
      <c r="C693" s="6"/>
      <c r="D693" s="6"/>
      <c r="E693" s="6"/>
      <c r="J693" s="7"/>
    </row>
    <row r="694" spans="3:10" x14ac:dyDescent="0.15">
      <c r="C694" s="6"/>
      <c r="D694" s="6"/>
      <c r="E694" s="6"/>
      <c r="J694" s="7"/>
    </row>
    <row r="695" spans="3:10" x14ac:dyDescent="0.15">
      <c r="C695" s="6"/>
      <c r="D695" s="6"/>
      <c r="E695" s="6"/>
      <c r="J695" s="7"/>
    </row>
    <row r="696" spans="3:10" x14ac:dyDescent="0.15">
      <c r="C696" s="6"/>
      <c r="D696" s="6"/>
      <c r="E696" s="6"/>
      <c r="J696" s="7"/>
    </row>
    <row r="697" spans="3:10" x14ac:dyDescent="0.15">
      <c r="C697" s="6"/>
      <c r="D697" s="6"/>
      <c r="E697" s="6"/>
      <c r="J697" s="7"/>
    </row>
    <row r="698" spans="3:10" x14ac:dyDescent="0.15">
      <c r="C698" s="6"/>
      <c r="D698" s="6"/>
      <c r="E698" s="6"/>
      <c r="J698" s="7"/>
    </row>
    <row r="699" spans="3:10" x14ac:dyDescent="0.15">
      <c r="C699" s="6"/>
      <c r="D699" s="6"/>
      <c r="E699" s="6"/>
      <c r="J699" s="7"/>
    </row>
    <row r="700" spans="3:10" x14ac:dyDescent="0.15">
      <c r="C700" s="6"/>
      <c r="D700" s="6"/>
      <c r="E700" s="6"/>
      <c r="J700" s="7"/>
    </row>
    <row r="701" spans="3:10" x14ac:dyDescent="0.15">
      <c r="C701" s="6"/>
      <c r="D701" s="6"/>
      <c r="E701" s="6"/>
      <c r="J701" s="7"/>
    </row>
    <row r="702" spans="3:10" x14ac:dyDescent="0.15">
      <c r="C702" s="6"/>
      <c r="D702" s="6"/>
      <c r="E702" s="6"/>
      <c r="J702" s="7"/>
    </row>
    <row r="703" spans="3:10" x14ac:dyDescent="0.15">
      <c r="C703" s="6"/>
      <c r="D703" s="6"/>
      <c r="E703" s="6"/>
      <c r="J703" s="7"/>
    </row>
    <row r="704" spans="3:10" x14ac:dyDescent="0.15">
      <c r="C704" s="6"/>
      <c r="D704" s="6"/>
      <c r="E704" s="6"/>
      <c r="J704" s="7"/>
    </row>
    <row r="705" spans="3:10" x14ac:dyDescent="0.15">
      <c r="C705" s="6"/>
      <c r="D705" s="6"/>
      <c r="E705" s="6"/>
      <c r="J705" s="7"/>
    </row>
    <row r="706" spans="3:10" x14ac:dyDescent="0.15">
      <c r="C706" s="6"/>
      <c r="D706" s="6"/>
      <c r="E706" s="6"/>
      <c r="J706" s="7"/>
    </row>
    <row r="707" spans="3:10" x14ac:dyDescent="0.15">
      <c r="C707" s="6"/>
      <c r="D707" s="6"/>
      <c r="E707" s="6"/>
      <c r="J707" s="7"/>
    </row>
    <row r="708" spans="3:10" x14ac:dyDescent="0.15">
      <c r="C708" s="6"/>
      <c r="D708" s="6"/>
      <c r="E708" s="6"/>
      <c r="J708" s="7"/>
    </row>
    <row r="709" spans="3:10" x14ac:dyDescent="0.15">
      <c r="C709" s="6"/>
      <c r="D709" s="6"/>
      <c r="E709" s="6"/>
      <c r="J709" s="7"/>
    </row>
    <row r="710" spans="3:10" x14ac:dyDescent="0.15">
      <c r="C710" s="6"/>
      <c r="D710" s="6"/>
      <c r="E710" s="6"/>
      <c r="J710" s="7"/>
    </row>
    <row r="711" spans="3:10" x14ac:dyDescent="0.15">
      <c r="C711" s="6"/>
      <c r="D711" s="6"/>
      <c r="E711" s="6"/>
      <c r="J711" s="7"/>
    </row>
    <row r="712" spans="3:10" x14ac:dyDescent="0.15">
      <c r="C712" s="6"/>
      <c r="D712" s="6"/>
      <c r="E712" s="6"/>
      <c r="J712" s="7"/>
    </row>
    <row r="713" spans="3:10" x14ac:dyDescent="0.15">
      <c r="C713" s="6"/>
      <c r="D713" s="6"/>
      <c r="E713" s="6"/>
      <c r="J713" s="7"/>
    </row>
    <row r="714" spans="3:10" x14ac:dyDescent="0.15">
      <c r="C714" s="6"/>
      <c r="D714" s="6"/>
      <c r="E714" s="6"/>
      <c r="J714" s="7"/>
    </row>
    <row r="715" spans="3:10" x14ac:dyDescent="0.15">
      <c r="C715" s="6"/>
      <c r="D715" s="6"/>
      <c r="E715" s="6"/>
      <c r="J715" s="7"/>
    </row>
    <row r="716" spans="3:10" x14ac:dyDescent="0.15">
      <c r="C716" s="6"/>
      <c r="D716" s="6"/>
      <c r="E716" s="6"/>
      <c r="J716" s="7"/>
    </row>
    <row r="717" spans="3:10" x14ac:dyDescent="0.15">
      <c r="C717" s="6"/>
      <c r="D717" s="6"/>
      <c r="E717" s="6"/>
      <c r="J717" s="7"/>
    </row>
    <row r="718" spans="3:10" x14ac:dyDescent="0.15">
      <c r="C718" s="6"/>
      <c r="D718" s="6"/>
      <c r="E718" s="6"/>
      <c r="J718" s="7"/>
    </row>
    <row r="719" spans="3:10" x14ac:dyDescent="0.15">
      <c r="C719" s="6"/>
      <c r="D719" s="6"/>
      <c r="E719" s="6"/>
      <c r="J719" s="7"/>
    </row>
    <row r="720" spans="3:10" x14ac:dyDescent="0.15">
      <c r="C720" s="6"/>
      <c r="D720" s="6"/>
      <c r="E720" s="6"/>
      <c r="J720" s="7"/>
    </row>
    <row r="721" spans="3:10" x14ac:dyDescent="0.15">
      <c r="C721" s="6"/>
      <c r="D721" s="6"/>
      <c r="E721" s="6"/>
      <c r="J721" s="7"/>
    </row>
    <row r="722" spans="3:10" x14ac:dyDescent="0.15">
      <c r="C722" s="6"/>
      <c r="D722" s="6"/>
      <c r="E722" s="6"/>
      <c r="J722" s="7"/>
    </row>
    <row r="723" spans="3:10" x14ac:dyDescent="0.15">
      <c r="C723" s="6"/>
      <c r="D723" s="6"/>
      <c r="E723" s="6"/>
      <c r="J723" s="7"/>
    </row>
    <row r="724" spans="3:10" x14ac:dyDescent="0.15">
      <c r="C724" s="6"/>
      <c r="D724" s="6"/>
      <c r="E724" s="6"/>
      <c r="J724" s="7"/>
    </row>
    <row r="725" spans="3:10" x14ac:dyDescent="0.15">
      <c r="C725" s="6"/>
      <c r="D725" s="6"/>
      <c r="E725" s="6"/>
      <c r="J725" s="7"/>
    </row>
    <row r="726" spans="3:10" x14ac:dyDescent="0.15">
      <c r="C726" s="6"/>
      <c r="D726" s="6"/>
      <c r="E726" s="6"/>
      <c r="J726" s="7"/>
    </row>
    <row r="727" spans="3:10" x14ac:dyDescent="0.15">
      <c r="C727" s="6"/>
      <c r="D727" s="6"/>
      <c r="E727" s="6"/>
      <c r="J727" s="7"/>
    </row>
    <row r="728" spans="3:10" x14ac:dyDescent="0.15">
      <c r="C728" s="6"/>
      <c r="D728" s="6"/>
      <c r="E728" s="6"/>
      <c r="J728" s="7"/>
    </row>
    <row r="729" spans="3:10" x14ac:dyDescent="0.15">
      <c r="C729" s="6"/>
      <c r="D729" s="6"/>
      <c r="E729" s="6"/>
      <c r="J729" s="7"/>
    </row>
    <row r="730" spans="3:10" x14ac:dyDescent="0.15">
      <c r="C730" s="6"/>
      <c r="D730" s="6"/>
      <c r="E730" s="6"/>
      <c r="J730" s="7"/>
    </row>
    <row r="731" spans="3:10" x14ac:dyDescent="0.15">
      <c r="C731" s="6"/>
      <c r="D731" s="6"/>
      <c r="E731" s="6"/>
      <c r="J731" s="7"/>
    </row>
    <row r="732" spans="3:10" x14ac:dyDescent="0.15">
      <c r="C732" s="6"/>
      <c r="D732" s="6"/>
      <c r="E732" s="6"/>
      <c r="J732" s="7"/>
    </row>
    <row r="733" spans="3:10" x14ac:dyDescent="0.15">
      <c r="C733" s="6"/>
      <c r="D733" s="6"/>
      <c r="E733" s="6"/>
      <c r="J733" s="7"/>
    </row>
    <row r="734" spans="3:10" x14ac:dyDescent="0.15">
      <c r="C734" s="6"/>
      <c r="D734" s="6"/>
      <c r="E734" s="6"/>
      <c r="J734" s="7"/>
    </row>
    <row r="735" spans="3:10" x14ac:dyDescent="0.15">
      <c r="C735" s="6"/>
      <c r="D735" s="6"/>
      <c r="E735" s="6"/>
      <c r="J735" s="7"/>
    </row>
    <row r="736" spans="3:10" x14ac:dyDescent="0.15">
      <c r="C736" s="6"/>
      <c r="D736" s="6"/>
      <c r="E736" s="6"/>
      <c r="J736" s="7"/>
    </row>
    <row r="737" spans="3:10" x14ac:dyDescent="0.15">
      <c r="C737" s="6"/>
      <c r="D737" s="6"/>
      <c r="E737" s="6"/>
      <c r="J737" s="7"/>
    </row>
    <row r="738" spans="3:10" x14ac:dyDescent="0.15">
      <c r="C738" s="6"/>
      <c r="D738" s="6"/>
      <c r="E738" s="6"/>
      <c r="J738" s="7"/>
    </row>
    <row r="739" spans="3:10" x14ac:dyDescent="0.15">
      <c r="C739" s="6"/>
      <c r="D739" s="6"/>
      <c r="E739" s="6"/>
      <c r="J739" s="7"/>
    </row>
    <row r="740" spans="3:10" x14ac:dyDescent="0.15">
      <c r="C740" s="6"/>
      <c r="D740" s="6"/>
      <c r="E740" s="6"/>
      <c r="J740" s="7"/>
    </row>
    <row r="741" spans="3:10" x14ac:dyDescent="0.15">
      <c r="C741" s="6"/>
      <c r="D741" s="6"/>
      <c r="E741" s="6"/>
      <c r="J741" s="7"/>
    </row>
    <row r="742" spans="3:10" x14ac:dyDescent="0.15">
      <c r="C742" s="6"/>
      <c r="D742" s="6"/>
      <c r="E742" s="6"/>
      <c r="J742" s="7"/>
    </row>
    <row r="743" spans="3:10" x14ac:dyDescent="0.15">
      <c r="C743" s="6"/>
      <c r="D743" s="6"/>
      <c r="E743" s="6"/>
      <c r="J743" s="7"/>
    </row>
    <row r="744" spans="3:10" x14ac:dyDescent="0.15">
      <c r="C744" s="6"/>
      <c r="D744" s="6"/>
      <c r="E744" s="6"/>
      <c r="J744" s="7"/>
    </row>
    <row r="745" spans="3:10" x14ac:dyDescent="0.15">
      <c r="C745" s="6"/>
      <c r="D745" s="6"/>
      <c r="E745" s="6"/>
      <c r="J745" s="7"/>
    </row>
    <row r="746" spans="3:10" x14ac:dyDescent="0.15">
      <c r="C746" s="6"/>
      <c r="D746" s="6"/>
      <c r="E746" s="6"/>
      <c r="J746" s="7"/>
    </row>
    <row r="747" spans="3:10" x14ac:dyDescent="0.15">
      <c r="C747" s="6"/>
      <c r="D747" s="6"/>
      <c r="E747" s="6"/>
      <c r="J747" s="7"/>
    </row>
    <row r="748" spans="3:10" x14ac:dyDescent="0.15">
      <c r="C748" s="6"/>
      <c r="D748" s="6"/>
      <c r="E748" s="6"/>
      <c r="J748" s="7"/>
    </row>
    <row r="749" spans="3:10" x14ac:dyDescent="0.15">
      <c r="C749" s="6"/>
      <c r="D749" s="6"/>
      <c r="E749" s="6"/>
      <c r="J749" s="7"/>
    </row>
    <row r="750" spans="3:10" x14ac:dyDescent="0.15">
      <c r="C750" s="6"/>
      <c r="D750" s="6"/>
      <c r="E750" s="6"/>
      <c r="J750" s="7"/>
    </row>
    <row r="751" spans="3:10" x14ac:dyDescent="0.15">
      <c r="C751" s="6"/>
      <c r="D751" s="6"/>
      <c r="E751" s="6"/>
      <c r="J751" s="7"/>
    </row>
    <row r="752" spans="3:10" x14ac:dyDescent="0.15">
      <c r="C752" s="6"/>
      <c r="D752" s="6"/>
      <c r="E752" s="6"/>
      <c r="J752" s="7"/>
    </row>
    <row r="753" spans="3:10" x14ac:dyDescent="0.15">
      <c r="C753" s="6"/>
      <c r="D753" s="6"/>
      <c r="E753" s="6"/>
      <c r="J753" s="7"/>
    </row>
    <row r="754" spans="3:10" x14ac:dyDescent="0.15">
      <c r="C754" s="6"/>
      <c r="D754" s="6"/>
      <c r="E754" s="6"/>
      <c r="J754" s="7"/>
    </row>
    <row r="755" spans="3:10" x14ac:dyDescent="0.15">
      <c r="C755" s="6"/>
      <c r="D755" s="6"/>
      <c r="E755" s="6"/>
      <c r="J755" s="7"/>
    </row>
    <row r="756" spans="3:10" x14ac:dyDescent="0.15">
      <c r="C756" s="6"/>
      <c r="D756" s="6"/>
      <c r="E756" s="6"/>
      <c r="J756" s="7"/>
    </row>
    <row r="757" spans="3:10" x14ac:dyDescent="0.15">
      <c r="C757" s="6"/>
      <c r="D757" s="6"/>
      <c r="E757" s="6"/>
      <c r="J757" s="7"/>
    </row>
    <row r="758" spans="3:10" x14ac:dyDescent="0.15">
      <c r="C758" s="6"/>
      <c r="D758" s="6"/>
      <c r="E758" s="6"/>
      <c r="J758" s="7"/>
    </row>
    <row r="759" spans="3:10" x14ac:dyDescent="0.15">
      <c r="C759" s="6"/>
      <c r="D759" s="6"/>
      <c r="E759" s="6"/>
      <c r="J759" s="7"/>
    </row>
    <row r="760" spans="3:10" x14ac:dyDescent="0.15">
      <c r="C760" s="6"/>
      <c r="D760" s="6"/>
      <c r="E760" s="6"/>
      <c r="J760" s="7"/>
    </row>
    <row r="761" spans="3:10" x14ac:dyDescent="0.15">
      <c r="C761" s="6"/>
      <c r="D761" s="6"/>
      <c r="E761" s="6"/>
      <c r="J761" s="7"/>
    </row>
    <row r="762" spans="3:10" x14ac:dyDescent="0.15">
      <c r="C762" s="6"/>
      <c r="D762" s="6"/>
      <c r="E762" s="6"/>
      <c r="J762" s="7"/>
    </row>
    <row r="763" spans="3:10" x14ac:dyDescent="0.15">
      <c r="C763" s="6"/>
      <c r="D763" s="6"/>
      <c r="E763" s="6"/>
      <c r="J763" s="7"/>
    </row>
    <row r="764" spans="3:10" x14ac:dyDescent="0.15">
      <c r="C764" s="6"/>
      <c r="D764" s="6"/>
      <c r="E764" s="6"/>
      <c r="J764" s="7"/>
    </row>
    <row r="765" spans="3:10" x14ac:dyDescent="0.15">
      <c r="C765" s="6"/>
      <c r="D765" s="6"/>
      <c r="E765" s="6"/>
      <c r="J765" s="7"/>
    </row>
    <row r="766" spans="3:10" x14ac:dyDescent="0.15">
      <c r="C766" s="6"/>
      <c r="D766" s="6"/>
      <c r="E766" s="6"/>
      <c r="J766" s="7"/>
    </row>
    <row r="767" spans="3:10" x14ac:dyDescent="0.15">
      <c r="C767" s="6"/>
      <c r="D767" s="6"/>
      <c r="E767" s="6"/>
      <c r="J767" s="7"/>
    </row>
    <row r="768" spans="3:10" x14ac:dyDescent="0.15">
      <c r="C768" s="6"/>
      <c r="D768" s="6"/>
      <c r="E768" s="6"/>
      <c r="J768" s="7"/>
    </row>
    <row r="769" spans="3:10" x14ac:dyDescent="0.15">
      <c r="C769" s="6"/>
      <c r="D769" s="6"/>
      <c r="E769" s="6"/>
      <c r="J769" s="7"/>
    </row>
    <row r="770" spans="3:10" x14ac:dyDescent="0.15">
      <c r="C770" s="6"/>
      <c r="D770" s="6"/>
      <c r="E770" s="6"/>
      <c r="J770" s="7"/>
    </row>
    <row r="771" spans="3:10" x14ac:dyDescent="0.15">
      <c r="C771" s="6"/>
      <c r="D771" s="6"/>
      <c r="E771" s="6"/>
      <c r="J771" s="7"/>
    </row>
    <row r="772" spans="3:10" x14ac:dyDescent="0.15">
      <c r="C772" s="6"/>
      <c r="D772" s="6"/>
      <c r="E772" s="6"/>
      <c r="J772" s="7"/>
    </row>
    <row r="773" spans="3:10" x14ac:dyDescent="0.15">
      <c r="C773" s="6"/>
      <c r="D773" s="6"/>
      <c r="E773" s="6"/>
      <c r="J773" s="7"/>
    </row>
    <row r="774" spans="3:10" x14ac:dyDescent="0.15">
      <c r="C774" s="6"/>
      <c r="D774" s="6"/>
      <c r="E774" s="6"/>
      <c r="J774" s="7"/>
    </row>
    <row r="775" spans="3:10" x14ac:dyDescent="0.15">
      <c r="C775" s="6"/>
      <c r="D775" s="6"/>
      <c r="E775" s="6"/>
      <c r="J775" s="7"/>
    </row>
    <row r="776" spans="3:10" x14ac:dyDescent="0.15">
      <c r="C776" s="6"/>
      <c r="D776" s="6"/>
      <c r="E776" s="6"/>
      <c r="J776" s="7"/>
    </row>
    <row r="777" spans="3:10" x14ac:dyDescent="0.15">
      <c r="C777" s="6"/>
      <c r="D777" s="6"/>
      <c r="E777" s="6"/>
      <c r="J777" s="7"/>
    </row>
    <row r="778" spans="3:10" x14ac:dyDescent="0.15">
      <c r="C778" s="6"/>
      <c r="D778" s="6"/>
      <c r="E778" s="6"/>
      <c r="J778" s="7"/>
    </row>
    <row r="779" spans="3:10" x14ac:dyDescent="0.15">
      <c r="C779" s="6"/>
      <c r="D779" s="6"/>
      <c r="E779" s="6"/>
      <c r="J779" s="7"/>
    </row>
    <row r="780" spans="3:10" x14ac:dyDescent="0.15">
      <c r="C780" s="6"/>
      <c r="D780" s="6"/>
      <c r="E780" s="6"/>
      <c r="J780" s="7"/>
    </row>
    <row r="781" spans="3:10" x14ac:dyDescent="0.15">
      <c r="C781" s="6"/>
      <c r="D781" s="6"/>
      <c r="E781" s="6"/>
      <c r="J781" s="7"/>
    </row>
    <row r="782" spans="3:10" x14ac:dyDescent="0.15">
      <c r="C782" s="6"/>
      <c r="D782" s="6"/>
      <c r="E782" s="6"/>
      <c r="J782" s="7"/>
    </row>
    <row r="783" spans="3:10" x14ac:dyDescent="0.15">
      <c r="C783" s="6"/>
      <c r="D783" s="6"/>
      <c r="E783" s="6"/>
      <c r="J783" s="7"/>
    </row>
    <row r="784" spans="3:10" x14ac:dyDescent="0.15">
      <c r="C784" s="6"/>
      <c r="D784" s="6"/>
      <c r="E784" s="6"/>
      <c r="J784" s="7"/>
    </row>
    <row r="785" spans="3:10" x14ac:dyDescent="0.15">
      <c r="C785" s="6"/>
      <c r="D785" s="6"/>
      <c r="E785" s="6"/>
      <c r="J785" s="7"/>
    </row>
    <row r="786" spans="3:10" x14ac:dyDescent="0.15">
      <c r="C786" s="6"/>
      <c r="D786" s="6"/>
      <c r="E786" s="6"/>
      <c r="J786" s="7"/>
    </row>
    <row r="787" spans="3:10" x14ac:dyDescent="0.15">
      <c r="C787" s="6"/>
      <c r="D787" s="6"/>
      <c r="E787" s="6"/>
      <c r="J787" s="7"/>
    </row>
    <row r="788" spans="3:10" x14ac:dyDescent="0.15">
      <c r="C788" s="6"/>
      <c r="D788" s="6"/>
      <c r="E788" s="6"/>
      <c r="J788" s="7"/>
    </row>
    <row r="789" spans="3:10" x14ac:dyDescent="0.15">
      <c r="C789" s="6"/>
      <c r="D789" s="6"/>
      <c r="E789" s="6"/>
      <c r="J789" s="7"/>
    </row>
    <row r="790" spans="3:10" x14ac:dyDescent="0.15">
      <c r="C790" s="6"/>
      <c r="D790" s="6"/>
      <c r="E790" s="6"/>
      <c r="J790" s="7"/>
    </row>
    <row r="791" spans="3:10" x14ac:dyDescent="0.15">
      <c r="C791" s="6"/>
      <c r="D791" s="6"/>
      <c r="E791" s="6"/>
      <c r="J791" s="7"/>
    </row>
    <row r="792" spans="3:10" x14ac:dyDescent="0.15">
      <c r="C792" s="6"/>
      <c r="D792" s="6"/>
      <c r="E792" s="6"/>
      <c r="J792" s="7"/>
    </row>
    <row r="793" spans="3:10" x14ac:dyDescent="0.15">
      <c r="C793" s="6"/>
      <c r="D793" s="6"/>
      <c r="E793" s="6"/>
      <c r="J793" s="7"/>
    </row>
    <row r="794" spans="3:10" x14ac:dyDescent="0.15">
      <c r="C794" s="6"/>
      <c r="D794" s="6"/>
      <c r="E794" s="6"/>
      <c r="J794" s="7"/>
    </row>
    <row r="795" spans="3:10" x14ac:dyDescent="0.15">
      <c r="C795" s="6"/>
      <c r="D795" s="6"/>
      <c r="E795" s="6"/>
      <c r="J795" s="7"/>
    </row>
    <row r="796" spans="3:10" x14ac:dyDescent="0.15">
      <c r="C796" s="6"/>
      <c r="D796" s="6"/>
      <c r="E796" s="6"/>
      <c r="J796" s="7"/>
    </row>
    <row r="797" spans="3:10" x14ac:dyDescent="0.15">
      <c r="C797" s="6"/>
      <c r="D797" s="6"/>
      <c r="E797" s="6"/>
      <c r="J797" s="7"/>
    </row>
    <row r="798" spans="3:10" x14ac:dyDescent="0.15">
      <c r="C798" s="6"/>
      <c r="D798" s="6"/>
      <c r="E798" s="6"/>
      <c r="J798" s="7"/>
    </row>
    <row r="799" spans="3:10" x14ac:dyDescent="0.15">
      <c r="C799" s="6"/>
      <c r="D799" s="6"/>
      <c r="E799" s="6"/>
      <c r="J799" s="7"/>
    </row>
    <row r="800" spans="3:10" x14ac:dyDescent="0.15">
      <c r="C800" s="6"/>
      <c r="D800" s="6"/>
      <c r="E800" s="6"/>
      <c r="J800" s="7"/>
    </row>
    <row r="801" spans="3:10" x14ac:dyDescent="0.15">
      <c r="C801" s="6"/>
      <c r="D801" s="6"/>
      <c r="E801" s="6"/>
      <c r="J801" s="7"/>
    </row>
    <row r="802" spans="3:10" x14ac:dyDescent="0.15">
      <c r="C802" s="6"/>
      <c r="D802" s="6"/>
      <c r="E802" s="6"/>
      <c r="J802" s="7"/>
    </row>
    <row r="803" spans="3:10" x14ac:dyDescent="0.15">
      <c r="C803" s="6"/>
      <c r="D803" s="6"/>
      <c r="E803" s="6"/>
      <c r="J803" s="7"/>
    </row>
    <row r="804" spans="3:10" x14ac:dyDescent="0.15">
      <c r="C804" s="6"/>
      <c r="D804" s="6"/>
      <c r="E804" s="6"/>
      <c r="J804" s="7"/>
    </row>
    <row r="805" spans="3:10" x14ac:dyDescent="0.15">
      <c r="C805" s="6"/>
      <c r="D805" s="6"/>
      <c r="E805" s="6"/>
      <c r="J805" s="7"/>
    </row>
    <row r="806" spans="3:10" x14ac:dyDescent="0.15">
      <c r="C806" s="6"/>
      <c r="D806" s="6"/>
      <c r="E806" s="6"/>
      <c r="J806" s="7"/>
    </row>
    <row r="807" spans="3:10" x14ac:dyDescent="0.15">
      <c r="C807" s="6"/>
      <c r="D807" s="6"/>
      <c r="E807" s="6"/>
      <c r="J807" s="7"/>
    </row>
    <row r="808" spans="3:10" x14ac:dyDescent="0.15">
      <c r="C808" s="6"/>
      <c r="D808" s="6"/>
      <c r="E808" s="6"/>
      <c r="J808" s="7"/>
    </row>
    <row r="809" spans="3:10" x14ac:dyDescent="0.15">
      <c r="C809" s="6"/>
      <c r="D809" s="6"/>
      <c r="E809" s="6"/>
      <c r="J809" s="7"/>
    </row>
    <row r="810" spans="3:10" x14ac:dyDescent="0.15">
      <c r="C810" s="6"/>
      <c r="D810" s="6"/>
      <c r="E810" s="6"/>
      <c r="J810" s="7"/>
    </row>
    <row r="811" spans="3:10" x14ac:dyDescent="0.15">
      <c r="C811" s="6"/>
      <c r="D811" s="6"/>
      <c r="E811" s="6"/>
      <c r="J811" s="7"/>
    </row>
    <row r="812" spans="3:10" x14ac:dyDescent="0.15">
      <c r="C812" s="6"/>
      <c r="D812" s="6"/>
      <c r="E812" s="6"/>
      <c r="J812" s="7"/>
    </row>
    <row r="813" spans="3:10" x14ac:dyDescent="0.15">
      <c r="C813" s="6"/>
      <c r="D813" s="6"/>
      <c r="E813" s="6"/>
      <c r="J813" s="7"/>
    </row>
    <row r="814" spans="3:10" x14ac:dyDescent="0.15">
      <c r="C814" s="6"/>
      <c r="D814" s="6"/>
      <c r="E814" s="6"/>
      <c r="J814" s="7"/>
    </row>
    <row r="815" spans="3:10" x14ac:dyDescent="0.15">
      <c r="C815" s="6"/>
      <c r="D815" s="6"/>
      <c r="E815" s="6"/>
      <c r="J815" s="7"/>
    </row>
    <row r="816" spans="3:10" x14ac:dyDescent="0.15">
      <c r="C816" s="6"/>
      <c r="D816" s="6"/>
      <c r="E816" s="6"/>
      <c r="J816" s="7"/>
    </row>
    <row r="817" spans="3:10" x14ac:dyDescent="0.15">
      <c r="C817" s="6"/>
      <c r="D817" s="6"/>
      <c r="E817" s="6"/>
      <c r="J817" s="7"/>
    </row>
    <row r="818" spans="3:10" x14ac:dyDescent="0.15">
      <c r="C818" s="6"/>
      <c r="D818" s="6"/>
      <c r="E818" s="6"/>
      <c r="J818" s="7"/>
    </row>
    <row r="819" spans="3:10" x14ac:dyDescent="0.15">
      <c r="C819" s="6"/>
      <c r="D819" s="6"/>
      <c r="E819" s="6"/>
      <c r="J819" s="7"/>
    </row>
    <row r="820" spans="3:10" x14ac:dyDescent="0.15">
      <c r="C820" s="6"/>
      <c r="D820" s="6"/>
      <c r="E820" s="6"/>
      <c r="J820" s="7"/>
    </row>
    <row r="821" spans="3:10" x14ac:dyDescent="0.15">
      <c r="C821" s="6"/>
      <c r="D821" s="6"/>
      <c r="E821" s="6"/>
      <c r="J821" s="7"/>
    </row>
    <row r="822" spans="3:10" x14ac:dyDescent="0.15">
      <c r="C822" s="6"/>
      <c r="D822" s="6"/>
      <c r="E822" s="6"/>
      <c r="J822" s="7"/>
    </row>
    <row r="823" spans="3:10" x14ac:dyDescent="0.15">
      <c r="C823" s="6"/>
      <c r="D823" s="6"/>
      <c r="E823" s="6"/>
      <c r="J823" s="7"/>
    </row>
    <row r="824" spans="3:10" x14ac:dyDescent="0.15">
      <c r="C824" s="6"/>
      <c r="D824" s="6"/>
      <c r="E824" s="6"/>
      <c r="J824" s="7"/>
    </row>
    <row r="825" spans="3:10" x14ac:dyDescent="0.15">
      <c r="C825" s="6"/>
      <c r="D825" s="6"/>
      <c r="E825" s="6"/>
      <c r="J825" s="7"/>
    </row>
    <row r="826" spans="3:10" x14ac:dyDescent="0.15">
      <c r="C826" s="6"/>
      <c r="D826" s="6"/>
      <c r="E826" s="6"/>
      <c r="J826" s="7"/>
    </row>
    <row r="827" spans="3:10" x14ac:dyDescent="0.15">
      <c r="C827" s="6"/>
      <c r="D827" s="6"/>
      <c r="E827" s="6"/>
      <c r="J827" s="7"/>
    </row>
    <row r="828" spans="3:10" x14ac:dyDescent="0.15">
      <c r="C828" s="6"/>
      <c r="D828" s="6"/>
      <c r="E828" s="6"/>
      <c r="J828" s="7"/>
    </row>
    <row r="829" spans="3:10" x14ac:dyDescent="0.15">
      <c r="C829" s="6"/>
      <c r="D829" s="6"/>
      <c r="E829" s="6"/>
      <c r="J829" s="7"/>
    </row>
    <row r="830" spans="3:10" x14ac:dyDescent="0.15">
      <c r="C830" s="6"/>
      <c r="D830" s="6"/>
      <c r="E830" s="6"/>
      <c r="J830" s="7"/>
    </row>
    <row r="831" spans="3:10" x14ac:dyDescent="0.15">
      <c r="C831" s="6"/>
      <c r="D831" s="6"/>
      <c r="E831" s="6"/>
      <c r="J831" s="7"/>
    </row>
    <row r="832" spans="3:10" x14ac:dyDescent="0.15">
      <c r="C832" s="6"/>
      <c r="D832" s="6"/>
      <c r="E832" s="6"/>
      <c r="J832" s="7"/>
    </row>
    <row r="833" spans="3:10" x14ac:dyDescent="0.15">
      <c r="C833" s="6"/>
      <c r="D833" s="6"/>
      <c r="E833" s="6"/>
      <c r="J833" s="7"/>
    </row>
    <row r="834" spans="3:10" x14ac:dyDescent="0.15">
      <c r="C834" s="6"/>
      <c r="D834" s="6"/>
      <c r="E834" s="6"/>
      <c r="J834" s="7"/>
    </row>
    <row r="835" spans="3:10" x14ac:dyDescent="0.15">
      <c r="C835" s="6"/>
      <c r="D835" s="6"/>
      <c r="E835" s="6"/>
      <c r="J835" s="7"/>
    </row>
    <row r="836" spans="3:10" x14ac:dyDescent="0.15">
      <c r="C836" s="6"/>
      <c r="D836" s="6"/>
      <c r="E836" s="6"/>
      <c r="J836" s="7"/>
    </row>
    <row r="837" spans="3:10" x14ac:dyDescent="0.15">
      <c r="C837" s="6"/>
      <c r="D837" s="6"/>
      <c r="E837" s="6"/>
      <c r="J837" s="7"/>
    </row>
    <row r="838" spans="3:10" x14ac:dyDescent="0.15">
      <c r="C838" s="6"/>
      <c r="D838" s="6"/>
      <c r="E838" s="6"/>
      <c r="J838" s="7"/>
    </row>
    <row r="839" spans="3:10" x14ac:dyDescent="0.15">
      <c r="C839" s="6"/>
      <c r="D839" s="6"/>
      <c r="E839" s="6"/>
      <c r="J839" s="7"/>
    </row>
    <row r="840" spans="3:10" x14ac:dyDescent="0.15">
      <c r="C840" s="6"/>
      <c r="D840" s="6"/>
      <c r="E840" s="6"/>
      <c r="J840" s="7"/>
    </row>
    <row r="841" spans="3:10" x14ac:dyDescent="0.15">
      <c r="C841" s="6"/>
      <c r="D841" s="6"/>
      <c r="E841" s="6"/>
      <c r="J841" s="7"/>
    </row>
    <row r="842" spans="3:10" x14ac:dyDescent="0.15">
      <c r="C842" s="6"/>
      <c r="D842" s="6"/>
      <c r="E842" s="6"/>
      <c r="J842" s="7"/>
    </row>
    <row r="843" spans="3:10" x14ac:dyDescent="0.15">
      <c r="C843" s="6"/>
      <c r="D843" s="6"/>
      <c r="E843" s="6"/>
      <c r="J843" s="7"/>
    </row>
    <row r="844" spans="3:10" x14ac:dyDescent="0.15">
      <c r="C844" s="6"/>
      <c r="D844" s="6"/>
      <c r="E844" s="6"/>
      <c r="J844" s="7"/>
    </row>
    <row r="845" spans="3:10" x14ac:dyDescent="0.15">
      <c r="C845" s="6"/>
      <c r="D845" s="6"/>
      <c r="E845" s="6"/>
      <c r="J845" s="7"/>
    </row>
    <row r="846" spans="3:10" x14ac:dyDescent="0.15">
      <c r="C846" s="6"/>
      <c r="D846" s="6"/>
      <c r="E846" s="6"/>
      <c r="J846" s="7"/>
    </row>
    <row r="847" spans="3:10" x14ac:dyDescent="0.15">
      <c r="C847" s="6"/>
      <c r="D847" s="6"/>
      <c r="E847" s="6"/>
      <c r="J847" s="7"/>
    </row>
    <row r="848" spans="3:10" x14ac:dyDescent="0.15">
      <c r="C848" s="6"/>
      <c r="D848" s="6"/>
      <c r="E848" s="6"/>
      <c r="J848" s="7"/>
    </row>
    <row r="849" spans="3:10" x14ac:dyDescent="0.15">
      <c r="C849" s="6"/>
      <c r="D849" s="6"/>
      <c r="E849" s="6"/>
      <c r="J849" s="7"/>
    </row>
    <row r="850" spans="3:10" x14ac:dyDescent="0.15">
      <c r="C850" s="6"/>
      <c r="D850" s="6"/>
      <c r="E850" s="6"/>
      <c r="J850" s="7"/>
    </row>
    <row r="851" spans="3:10" x14ac:dyDescent="0.15">
      <c r="C851" s="6"/>
      <c r="D851" s="6"/>
      <c r="E851" s="6"/>
      <c r="J851" s="7"/>
    </row>
    <row r="852" spans="3:10" x14ac:dyDescent="0.15">
      <c r="C852" s="6"/>
      <c r="D852" s="6"/>
      <c r="E852" s="6"/>
      <c r="J852" s="7"/>
    </row>
    <row r="853" spans="3:10" x14ac:dyDescent="0.15">
      <c r="C853" s="6"/>
      <c r="D853" s="6"/>
      <c r="E853" s="6"/>
      <c r="J853" s="7"/>
    </row>
    <row r="854" spans="3:10" x14ac:dyDescent="0.15">
      <c r="C854" s="6"/>
      <c r="D854" s="6"/>
      <c r="E854" s="6"/>
      <c r="J854" s="7"/>
    </row>
    <row r="855" spans="3:10" x14ac:dyDescent="0.15">
      <c r="C855" s="6"/>
      <c r="D855" s="6"/>
      <c r="E855" s="6"/>
      <c r="J855" s="7"/>
    </row>
    <row r="856" spans="3:10" x14ac:dyDescent="0.15">
      <c r="C856" s="6"/>
      <c r="D856" s="6"/>
      <c r="E856" s="6"/>
      <c r="J856" s="7"/>
    </row>
    <row r="857" spans="3:10" x14ac:dyDescent="0.15">
      <c r="C857" s="6"/>
      <c r="D857" s="6"/>
      <c r="E857" s="6"/>
      <c r="J857" s="7"/>
    </row>
    <row r="858" spans="3:10" x14ac:dyDescent="0.15">
      <c r="C858" s="6"/>
      <c r="D858" s="6"/>
      <c r="E858" s="6"/>
      <c r="J858" s="7"/>
    </row>
    <row r="859" spans="3:10" x14ac:dyDescent="0.15">
      <c r="C859" s="6"/>
      <c r="D859" s="6"/>
      <c r="E859" s="6"/>
      <c r="J859" s="7"/>
    </row>
    <row r="860" spans="3:10" x14ac:dyDescent="0.15">
      <c r="C860" s="6"/>
      <c r="D860" s="6"/>
      <c r="E860" s="6"/>
      <c r="J860" s="7"/>
    </row>
    <row r="861" spans="3:10" x14ac:dyDescent="0.15">
      <c r="C861" s="6"/>
      <c r="D861" s="6"/>
      <c r="E861" s="6"/>
      <c r="J861" s="7"/>
    </row>
    <row r="862" spans="3:10" x14ac:dyDescent="0.15">
      <c r="C862" s="6"/>
      <c r="D862" s="6"/>
      <c r="E862" s="6"/>
      <c r="J862" s="7"/>
    </row>
    <row r="863" spans="3:10" x14ac:dyDescent="0.15">
      <c r="C863" s="6"/>
      <c r="D863" s="6"/>
      <c r="E863" s="6"/>
      <c r="J863" s="7"/>
    </row>
    <row r="864" spans="3:10" x14ac:dyDescent="0.15">
      <c r="C864" s="6"/>
      <c r="D864" s="6"/>
      <c r="E864" s="6"/>
      <c r="J864" s="7"/>
    </row>
    <row r="865" spans="3:10" x14ac:dyDescent="0.15">
      <c r="C865" s="6"/>
      <c r="D865" s="6"/>
      <c r="E865" s="6"/>
      <c r="J865" s="7"/>
    </row>
    <row r="866" spans="3:10" x14ac:dyDescent="0.15">
      <c r="C866" s="6"/>
      <c r="D866" s="6"/>
      <c r="E866" s="6"/>
      <c r="J866" s="7"/>
    </row>
    <row r="867" spans="3:10" x14ac:dyDescent="0.15">
      <c r="C867" s="6"/>
      <c r="D867" s="6"/>
      <c r="E867" s="6"/>
      <c r="J867" s="7"/>
    </row>
    <row r="868" spans="3:10" x14ac:dyDescent="0.15">
      <c r="C868" s="6"/>
      <c r="D868" s="6"/>
      <c r="E868" s="6"/>
      <c r="J868" s="7"/>
    </row>
    <row r="869" spans="3:10" x14ac:dyDescent="0.15">
      <c r="C869" s="6"/>
      <c r="D869" s="6"/>
      <c r="E869" s="6"/>
      <c r="J869" s="7"/>
    </row>
    <row r="870" spans="3:10" x14ac:dyDescent="0.15">
      <c r="C870" s="6"/>
      <c r="D870" s="6"/>
      <c r="E870" s="6"/>
      <c r="J870" s="7"/>
    </row>
    <row r="871" spans="3:10" x14ac:dyDescent="0.15">
      <c r="C871" s="6"/>
      <c r="D871" s="6"/>
      <c r="E871" s="6"/>
      <c r="J871" s="7"/>
    </row>
    <row r="872" spans="3:10" x14ac:dyDescent="0.15">
      <c r="C872" s="6"/>
      <c r="D872" s="6"/>
      <c r="E872" s="6"/>
      <c r="J872" s="7"/>
    </row>
    <row r="873" spans="3:10" x14ac:dyDescent="0.15">
      <c r="C873" s="6"/>
      <c r="D873" s="6"/>
      <c r="E873" s="6"/>
      <c r="J873" s="7"/>
    </row>
    <row r="874" spans="3:10" x14ac:dyDescent="0.15">
      <c r="C874" s="6"/>
      <c r="D874" s="6"/>
      <c r="E874" s="6"/>
      <c r="J874" s="7"/>
    </row>
    <row r="875" spans="3:10" x14ac:dyDescent="0.15">
      <c r="C875" s="6"/>
      <c r="D875" s="6"/>
      <c r="E875" s="6"/>
      <c r="J875" s="7"/>
    </row>
    <row r="876" spans="3:10" x14ac:dyDescent="0.15">
      <c r="C876" s="6"/>
      <c r="D876" s="6"/>
      <c r="E876" s="6"/>
      <c r="J876" s="7"/>
    </row>
    <row r="877" spans="3:10" x14ac:dyDescent="0.15">
      <c r="C877" s="6"/>
      <c r="D877" s="6"/>
      <c r="E877" s="6"/>
      <c r="J877" s="7"/>
    </row>
    <row r="878" spans="3:10" x14ac:dyDescent="0.15">
      <c r="C878" s="6"/>
      <c r="D878" s="6"/>
      <c r="E878" s="6"/>
      <c r="J878" s="7"/>
    </row>
    <row r="879" spans="3:10" x14ac:dyDescent="0.15">
      <c r="C879" s="6"/>
      <c r="D879" s="6"/>
      <c r="E879" s="6"/>
      <c r="J879" s="7"/>
    </row>
    <row r="880" spans="3:10" x14ac:dyDescent="0.15">
      <c r="C880" s="6"/>
      <c r="D880" s="6"/>
      <c r="E880" s="6"/>
      <c r="J880" s="7"/>
    </row>
    <row r="881" spans="3:10" x14ac:dyDescent="0.15">
      <c r="C881" s="6"/>
      <c r="D881" s="6"/>
      <c r="E881" s="6"/>
      <c r="J881" s="7"/>
    </row>
    <row r="882" spans="3:10" x14ac:dyDescent="0.15">
      <c r="C882" s="6"/>
      <c r="D882" s="6"/>
      <c r="E882" s="6"/>
      <c r="J882" s="7"/>
    </row>
    <row r="883" spans="3:10" x14ac:dyDescent="0.15">
      <c r="C883" s="6"/>
      <c r="D883" s="6"/>
      <c r="E883" s="6"/>
      <c r="J883" s="7"/>
    </row>
    <row r="884" spans="3:10" x14ac:dyDescent="0.15">
      <c r="C884" s="6"/>
      <c r="D884" s="6"/>
      <c r="E884" s="6"/>
      <c r="J884" s="7"/>
    </row>
    <row r="885" spans="3:10" x14ac:dyDescent="0.15">
      <c r="C885" s="6"/>
      <c r="D885" s="6"/>
      <c r="E885" s="6"/>
      <c r="J885" s="7"/>
    </row>
    <row r="886" spans="3:10" x14ac:dyDescent="0.15">
      <c r="C886" s="6"/>
      <c r="D886" s="6"/>
      <c r="E886" s="6"/>
      <c r="J886" s="7"/>
    </row>
    <row r="887" spans="3:10" x14ac:dyDescent="0.15">
      <c r="C887" s="6"/>
      <c r="D887" s="6"/>
      <c r="E887" s="6"/>
      <c r="J887" s="7"/>
    </row>
    <row r="888" spans="3:10" x14ac:dyDescent="0.15">
      <c r="C888" s="6"/>
      <c r="D888" s="6"/>
      <c r="E888" s="6"/>
      <c r="J888" s="7"/>
    </row>
    <row r="889" spans="3:10" x14ac:dyDescent="0.15">
      <c r="C889" s="6"/>
      <c r="D889" s="6"/>
      <c r="E889" s="6"/>
      <c r="J889" s="7"/>
    </row>
    <row r="890" spans="3:10" x14ac:dyDescent="0.15">
      <c r="C890" s="6"/>
      <c r="D890" s="6"/>
      <c r="E890" s="6"/>
      <c r="J890" s="7"/>
    </row>
    <row r="891" spans="3:10" x14ac:dyDescent="0.15">
      <c r="C891" s="6"/>
      <c r="D891" s="6"/>
      <c r="E891" s="6"/>
      <c r="J891" s="7"/>
    </row>
    <row r="892" spans="3:10" x14ac:dyDescent="0.15">
      <c r="C892" s="6"/>
      <c r="D892" s="6"/>
      <c r="E892" s="6"/>
      <c r="J892" s="7"/>
    </row>
    <row r="893" spans="3:10" x14ac:dyDescent="0.15">
      <c r="C893" s="6"/>
      <c r="D893" s="6"/>
      <c r="E893" s="6"/>
      <c r="J893" s="7"/>
    </row>
    <row r="894" spans="3:10" x14ac:dyDescent="0.15">
      <c r="C894" s="6"/>
      <c r="D894" s="6"/>
      <c r="E894" s="6"/>
      <c r="J894" s="7"/>
    </row>
    <row r="895" spans="3:10" x14ac:dyDescent="0.15">
      <c r="C895" s="6"/>
      <c r="D895" s="6"/>
      <c r="E895" s="6"/>
      <c r="J895" s="7"/>
    </row>
    <row r="896" spans="3:10" x14ac:dyDescent="0.15">
      <c r="C896" s="6"/>
      <c r="D896" s="6"/>
      <c r="E896" s="6"/>
      <c r="J896" s="7"/>
    </row>
    <row r="897" spans="3:10" x14ac:dyDescent="0.15">
      <c r="C897" s="6"/>
      <c r="D897" s="6"/>
      <c r="E897" s="6"/>
      <c r="J897" s="7"/>
    </row>
    <row r="898" spans="3:10" x14ac:dyDescent="0.15">
      <c r="C898" s="6"/>
      <c r="D898" s="6"/>
      <c r="E898" s="6"/>
      <c r="J898" s="7"/>
    </row>
    <row r="899" spans="3:10" x14ac:dyDescent="0.15">
      <c r="C899" s="6"/>
      <c r="D899" s="6"/>
      <c r="E899" s="6"/>
      <c r="J899" s="7"/>
    </row>
    <row r="900" spans="3:10" x14ac:dyDescent="0.15">
      <c r="C900" s="6"/>
      <c r="D900" s="6"/>
      <c r="E900" s="6"/>
      <c r="J900" s="7"/>
    </row>
    <row r="901" spans="3:10" x14ac:dyDescent="0.15">
      <c r="C901" s="6"/>
      <c r="D901" s="6"/>
      <c r="E901" s="6"/>
      <c r="J901" s="7"/>
    </row>
    <row r="902" spans="3:10" x14ac:dyDescent="0.15">
      <c r="C902" s="6"/>
      <c r="D902" s="6"/>
      <c r="E902" s="6"/>
      <c r="J902" s="7"/>
    </row>
    <row r="903" spans="3:10" x14ac:dyDescent="0.15">
      <c r="C903" s="6"/>
      <c r="D903" s="6"/>
      <c r="E903" s="6"/>
      <c r="J903" s="7"/>
    </row>
  </sheetData>
  <autoFilter ref="A3:N86"/>
  <mergeCells count="2">
    <mergeCell ref="A2:L2"/>
    <mergeCell ref="A86:L86"/>
  </mergeCells>
  <phoneticPr fontId="32" type="noConversion"/>
  <printOptions horizontalCentered="1"/>
  <pageMargins left="0" right="0" top="0.196527777777778" bottom="1.1812499999999999" header="0.51180555555555496" footer="0"/>
  <pageSetup paperSize="9" firstPageNumber="0" orientation="portrait" horizontalDpi="300" verticalDpi="3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1"/>
  <sheetViews>
    <sheetView workbookViewId="0">
      <pane ySplit="3" topLeftCell="A4" activePane="bottomLeft" state="frozen"/>
      <selection pane="bottomLeft" activeCell="E4" sqref="E4"/>
    </sheetView>
  </sheetViews>
  <sheetFormatPr defaultRowHeight="16.5" x14ac:dyDescent="0.15"/>
  <cols>
    <col min="1" max="1" width="5.5" style="58" customWidth="1"/>
    <col min="2" max="2" width="15.875" style="106" customWidth="1"/>
    <col min="3" max="5" width="14.625" style="3" customWidth="1"/>
    <col min="6" max="6" width="10.625" hidden="1" customWidth="1"/>
    <col min="7" max="7" width="11.875" hidden="1" customWidth="1"/>
    <col min="8" max="8" width="9.25" hidden="1" customWidth="1"/>
    <col min="9" max="9" width="12.625" hidden="1" customWidth="1"/>
    <col min="10" max="10" width="10" style="4" customWidth="1"/>
    <col min="11" max="11" width="15.5" customWidth="1"/>
    <col min="12" max="12" width="10.5" style="5" customWidth="1"/>
    <col min="13" max="13" width="9" customWidth="1"/>
    <col min="14" max="15" width="14.5" customWidth="1"/>
    <col min="16" max="17" width="8.75" customWidth="1"/>
    <col min="18" max="18" width="17.625" customWidth="1"/>
    <col min="19" max="1025" width="8.75" customWidth="1"/>
  </cols>
  <sheetData>
    <row r="1" spans="1:18" x14ac:dyDescent="0.15">
      <c r="A1" s="74" t="s">
        <v>299</v>
      </c>
      <c r="C1" s="6"/>
      <c r="D1" s="6"/>
      <c r="E1" s="6"/>
      <c r="J1" s="7"/>
    </row>
    <row r="2" spans="1:18" ht="66.75" customHeight="1" x14ac:dyDescent="0.15">
      <c r="A2" s="214" t="s">
        <v>337</v>
      </c>
      <c r="B2" s="211"/>
      <c r="C2" s="211"/>
      <c r="D2" s="211"/>
      <c r="E2" s="211"/>
      <c r="F2" s="211"/>
      <c r="G2" s="211"/>
      <c r="H2" s="211"/>
      <c r="I2" s="211"/>
      <c r="J2" s="211"/>
      <c r="K2" s="211"/>
      <c r="L2" s="211"/>
    </row>
    <row r="3" spans="1:18" ht="40.5" customHeight="1" x14ac:dyDescent="0.15">
      <c r="A3" s="75" t="s">
        <v>1</v>
      </c>
      <c r="B3" s="107" t="s">
        <v>2</v>
      </c>
      <c r="C3" s="76" t="s">
        <v>3</v>
      </c>
      <c r="D3" s="76" t="s">
        <v>4</v>
      </c>
      <c r="E3" s="76" t="s">
        <v>5</v>
      </c>
      <c r="F3" s="77"/>
      <c r="G3" s="77"/>
      <c r="H3" s="77"/>
      <c r="I3" s="78"/>
      <c r="J3" s="76" t="s">
        <v>6</v>
      </c>
      <c r="K3" s="76" t="s">
        <v>7</v>
      </c>
      <c r="L3" s="79" t="s">
        <v>8</v>
      </c>
      <c r="N3" s="5" t="s">
        <v>300</v>
      </c>
      <c r="O3" s="5" t="s">
        <v>353</v>
      </c>
    </row>
    <row r="4" spans="1:18" ht="30" customHeight="1" x14ac:dyDescent="0.15">
      <c r="A4" s="65" t="s">
        <v>283</v>
      </c>
      <c r="B4" s="99" t="s">
        <v>287</v>
      </c>
      <c r="C4" s="61">
        <f>C5+'冠名基金收支明细 (2021)'!C4</f>
        <v>22538948.030000001</v>
      </c>
      <c r="D4" s="61">
        <f>D5+'冠名基金收支明细 (2021)'!D4</f>
        <v>18316631.420000002</v>
      </c>
      <c r="E4" s="61">
        <f>SUM(E6,E9,E12,E15,E18,E21,E24,E27,E30,E31,E34,E37,E40,E43,E46,E49,E52,E54,E56,E59,E62,E65,E68,E71,E74,E76,E78,E80,E82,E103,E105,E108,E111,E114,E117,E128,E131,E133,E135,E142,E144,E146,E148,E150,E152,E154,E156,E158,E160,E162,E164,E166,E168,E170,E172)</f>
        <v>4222316.6100000003</v>
      </c>
      <c r="F4" s="10"/>
      <c r="G4" s="10"/>
      <c r="H4" s="10"/>
      <c r="I4" s="11"/>
      <c r="J4" s="14" t="s">
        <v>9</v>
      </c>
      <c r="K4" s="14" t="s">
        <v>9</v>
      </c>
      <c r="L4" s="80" t="s">
        <v>340</v>
      </c>
      <c r="N4" s="81">
        <f>E5+'冠名基金收支明细 (2021)'!E4</f>
        <v>4222316.6100000003</v>
      </c>
      <c r="O4" s="81">
        <f>E4-E5</f>
        <v>2684049.7800000003</v>
      </c>
    </row>
    <row r="5" spans="1:18" ht="30" customHeight="1" x14ac:dyDescent="0.15">
      <c r="A5" s="65" t="s">
        <v>283</v>
      </c>
      <c r="B5" s="108" t="s">
        <v>45</v>
      </c>
      <c r="C5" s="61">
        <f>SUM(C6,C9,C12,C15,C18,C21,C24,C27,C30,C31,C34,C37,C40,C43,C46,C49,C52,C54,C56,C59,C62,C65,C68,C71,C74,C76,C78,C80,C82,C103,C105,C108,C111,C114,C117,C128,C131,C133,C135,C142,C144,C146,C148,C150,C152,C154,C156,C158,C160,C162,C164,C166,C168,C170,C172)</f>
        <v>9879560.8300000001</v>
      </c>
      <c r="D5" s="61">
        <f>SUM(D6,D9,D12,D15,D18,D21,D24,D27,D30,D31,D34,D37,D40,D43,D46,D49,D52,D54,D56,D59,D62,D65,D68,D71,D74,D76,D78,D80,D82,D103,D105,D108,D111,D114,D117,D128,D131,D133,D135,D142,D144,D146,D148,D150,D152,D154,D156,D158,D160,D162,D164,D166,D168,D170,D172)</f>
        <v>8341294</v>
      </c>
      <c r="E5" s="61">
        <f>E8+E11+E14+E17+E20+E23+E26+E29+E33+E36+E39+E42+E45+E48+E51+E53+E55+E58+E61+E64+E67+E70+E73+E75+E77+E79+E81+E85+E88+E91+E94+E97+E100+E102+E104+E107+E110+E113+E116+E119+E121+E123+E125+E127+E130+E132+E134+E137+E139+E141+E143+E145+E147+E149+E151+E153+E155+E157+E159+E161+E163+E165+E167+E169+E171+E173</f>
        <v>1538266.83</v>
      </c>
      <c r="F5" s="10"/>
      <c r="G5" s="10"/>
      <c r="H5" s="10"/>
      <c r="I5" s="11"/>
      <c r="J5" s="14" t="s">
        <v>9</v>
      </c>
      <c r="K5" s="14" t="s">
        <v>9</v>
      </c>
      <c r="L5" s="101" t="s">
        <v>341</v>
      </c>
      <c r="N5" s="94">
        <f>D5/C5*100%</f>
        <v>0.84429805570618666</v>
      </c>
    </row>
    <row r="6" spans="1:18" s="18" customFormat="1" ht="30" customHeight="1" x14ac:dyDescent="0.15">
      <c r="A6" s="64" t="s">
        <v>13</v>
      </c>
      <c r="B6" s="104" t="s">
        <v>14</v>
      </c>
      <c r="C6" s="3">
        <f>C8</f>
        <v>120000</v>
      </c>
      <c r="D6" s="3">
        <f>D8</f>
        <v>0</v>
      </c>
      <c r="E6" s="3">
        <f>E7+E8</f>
        <v>421688</v>
      </c>
      <c r="F6" s="26"/>
      <c r="G6" s="26"/>
      <c r="H6" s="26"/>
      <c r="I6" s="26"/>
      <c r="J6" s="4" t="s">
        <v>15</v>
      </c>
      <c r="K6" s="82" t="s">
        <v>16</v>
      </c>
      <c r="L6" s="28" t="s">
        <v>17</v>
      </c>
      <c r="N6" s="19"/>
      <c r="O6" s="19"/>
      <c r="R6" s="19"/>
    </row>
    <row r="7" spans="1:18" s="18" customFormat="1" ht="30" customHeight="1" x14ac:dyDescent="0.15">
      <c r="A7" s="64"/>
      <c r="B7" s="109" t="s">
        <v>20</v>
      </c>
      <c r="C7" s="14" t="s">
        <v>9</v>
      </c>
      <c r="D7" s="14" t="s">
        <v>9</v>
      </c>
      <c r="E7" s="31">
        <f>'冠名基金收支明细 (2021)'!E6</f>
        <v>301688</v>
      </c>
      <c r="F7" s="26"/>
      <c r="G7" s="26"/>
      <c r="H7" s="26"/>
      <c r="I7" s="26"/>
      <c r="J7" s="4" t="s">
        <v>15</v>
      </c>
      <c r="K7" s="82" t="s">
        <v>16</v>
      </c>
      <c r="L7" s="28" t="s">
        <v>17</v>
      </c>
      <c r="N7" s="19"/>
      <c r="O7" s="19"/>
      <c r="R7" s="19"/>
    </row>
    <row r="8" spans="1:18" s="18" customFormat="1" ht="30" customHeight="1" x14ac:dyDescent="0.15">
      <c r="A8" s="64"/>
      <c r="B8" s="109" t="s">
        <v>45</v>
      </c>
      <c r="C8" s="120">
        <v>120000</v>
      </c>
      <c r="D8" s="31">
        <v>0</v>
      </c>
      <c r="E8" s="31">
        <f>C8-D8</f>
        <v>120000</v>
      </c>
      <c r="F8" s="31"/>
      <c r="G8" s="31"/>
      <c r="H8" s="31"/>
      <c r="I8" s="31"/>
      <c r="J8" s="4" t="s">
        <v>15</v>
      </c>
      <c r="K8" s="82" t="s">
        <v>16</v>
      </c>
      <c r="L8" s="28" t="s">
        <v>17</v>
      </c>
      <c r="N8" s="19"/>
      <c r="R8" s="19"/>
    </row>
    <row r="9" spans="1:18" s="18" customFormat="1" ht="30" customHeight="1" x14ac:dyDescent="0.15">
      <c r="A9" s="64" t="s">
        <v>21</v>
      </c>
      <c r="B9" s="105" t="s">
        <v>22</v>
      </c>
      <c r="C9" s="3">
        <v>0</v>
      </c>
      <c r="D9" s="3">
        <v>0</v>
      </c>
      <c r="E9" s="3">
        <f>E10+E11</f>
        <v>0</v>
      </c>
      <c r="F9" s="3"/>
      <c r="G9" s="33"/>
      <c r="H9" s="30"/>
      <c r="I9" s="34"/>
      <c r="J9" s="4" t="s">
        <v>23</v>
      </c>
      <c r="K9" s="82" t="s">
        <v>24</v>
      </c>
      <c r="L9" s="28" t="s">
        <v>25</v>
      </c>
      <c r="O9" s="19"/>
    </row>
    <row r="10" spans="1:18" s="18" customFormat="1" ht="30" customHeight="1" x14ac:dyDescent="0.15">
      <c r="A10" s="64"/>
      <c r="B10" s="109" t="s">
        <v>20</v>
      </c>
      <c r="C10" s="14" t="s">
        <v>9</v>
      </c>
      <c r="D10" s="14" t="s">
        <v>9</v>
      </c>
      <c r="E10" s="31">
        <f>'冠名基金收支明细 (2021)'!E9</f>
        <v>0</v>
      </c>
      <c r="F10" s="3"/>
      <c r="G10" s="33"/>
      <c r="H10" s="30"/>
      <c r="I10" s="34"/>
      <c r="J10" s="4" t="s">
        <v>23</v>
      </c>
      <c r="K10" s="82" t="s">
        <v>24</v>
      </c>
      <c r="L10" s="28" t="s">
        <v>25</v>
      </c>
    </row>
    <row r="11" spans="1:18" s="18" customFormat="1" ht="30" customHeight="1" x14ac:dyDescent="0.15">
      <c r="A11" s="64"/>
      <c r="B11" s="109" t="s">
        <v>45</v>
      </c>
      <c r="C11" s="31">
        <v>0</v>
      </c>
      <c r="D11" s="31">
        <v>0</v>
      </c>
      <c r="E11" s="31">
        <v>0</v>
      </c>
      <c r="F11" s="3"/>
      <c r="G11" s="33"/>
      <c r="H11" s="30"/>
      <c r="I11" s="34"/>
      <c r="J11" s="4" t="s">
        <v>23</v>
      </c>
      <c r="K11" s="82" t="s">
        <v>24</v>
      </c>
      <c r="L11" s="28" t="s">
        <v>25</v>
      </c>
    </row>
    <row r="12" spans="1:18" s="18" customFormat="1" ht="30" customHeight="1" x14ac:dyDescent="0.15">
      <c r="A12" s="64" t="s">
        <v>26</v>
      </c>
      <c r="B12" s="104" t="s">
        <v>27</v>
      </c>
      <c r="C12" s="3">
        <v>0</v>
      </c>
      <c r="D12" s="3">
        <v>0</v>
      </c>
      <c r="E12" s="3">
        <f>E13+E14</f>
        <v>20000</v>
      </c>
      <c r="F12" s="3"/>
      <c r="G12" s="33"/>
      <c r="H12" s="30"/>
      <c r="I12" s="34"/>
      <c r="J12" s="4" t="s">
        <v>28</v>
      </c>
      <c r="K12" s="35" t="s">
        <v>29</v>
      </c>
      <c r="L12" s="28" t="s">
        <v>30</v>
      </c>
    </row>
    <row r="13" spans="1:18" s="18" customFormat="1" ht="30" customHeight="1" x14ac:dyDescent="0.15">
      <c r="A13" s="64"/>
      <c r="B13" s="109" t="s">
        <v>20</v>
      </c>
      <c r="C13" s="14" t="s">
        <v>9</v>
      </c>
      <c r="D13" s="14" t="s">
        <v>9</v>
      </c>
      <c r="E13" s="31">
        <f>'冠名基金收支明细 (2021)'!E12</f>
        <v>20000</v>
      </c>
      <c r="F13" s="3"/>
      <c r="G13" s="33"/>
      <c r="H13" s="30"/>
      <c r="I13" s="34"/>
      <c r="J13" s="4" t="s">
        <v>28</v>
      </c>
      <c r="K13" s="35" t="s">
        <v>29</v>
      </c>
      <c r="L13" s="28" t="s">
        <v>30</v>
      </c>
    </row>
    <row r="14" spans="1:18" s="18" customFormat="1" ht="30" customHeight="1" x14ac:dyDescent="0.15">
      <c r="A14" s="64"/>
      <c r="B14" s="109" t="s">
        <v>45</v>
      </c>
      <c r="C14" s="31">
        <v>0</v>
      </c>
      <c r="D14" s="31">
        <v>0</v>
      </c>
      <c r="E14" s="31">
        <v>0</v>
      </c>
      <c r="F14" s="3"/>
      <c r="G14" s="33"/>
      <c r="H14" s="30"/>
      <c r="I14" s="34"/>
      <c r="J14" s="4" t="s">
        <v>28</v>
      </c>
      <c r="K14" s="35" t="s">
        <v>29</v>
      </c>
      <c r="L14" s="28" t="s">
        <v>30</v>
      </c>
    </row>
    <row r="15" spans="1:18" s="18" customFormat="1" ht="30" customHeight="1" x14ac:dyDescent="0.15">
      <c r="A15" s="64" t="s">
        <v>31</v>
      </c>
      <c r="B15" s="104" t="s">
        <v>32</v>
      </c>
      <c r="C15" s="3">
        <v>0</v>
      </c>
      <c r="D15" s="3">
        <v>0</v>
      </c>
      <c r="E15" s="3">
        <f>E16+E17</f>
        <v>1520</v>
      </c>
      <c r="F15" s="3"/>
      <c r="G15" s="33"/>
      <c r="H15" s="30"/>
      <c r="I15" s="34"/>
      <c r="J15" s="4" t="s">
        <v>33</v>
      </c>
      <c r="K15" s="82" t="s">
        <v>34</v>
      </c>
      <c r="L15" s="28" t="s">
        <v>35</v>
      </c>
    </row>
    <row r="16" spans="1:18" s="18" customFormat="1" ht="30" customHeight="1" x14ac:dyDescent="0.15">
      <c r="A16" s="64"/>
      <c r="B16" s="109" t="s">
        <v>20</v>
      </c>
      <c r="C16" s="14" t="s">
        <v>9</v>
      </c>
      <c r="D16" s="14" t="s">
        <v>9</v>
      </c>
      <c r="E16" s="31">
        <f>'冠名基金收支明细 (2021)'!E15</f>
        <v>1520</v>
      </c>
      <c r="F16" s="3"/>
      <c r="G16" s="33"/>
      <c r="H16" s="30"/>
      <c r="I16" s="34"/>
      <c r="J16" s="4" t="s">
        <v>33</v>
      </c>
      <c r="K16" s="82" t="s">
        <v>34</v>
      </c>
      <c r="L16" s="28" t="s">
        <v>35</v>
      </c>
    </row>
    <row r="17" spans="1:12" s="18" customFormat="1" ht="30" customHeight="1" x14ac:dyDescent="0.15">
      <c r="A17" s="64"/>
      <c r="B17" s="109" t="s">
        <v>45</v>
      </c>
      <c r="C17" s="31">
        <v>0</v>
      </c>
      <c r="D17" s="31">
        <v>0</v>
      </c>
      <c r="E17" s="31">
        <v>0</v>
      </c>
      <c r="F17" s="3"/>
      <c r="G17" s="33"/>
      <c r="H17" s="30"/>
      <c r="I17" s="34"/>
      <c r="J17" s="4" t="s">
        <v>33</v>
      </c>
      <c r="K17" s="82" t="s">
        <v>34</v>
      </c>
      <c r="L17" s="28" t="s">
        <v>35</v>
      </c>
    </row>
    <row r="18" spans="1:12" s="18" customFormat="1" ht="30" customHeight="1" x14ac:dyDescent="0.15">
      <c r="A18" s="64" t="s">
        <v>36</v>
      </c>
      <c r="B18" s="104" t="s">
        <v>37</v>
      </c>
      <c r="C18" s="3">
        <f>C20</f>
        <v>0</v>
      </c>
      <c r="D18" s="3">
        <f>D20</f>
        <v>0</v>
      </c>
      <c r="E18" s="3">
        <f>E19+E20</f>
        <v>18350</v>
      </c>
      <c r="F18" s="3"/>
      <c r="G18" s="33"/>
      <c r="H18" s="30"/>
      <c r="I18" s="34"/>
      <c r="J18" s="4" t="s">
        <v>38</v>
      </c>
      <c r="K18" s="82" t="s">
        <v>39</v>
      </c>
      <c r="L18" s="28" t="s">
        <v>40</v>
      </c>
    </row>
    <row r="19" spans="1:12" s="18" customFormat="1" ht="30" customHeight="1" x14ac:dyDescent="0.15">
      <c r="A19" s="70"/>
      <c r="B19" s="109" t="s">
        <v>20</v>
      </c>
      <c r="C19" s="14" t="s">
        <v>9</v>
      </c>
      <c r="D19" s="14" t="s">
        <v>9</v>
      </c>
      <c r="E19" s="3">
        <f>'冠名基金收支明细 (2021)'!E18</f>
        <v>18350</v>
      </c>
      <c r="F19" s="3"/>
      <c r="G19" s="33"/>
      <c r="H19" s="30"/>
      <c r="I19" s="34"/>
      <c r="J19" s="32" t="s">
        <v>38</v>
      </c>
      <c r="K19" s="82" t="s">
        <v>39</v>
      </c>
      <c r="L19" s="28" t="s">
        <v>40</v>
      </c>
    </row>
    <row r="20" spans="1:12" s="18" customFormat="1" ht="30" customHeight="1" x14ac:dyDescent="0.15">
      <c r="A20" s="70"/>
      <c r="B20" s="109" t="s">
        <v>45</v>
      </c>
      <c r="C20" s="31">
        <v>0</v>
      </c>
      <c r="D20" s="31">
        <v>0</v>
      </c>
      <c r="E20" s="31">
        <v>0</v>
      </c>
      <c r="F20" s="3"/>
      <c r="G20" s="33"/>
      <c r="H20" s="30"/>
      <c r="I20" s="34"/>
      <c r="J20" s="32" t="s">
        <v>38</v>
      </c>
      <c r="K20" s="82" t="s">
        <v>39</v>
      </c>
      <c r="L20" s="28" t="s">
        <v>40</v>
      </c>
    </row>
    <row r="21" spans="1:12" s="18" customFormat="1" ht="30" customHeight="1" x14ac:dyDescent="0.15">
      <c r="A21" s="64" t="s">
        <v>41</v>
      </c>
      <c r="B21" s="104" t="s">
        <v>42</v>
      </c>
      <c r="C21" s="3">
        <f>C23</f>
        <v>0</v>
      </c>
      <c r="D21" s="3">
        <f>D23</f>
        <v>10000</v>
      </c>
      <c r="E21" s="3">
        <f>E22+E23</f>
        <v>5513.7599999999948</v>
      </c>
      <c r="F21" s="3"/>
      <c r="G21" s="33"/>
      <c r="H21" s="30"/>
      <c r="I21" s="34"/>
      <c r="J21" s="4" t="s">
        <v>33</v>
      </c>
      <c r="K21" s="82" t="s">
        <v>43</v>
      </c>
      <c r="L21" s="28" t="s">
        <v>44</v>
      </c>
    </row>
    <row r="22" spans="1:12" s="18" customFormat="1" ht="30" customHeight="1" x14ac:dyDescent="0.15">
      <c r="A22" s="70"/>
      <c r="B22" s="109" t="s">
        <v>20</v>
      </c>
      <c r="C22" s="14" t="s">
        <v>9</v>
      </c>
      <c r="D22" s="14" t="s">
        <v>9</v>
      </c>
      <c r="E22" s="31">
        <f>'冠名基金收支明细 (2021)'!E21</f>
        <v>15513.759999999995</v>
      </c>
      <c r="F22" s="3"/>
      <c r="G22" s="33"/>
      <c r="H22" s="30"/>
      <c r="I22" s="34"/>
      <c r="J22" s="32" t="s">
        <v>33</v>
      </c>
      <c r="K22" s="82" t="s">
        <v>43</v>
      </c>
      <c r="L22" s="28" t="s">
        <v>44</v>
      </c>
    </row>
    <row r="23" spans="1:12" s="18" customFormat="1" ht="30" customHeight="1" x14ac:dyDescent="0.15">
      <c r="A23" s="70"/>
      <c r="B23" s="109" t="s">
        <v>45</v>
      </c>
      <c r="C23" s="31">
        <v>0</v>
      </c>
      <c r="D23" s="123">
        <v>10000</v>
      </c>
      <c r="E23" s="31">
        <f>C23-D23</f>
        <v>-10000</v>
      </c>
      <c r="F23" s="3"/>
      <c r="G23" s="33"/>
      <c r="H23" s="30"/>
      <c r="I23" s="34"/>
      <c r="J23" s="32" t="s">
        <v>33</v>
      </c>
      <c r="K23" s="82" t="s">
        <v>43</v>
      </c>
      <c r="L23" s="28" t="s">
        <v>44</v>
      </c>
    </row>
    <row r="24" spans="1:12" s="18" customFormat="1" ht="30" customHeight="1" x14ac:dyDescent="0.15">
      <c r="A24" s="64" t="s">
        <v>46</v>
      </c>
      <c r="B24" s="104" t="s">
        <v>47</v>
      </c>
      <c r="C24" s="3">
        <f>C26</f>
        <v>0</v>
      </c>
      <c r="D24" s="3">
        <f>D26</f>
        <v>0</v>
      </c>
      <c r="E24" s="3">
        <f>E25+E26</f>
        <v>30000</v>
      </c>
      <c r="F24" s="3"/>
      <c r="G24" s="33"/>
      <c r="H24" s="30"/>
      <c r="I24" s="34"/>
      <c r="J24" s="4" t="s">
        <v>33</v>
      </c>
      <c r="K24" s="82" t="s">
        <v>48</v>
      </c>
      <c r="L24" s="28" t="s">
        <v>49</v>
      </c>
    </row>
    <row r="25" spans="1:12" s="18" customFormat="1" ht="30" customHeight="1" x14ac:dyDescent="0.15">
      <c r="A25" s="70"/>
      <c r="B25" s="109" t="s">
        <v>20</v>
      </c>
      <c r="C25" s="14" t="s">
        <v>9</v>
      </c>
      <c r="D25" s="14" t="s">
        <v>9</v>
      </c>
      <c r="E25" s="31">
        <f>'冠名基金收支明细 (2021)'!E24</f>
        <v>30000</v>
      </c>
      <c r="F25" s="3"/>
      <c r="G25" s="33"/>
      <c r="H25" s="30"/>
      <c r="I25" s="34"/>
      <c r="J25" s="32" t="s">
        <v>33</v>
      </c>
      <c r="K25" s="82" t="s">
        <v>48</v>
      </c>
      <c r="L25" s="28" t="s">
        <v>49</v>
      </c>
    </row>
    <row r="26" spans="1:12" s="18" customFormat="1" ht="30" customHeight="1" x14ac:dyDescent="0.15">
      <c r="A26" s="70"/>
      <c r="B26" s="109" t="s">
        <v>45</v>
      </c>
      <c r="C26" s="31">
        <v>0</v>
      </c>
      <c r="D26" s="31">
        <v>0</v>
      </c>
      <c r="E26" s="31">
        <v>0</v>
      </c>
      <c r="F26" s="3"/>
      <c r="G26" s="33"/>
      <c r="H26" s="30"/>
      <c r="I26" s="34"/>
      <c r="J26" s="32" t="s">
        <v>33</v>
      </c>
      <c r="K26" s="82" t="s">
        <v>48</v>
      </c>
      <c r="L26" s="28" t="s">
        <v>49</v>
      </c>
    </row>
    <row r="27" spans="1:12" s="18" customFormat="1" ht="30" customHeight="1" x14ac:dyDescent="0.15">
      <c r="A27" s="64" t="s">
        <v>50</v>
      </c>
      <c r="B27" s="104" t="s">
        <v>51</v>
      </c>
      <c r="C27" s="3">
        <f>C29</f>
        <v>0</v>
      </c>
      <c r="D27" s="3">
        <f>D29</f>
        <v>0</v>
      </c>
      <c r="E27" s="3">
        <f>E28+E29</f>
        <v>50000</v>
      </c>
      <c r="F27" s="3"/>
      <c r="G27" s="33"/>
      <c r="H27" s="30"/>
      <c r="I27" s="34"/>
      <c r="J27" s="4" t="s">
        <v>33</v>
      </c>
      <c r="K27" s="82" t="s">
        <v>52</v>
      </c>
      <c r="L27" s="28" t="s">
        <v>53</v>
      </c>
    </row>
    <row r="28" spans="1:12" s="18" customFormat="1" ht="30" customHeight="1" x14ac:dyDescent="0.15">
      <c r="A28" s="70"/>
      <c r="B28" s="109" t="s">
        <v>20</v>
      </c>
      <c r="C28" s="14" t="s">
        <v>9</v>
      </c>
      <c r="D28" s="14" t="s">
        <v>9</v>
      </c>
      <c r="E28" s="31">
        <f>'冠名基金收支明细 (2021)'!E27</f>
        <v>50000</v>
      </c>
      <c r="F28" s="3"/>
      <c r="G28" s="33"/>
      <c r="H28" s="30"/>
      <c r="I28" s="34"/>
      <c r="J28" s="32" t="s">
        <v>33</v>
      </c>
      <c r="K28" s="82" t="s">
        <v>52</v>
      </c>
      <c r="L28" s="28" t="s">
        <v>53</v>
      </c>
    </row>
    <row r="29" spans="1:12" s="18" customFormat="1" ht="30" customHeight="1" x14ac:dyDescent="0.15">
      <c r="A29" s="70"/>
      <c r="B29" s="109" t="s">
        <v>45</v>
      </c>
      <c r="C29" s="31">
        <v>0</v>
      </c>
      <c r="D29" s="31">
        <v>0</v>
      </c>
      <c r="E29" s="31">
        <v>0</v>
      </c>
      <c r="F29" s="3"/>
      <c r="G29" s="33"/>
      <c r="H29" s="30"/>
      <c r="I29" s="34"/>
      <c r="J29" s="32" t="s">
        <v>33</v>
      </c>
      <c r="K29" s="82" t="s">
        <v>52</v>
      </c>
      <c r="L29" s="28" t="s">
        <v>53</v>
      </c>
    </row>
    <row r="30" spans="1:12" s="18" customFormat="1" ht="30" customHeight="1" x14ac:dyDescent="0.15">
      <c r="A30" s="64" t="s">
        <v>54</v>
      </c>
      <c r="B30" s="104" t="s">
        <v>55</v>
      </c>
      <c r="C30" s="3">
        <v>0</v>
      </c>
      <c r="D30" s="3">
        <v>0</v>
      </c>
      <c r="E30" s="3">
        <v>0</v>
      </c>
      <c r="F30" s="3"/>
      <c r="G30" s="33"/>
      <c r="H30" s="30"/>
      <c r="I30" s="34"/>
      <c r="J30" s="4" t="s">
        <v>10</v>
      </c>
      <c r="K30" s="36" t="s">
        <v>56</v>
      </c>
      <c r="L30" s="28" t="s">
        <v>57</v>
      </c>
    </row>
    <row r="31" spans="1:12" s="18" customFormat="1" ht="30" customHeight="1" x14ac:dyDescent="0.15">
      <c r="A31" s="64" t="s">
        <v>58</v>
      </c>
      <c r="B31" s="104" t="s">
        <v>59</v>
      </c>
      <c r="C31" s="3">
        <f>C33</f>
        <v>100000</v>
      </c>
      <c r="D31" s="3">
        <f>D33</f>
        <v>0</v>
      </c>
      <c r="E31" s="3">
        <f>+E32+E33</f>
        <v>100000</v>
      </c>
      <c r="F31" s="3"/>
      <c r="G31" s="33"/>
      <c r="H31" s="30"/>
      <c r="I31" s="34"/>
      <c r="J31" s="4" t="s">
        <v>33</v>
      </c>
      <c r="K31" s="82" t="s">
        <v>60</v>
      </c>
      <c r="L31" s="28" t="s">
        <v>61</v>
      </c>
    </row>
    <row r="32" spans="1:12" s="18" customFormat="1" ht="30" customHeight="1" x14ac:dyDescent="0.15">
      <c r="A32" s="64"/>
      <c r="B32" s="109" t="s">
        <v>20</v>
      </c>
      <c r="C32" s="14" t="s">
        <v>9</v>
      </c>
      <c r="D32" s="14" t="s">
        <v>9</v>
      </c>
      <c r="E32" s="31">
        <f>'冠名基金收支明细 (2021)'!E31</f>
        <v>0</v>
      </c>
      <c r="F32" s="3"/>
      <c r="G32" s="33"/>
      <c r="H32" s="30"/>
      <c r="I32" s="34"/>
      <c r="J32" s="32" t="s">
        <v>33</v>
      </c>
      <c r="K32" s="82" t="s">
        <v>60</v>
      </c>
      <c r="L32" s="28" t="s">
        <v>61</v>
      </c>
    </row>
    <row r="33" spans="1:12" s="18" customFormat="1" ht="30" customHeight="1" x14ac:dyDescent="0.15">
      <c r="A33" s="70"/>
      <c r="B33" s="109" t="s">
        <v>45</v>
      </c>
      <c r="C33" s="120">
        <v>100000</v>
      </c>
      <c r="D33" s="31">
        <v>0</v>
      </c>
      <c r="E33" s="31">
        <f>C33-D33</f>
        <v>100000</v>
      </c>
      <c r="F33" s="3"/>
      <c r="G33" s="33"/>
      <c r="H33" s="30"/>
      <c r="I33" s="34"/>
      <c r="J33" s="32" t="s">
        <v>33</v>
      </c>
      <c r="K33" s="82" t="s">
        <v>60</v>
      </c>
      <c r="L33" s="28" t="s">
        <v>61</v>
      </c>
    </row>
    <row r="34" spans="1:12" s="18" customFormat="1" ht="30" customHeight="1" x14ac:dyDescent="0.15">
      <c r="A34" s="64" t="s">
        <v>62</v>
      </c>
      <c r="B34" s="104" t="s">
        <v>63</v>
      </c>
      <c r="C34" s="3">
        <f>C36</f>
        <v>100000</v>
      </c>
      <c r="D34" s="3">
        <f>D36</f>
        <v>180000</v>
      </c>
      <c r="E34" s="3">
        <f>E35+E36</f>
        <v>22457.919999999998</v>
      </c>
      <c r="F34" s="3"/>
      <c r="G34" s="33"/>
      <c r="H34" s="30"/>
      <c r="I34" s="34"/>
      <c r="J34" s="4" t="s">
        <v>38</v>
      </c>
      <c r="K34" s="82" t="s">
        <v>64</v>
      </c>
      <c r="L34" s="28" t="s">
        <v>65</v>
      </c>
    </row>
    <row r="35" spans="1:12" s="18" customFormat="1" ht="30" customHeight="1" x14ac:dyDescent="0.15">
      <c r="A35" s="70"/>
      <c r="B35" s="110" t="s">
        <v>20</v>
      </c>
      <c r="C35" s="14" t="s">
        <v>9</v>
      </c>
      <c r="D35" s="14" t="s">
        <v>9</v>
      </c>
      <c r="E35" s="31">
        <f>'冠名基金收支明细 (2021)'!E34</f>
        <v>102457.92</v>
      </c>
      <c r="F35" s="3"/>
      <c r="G35" s="33"/>
      <c r="H35" s="30"/>
      <c r="I35" s="34"/>
      <c r="J35" s="32" t="s">
        <v>38</v>
      </c>
      <c r="K35" s="82" t="s">
        <v>64</v>
      </c>
      <c r="L35" s="28" t="s">
        <v>65</v>
      </c>
    </row>
    <row r="36" spans="1:12" s="18" customFormat="1" ht="30" customHeight="1" x14ac:dyDescent="0.15">
      <c r="A36" s="70"/>
      <c r="B36" s="110" t="s">
        <v>45</v>
      </c>
      <c r="C36" s="120">
        <v>100000</v>
      </c>
      <c r="D36" s="123">
        <v>180000</v>
      </c>
      <c r="E36" s="31">
        <f>C36-D36</f>
        <v>-80000</v>
      </c>
      <c r="F36" s="3"/>
      <c r="G36" s="33"/>
      <c r="H36" s="30"/>
      <c r="I36" s="34"/>
      <c r="J36" s="32" t="s">
        <v>38</v>
      </c>
      <c r="K36" s="82" t="s">
        <v>64</v>
      </c>
      <c r="L36" s="28" t="s">
        <v>65</v>
      </c>
    </row>
    <row r="37" spans="1:12" s="18" customFormat="1" ht="30" customHeight="1" x14ac:dyDescent="0.15">
      <c r="A37" s="64" t="s">
        <v>66</v>
      </c>
      <c r="B37" s="104" t="s">
        <v>67</v>
      </c>
      <c r="C37" s="3">
        <f>C39</f>
        <v>0</v>
      </c>
      <c r="D37" s="3">
        <f>D39</f>
        <v>0</v>
      </c>
      <c r="E37" s="3">
        <f>E38+E39</f>
        <v>38000</v>
      </c>
      <c r="F37" s="3">
        <v>6</v>
      </c>
      <c r="G37" s="33">
        <v>10</v>
      </c>
      <c r="H37" s="30" t="s">
        <v>68</v>
      </c>
      <c r="I37" s="34">
        <v>15312060575</v>
      </c>
      <c r="J37" s="4" t="s">
        <v>38</v>
      </c>
      <c r="K37" s="82" t="s">
        <v>69</v>
      </c>
      <c r="L37" s="28" t="s">
        <v>70</v>
      </c>
    </row>
    <row r="38" spans="1:12" s="18" customFormat="1" ht="30" customHeight="1" x14ac:dyDescent="0.15">
      <c r="A38" s="70"/>
      <c r="B38" s="110" t="s">
        <v>20</v>
      </c>
      <c r="C38" s="14" t="s">
        <v>9</v>
      </c>
      <c r="D38" s="14" t="s">
        <v>9</v>
      </c>
      <c r="E38" s="31">
        <f>'冠名基金收支明细 (2021)'!E37</f>
        <v>38000</v>
      </c>
      <c r="F38" s="3"/>
      <c r="G38" s="33"/>
      <c r="H38" s="30"/>
      <c r="I38" s="34"/>
      <c r="J38" s="32" t="s">
        <v>38</v>
      </c>
      <c r="K38" s="82" t="s">
        <v>69</v>
      </c>
      <c r="L38" s="28" t="s">
        <v>70</v>
      </c>
    </row>
    <row r="39" spans="1:12" s="18" customFormat="1" ht="30" customHeight="1" x14ac:dyDescent="0.15">
      <c r="A39" s="70"/>
      <c r="B39" s="110" t="s">
        <v>45</v>
      </c>
      <c r="C39" s="31">
        <v>0</v>
      </c>
      <c r="D39" s="31">
        <v>0</v>
      </c>
      <c r="E39" s="31">
        <v>0</v>
      </c>
      <c r="F39" s="3"/>
      <c r="G39" s="33"/>
      <c r="H39" s="30"/>
      <c r="I39" s="34"/>
      <c r="J39" s="32" t="s">
        <v>38</v>
      </c>
      <c r="K39" s="82" t="s">
        <v>69</v>
      </c>
      <c r="L39" s="28" t="s">
        <v>70</v>
      </c>
    </row>
    <row r="40" spans="1:12" s="18" customFormat="1" ht="30" customHeight="1" x14ac:dyDescent="0.15">
      <c r="A40" s="64" t="s">
        <v>71</v>
      </c>
      <c r="B40" s="104" t="s">
        <v>360</v>
      </c>
      <c r="C40" s="3">
        <f>C42</f>
        <v>50000</v>
      </c>
      <c r="D40" s="3">
        <f>D42</f>
        <v>50000</v>
      </c>
      <c r="E40" s="3">
        <f>E41+E42</f>
        <v>0</v>
      </c>
      <c r="F40" s="3">
        <v>5</v>
      </c>
      <c r="G40" s="33">
        <v>10</v>
      </c>
      <c r="H40" s="30" t="s">
        <v>73</v>
      </c>
      <c r="I40" s="34">
        <v>13813077777</v>
      </c>
      <c r="J40" s="4" t="s">
        <v>38</v>
      </c>
      <c r="K40" s="82" t="s">
        <v>74</v>
      </c>
      <c r="L40" s="28" t="s">
        <v>75</v>
      </c>
    </row>
    <row r="41" spans="1:12" s="18" customFormat="1" ht="37.5" customHeight="1" x14ac:dyDescent="0.15">
      <c r="A41" s="64"/>
      <c r="B41" s="108" t="s">
        <v>20</v>
      </c>
      <c r="C41" s="14" t="s">
        <v>9</v>
      </c>
      <c r="D41" s="14" t="s">
        <v>9</v>
      </c>
      <c r="E41" s="31">
        <f>'冠名基金收支明细 (2021)'!E39</f>
        <v>0</v>
      </c>
      <c r="F41" s="3"/>
      <c r="G41" s="33"/>
      <c r="H41" s="30"/>
      <c r="I41" s="34"/>
      <c r="J41" s="32" t="s">
        <v>38</v>
      </c>
      <c r="K41" s="27" t="s">
        <v>74</v>
      </c>
      <c r="L41" s="28" t="s">
        <v>75</v>
      </c>
    </row>
    <row r="42" spans="1:12" s="18" customFormat="1" ht="30" customHeight="1" x14ac:dyDescent="0.15">
      <c r="A42" s="70"/>
      <c r="B42" s="110" t="s">
        <v>45</v>
      </c>
      <c r="C42" s="120">
        <v>50000</v>
      </c>
      <c r="D42" s="123">
        <v>50000</v>
      </c>
      <c r="E42" s="31">
        <f>C42-D42</f>
        <v>0</v>
      </c>
      <c r="F42" s="3"/>
      <c r="G42" s="33"/>
      <c r="H42" s="30"/>
      <c r="I42" s="34"/>
      <c r="J42" s="32" t="s">
        <v>38</v>
      </c>
      <c r="K42" s="82" t="s">
        <v>74</v>
      </c>
      <c r="L42" s="28" t="s">
        <v>75</v>
      </c>
    </row>
    <row r="43" spans="1:12" s="18" customFormat="1" ht="30" customHeight="1" x14ac:dyDescent="0.15">
      <c r="A43" s="64" t="s">
        <v>76</v>
      </c>
      <c r="B43" s="104" t="s">
        <v>77</v>
      </c>
      <c r="C43" s="3">
        <f>C45</f>
        <v>120000</v>
      </c>
      <c r="D43" s="3">
        <f>D45</f>
        <v>120000</v>
      </c>
      <c r="E43" s="3">
        <f>E44+E45</f>
        <v>0</v>
      </c>
      <c r="F43" s="3">
        <v>6</v>
      </c>
      <c r="G43" s="33">
        <v>10</v>
      </c>
      <c r="H43" s="30" t="s">
        <v>78</v>
      </c>
      <c r="I43" s="34">
        <v>15295510709</v>
      </c>
      <c r="J43" s="4" t="s">
        <v>38</v>
      </c>
      <c r="K43" s="82" t="s">
        <v>79</v>
      </c>
      <c r="L43" s="28" t="s">
        <v>80</v>
      </c>
    </row>
    <row r="44" spans="1:12" s="18" customFormat="1" ht="37.5" customHeight="1" x14ac:dyDescent="0.15">
      <c r="A44" s="64"/>
      <c r="B44" s="108" t="s">
        <v>20</v>
      </c>
      <c r="C44" s="14" t="s">
        <v>9</v>
      </c>
      <c r="D44" s="14" t="s">
        <v>9</v>
      </c>
      <c r="E44" s="31">
        <f>'冠名基金收支明细 (2021)'!E41</f>
        <v>0</v>
      </c>
      <c r="F44" s="3"/>
      <c r="G44" s="33"/>
      <c r="H44" s="30"/>
      <c r="I44" s="34"/>
      <c r="J44" s="32" t="s">
        <v>38</v>
      </c>
      <c r="K44" s="27" t="s">
        <v>79</v>
      </c>
      <c r="L44" s="28" t="s">
        <v>80</v>
      </c>
    </row>
    <row r="45" spans="1:12" s="18" customFormat="1" ht="30" customHeight="1" x14ac:dyDescent="0.15">
      <c r="A45" s="70"/>
      <c r="B45" s="110" t="s">
        <v>45</v>
      </c>
      <c r="C45" s="120">
        <v>120000</v>
      </c>
      <c r="D45" s="123">
        <v>120000</v>
      </c>
      <c r="E45" s="31">
        <f>C45-D45</f>
        <v>0</v>
      </c>
      <c r="F45" s="3"/>
      <c r="G45" s="33"/>
      <c r="H45" s="30"/>
      <c r="I45" s="34"/>
      <c r="J45" s="32" t="s">
        <v>38</v>
      </c>
      <c r="K45" s="82" t="s">
        <v>79</v>
      </c>
      <c r="L45" s="28" t="s">
        <v>80</v>
      </c>
    </row>
    <row r="46" spans="1:12" s="18" customFormat="1" ht="30" customHeight="1" x14ac:dyDescent="0.15">
      <c r="A46" s="64" t="s">
        <v>81</v>
      </c>
      <c r="B46" s="104" t="s">
        <v>82</v>
      </c>
      <c r="C46" s="96">
        <f>C48</f>
        <v>0</v>
      </c>
      <c r="D46" s="96">
        <f>D48</f>
        <v>0</v>
      </c>
      <c r="E46" s="3">
        <f>E47+E48</f>
        <v>80000</v>
      </c>
      <c r="F46" s="3">
        <v>20</v>
      </c>
      <c r="G46" s="33">
        <v>10</v>
      </c>
      <c r="H46" s="30" t="s">
        <v>83</v>
      </c>
      <c r="I46" s="34">
        <v>13601439888</v>
      </c>
      <c r="J46" s="4" t="s">
        <v>38</v>
      </c>
      <c r="K46" s="82" t="s">
        <v>84</v>
      </c>
      <c r="L46" s="28" t="s">
        <v>85</v>
      </c>
    </row>
    <row r="47" spans="1:12" s="18" customFormat="1" ht="30" customHeight="1" x14ac:dyDescent="0.15">
      <c r="A47" s="70"/>
      <c r="B47" s="110" t="s">
        <v>20</v>
      </c>
      <c r="C47" s="97" t="s">
        <v>9</v>
      </c>
      <c r="D47" s="97" t="s">
        <v>9</v>
      </c>
      <c r="E47" s="31">
        <f>'冠名基金收支明细 (2021)'!E43</f>
        <v>80000</v>
      </c>
      <c r="F47" s="3"/>
      <c r="G47" s="33"/>
      <c r="H47" s="30"/>
      <c r="I47" s="34"/>
      <c r="J47" s="32" t="s">
        <v>38</v>
      </c>
      <c r="K47" s="82" t="s">
        <v>84</v>
      </c>
      <c r="L47" s="28" t="s">
        <v>85</v>
      </c>
    </row>
    <row r="48" spans="1:12" s="18" customFormat="1" ht="30" customHeight="1" x14ac:dyDescent="0.15">
      <c r="A48" s="70"/>
      <c r="B48" s="110" t="s">
        <v>45</v>
      </c>
      <c r="C48" s="98">
        <v>0</v>
      </c>
      <c r="D48" s="98">
        <v>0</v>
      </c>
      <c r="E48" s="31">
        <v>0</v>
      </c>
      <c r="F48" s="3"/>
      <c r="G48" s="33"/>
      <c r="H48" s="30"/>
      <c r="I48" s="34"/>
      <c r="J48" s="32" t="s">
        <v>38</v>
      </c>
      <c r="K48" s="82" t="s">
        <v>84</v>
      </c>
      <c r="L48" s="28" t="s">
        <v>85</v>
      </c>
    </row>
    <row r="49" spans="1:12" s="18" customFormat="1" ht="30" customHeight="1" x14ac:dyDescent="0.15">
      <c r="A49" s="64" t="s">
        <v>86</v>
      </c>
      <c r="B49" s="104" t="s">
        <v>87</v>
      </c>
      <c r="C49" s="96">
        <v>0</v>
      </c>
      <c r="D49" s="96">
        <v>0</v>
      </c>
      <c r="E49" s="3">
        <f>E50+E51</f>
        <v>11000</v>
      </c>
      <c r="F49" s="3">
        <v>8</v>
      </c>
      <c r="G49" s="33">
        <v>40</v>
      </c>
      <c r="H49" s="30" t="s">
        <v>88</v>
      </c>
      <c r="I49" s="34">
        <v>17766428897</v>
      </c>
      <c r="J49" s="4" t="s">
        <v>33</v>
      </c>
      <c r="K49" s="82" t="s">
        <v>89</v>
      </c>
      <c r="L49" s="28" t="s">
        <v>90</v>
      </c>
    </row>
    <row r="50" spans="1:12" s="18" customFormat="1" ht="30" customHeight="1" x14ac:dyDescent="0.15">
      <c r="A50" s="64"/>
      <c r="B50" s="110" t="s">
        <v>20</v>
      </c>
      <c r="C50" s="97" t="s">
        <v>9</v>
      </c>
      <c r="D50" s="97" t="s">
        <v>9</v>
      </c>
      <c r="E50" s="31">
        <v>11000</v>
      </c>
      <c r="F50" s="3"/>
      <c r="G50" s="33"/>
      <c r="H50" s="30"/>
      <c r="I50" s="34"/>
      <c r="J50" s="32" t="s">
        <v>33</v>
      </c>
      <c r="K50" s="82" t="s">
        <v>89</v>
      </c>
      <c r="L50" s="28" t="s">
        <v>90</v>
      </c>
    </row>
    <row r="51" spans="1:12" s="18" customFormat="1" ht="30" customHeight="1" x14ac:dyDescent="0.15">
      <c r="A51" s="70"/>
      <c r="B51" s="110" t="s">
        <v>45</v>
      </c>
      <c r="C51" s="98">
        <v>0</v>
      </c>
      <c r="D51" s="98">
        <v>0</v>
      </c>
      <c r="E51" s="31">
        <v>0</v>
      </c>
      <c r="F51" s="3"/>
      <c r="G51" s="33"/>
      <c r="H51" s="30"/>
      <c r="I51" s="34"/>
      <c r="J51" s="32" t="s">
        <v>33</v>
      </c>
      <c r="K51" s="82" t="s">
        <v>89</v>
      </c>
      <c r="L51" s="28" t="s">
        <v>90</v>
      </c>
    </row>
    <row r="52" spans="1:12" s="18" customFormat="1" ht="30" customHeight="1" x14ac:dyDescent="0.15">
      <c r="A52" s="64" t="s">
        <v>91</v>
      </c>
      <c r="B52" s="104" t="s">
        <v>92</v>
      </c>
      <c r="C52" s="96">
        <f>C53</f>
        <v>100000</v>
      </c>
      <c r="D52" s="96">
        <f>D53</f>
        <v>0</v>
      </c>
      <c r="E52" s="3">
        <f>E53</f>
        <v>100000</v>
      </c>
      <c r="F52" s="3"/>
      <c r="G52" s="33"/>
      <c r="H52" s="30"/>
      <c r="I52" s="34"/>
      <c r="J52" s="4" t="s">
        <v>93</v>
      </c>
      <c r="K52" s="83" t="s">
        <v>94</v>
      </c>
      <c r="L52" s="28" t="s">
        <v>95</v>
      </c>
    </row>
    <row r="53" spans="1:12" s="18" customFormat="1" ht="30" customHeight="1" x14ac:dyDescent="0.15">
      <c r="A53" s="64"/>
      <c r="B53" s="110" t="s">
        <v>45</v>
      </c>
      <c r="C53" s="120">
        <v>100000</v>
      </c>
      <c r="D53" s="98">
        <v>0</v>
      </c>
      <c r="E53" s="31">
        <f>C53-D53</f>
        <v>100000</v>
      </c>
      <c r="F53" s="31"/>
      <c r="G53" s="31"/>
      <c r="H53" s="31"/>
      <c r="I53" s="31"/>
      <c r="J53" s="32" t="s">
        <v>93</v>
      </c>
      <c r="K53" s="83" t="s">
        <v>94</v>
      </c>
      <c r="L53" s="28" t="s">
        <v>95</v>
      </c>
    </row>
    <row r="54" spans="1:12" s="18" customFormat="1" ht="30" customHeight="1" x14ac:dyDescent="0.15">
      <c r="A54" s="64" t="s">
        <v>96</v>
      </c>
      <c r="B54" s="104" t="s">
        <v>97</v>
      </c>
      <c r="C54" s="96">
        <f>C55</f>
        <v>150000</v>
      </c>
      <c r="D54" s="96">
        <f>D55</f>
        <v>0</v>
      </c>
      <c r="E54" s="3">
        <f>E55</f>
        <v>150000</v>
      </c>
      <c r="F54" s="3"/>
      <c r="G54" s="33"/>
      <c r="H54" s="30"/>
      <c r="I54" s="34"/>
      <c r="J54" s="4" t="s">
        <v>38</v>
      </c>
      <c r="K54" s="83" t="s">
        <v>98</v>
      </c>
      <c r="L54" s="28" t="s">
        <v>99</v>
      </c>
    </row>
    <row r="55" spans="1:12" s="18" customFormat="1" ht="30" customHeight="1" x14ac:dyDescent="0.15">
      <c r="A55" s="70"/>
      <c r="B55" s="110" t="s">
        <v>45</v>
      </c>
      <c r="C55" s="120">
        <v>150000</v>
      </c>
      <c r="D55" s="98">
        <v>0</v>
      </c>
      <c r="E55" s="31">
        <f>C55-D55</f>
        <v>150000</v>
      </c>
      <c r="F55" s="3"/>
      <c r="G55" s="33"/>
      <c r="H55" s="30"/>
      <c r="I55" s="34"/>
      <c r="J55" s="32" t="s">
        <v>38</v>
      </c>
      <c r="K55" s="83" t="s">
        <v>98</v>
      </c>
      <c r="L55" s="28" t="s">
        <v>99</v>
      </c>
    </row>
    <row r="56" spans="1:12" ht="30" customHeight="1" x14ac:dyDescent="0.15">
      <c r="A56" s="64" t="s">
        <v>102</v>
      </c>
      <c r="B56" s="104" t="s">
        <v>103</v>
      </c>
      <c r="C56" s="96">
        <f>C58</f>
        <v>20000</v>
      </c>
      <c r="D56" s="96">
        <f>D58</f>
        <v>20000</v>
      </c>
      <c r="E56" s="3">
        <f>E57+E58</f>
        <v>50000</v>
      </c>
      <c r="F56" s="31"/>
      <c r="G56" s="39"/>
      <c r="H56" s="30"/>
      <c r="I56" s="34"/>
      <c r="J56" s="4" t="s">
        <v>38</v>
      </c>
      <c r="K56" s="40" t="s">
        <v>104</v>
      </c>
      <c r="L56" s="28" t="s">
        <v>105</v>
      </c>
    </row>
    <row r="57" spans="1:12" ht="30" customHeight="1" x14ac:dyDescent="0.15">
      <c r="A57" s="71"/>
      <c r="B57" s="110" t="s">
        <v>20</v>
      </c>
      <c r="C57" s="97" t="s">
        <v>9</v>
      </c>
      <c r="D57" s="97" t="s">
        <v>9</v>
      </c>
      <c r="E57" s="31">
        <f>'冠名基金收支明细 (2021)'!E47</f>
        <v>50000</v>
      </c>
      <c r="F57" s="31"/>
      <c r="G57" s="39"/>
      <c r="H57" s="30"/>
      <c r="I57" s="34"/>
      <c r="J57" s="32" t="s">
        <v>38</v>
      </c>
      <c r="K57" s="40" t="s">
        <v>104</v>
      </c>
      <c r="L57" s="28" t="s">
        <v>105</v>
      </c>
    </row>
    <row r="58" spans="1:12" ht="30" customHeight="1" x14ac:dyDescent="0.15">
      <c r="A58" s="71"/>
      <c r="B58" s="110" t="s">
        <v>45</v>
      </c>
      <c r="C58" s="120">
        <v>20000</v>
      </c>
      <c r="D58" s="123">
        <v>20000</v>
      </c>
      <c r="E58" s="31">
        <f>C58-D58</f>
        <v>0</v>
      </c>
      <c r="F58" s="31"/>
      <c r="G58" s="39"/>
      <c r="H58" s="30"/>
      <c r="I58" s="34"/>
      <c r="J58" s="32" t="s">
        <v>38</v>
      </c>
      <c r="K58" s="40" t="s">
        <v>104</v>
      </c>
      <c r="L58" s="28" t="s">
        <v>105</v>
      </c>
    </row>
    <row r="59" spans="1:12" ht="30" customHeight="1" x14ac:dyDescent="0.15">
      <c r="A59" s="64" t="s">
        <v>106</v>
      </c>
      <c r="B59" s="104" t="s">
        <v>107</v>
      </c>
      <c r="C59" s="96">
        <v>0</v>
      </c>
      <c r="D59" s="96">
        <v>0</v>
      </c>
      <c r="E59" s="3">
        <f>E60+E61</f>
        <v>4709.5999999999767</v>
      </c>
      <c r="F59" s="31"/>
      <c r="G59" s="39"/>
      <c r="H59" s="30"/>
      <c r="I59" s="34"/>
      <c r="J59" s="4" t="s">
        <v>33</v>
      </c>
      <c r="K59" s="40" t="s">
        <v>108</v>
      </c>
      <c r="L59" s="28" t="s">
        <v>109</v>
      </c>
    </row>
    <row r="60" spans="1:12" ht="30" customHeight="1" x14ac:dyDescent="0.15">
      <c r="A60" s="64"/>
      <c r="B60" s="110" t="s">
        <v>20</v>
      </c>
      <c r="C60" s="97" t="s">
        <v>9</v>
      </c>
      <c r="D60" s="97" t="s">
        <v>9</v>
      </c>
      <c r="E60" s="31">
        <f>'冠名基金收支明细 (2021)'!E50</f>
        <v>4709.5999999999767</v>
      </c>
      <c r="F60" s="31"/>
      <c r="G60" s="39"/>
      <c r="H60" s="30"/>
      <c r="I60" s="34"/>
      <c r="J60" s="32" t="s">
        <v>33</v>
      </c>
      <c r="K60" s="40" t="s">
        <v>108</v>
      </c>
      <c r="L60" s="28" t="s">
        <v>109</v>
      </c>
    </row>
    <row r="61" spans="1:12" s="18" customFormat="1" ht="30" customHeight="1" x14ac:dyDescent="0.15">
      <c r="A61" s="70"/>
      <c r="B61" s="110" t="s">
        <v>45</v>
      </c>
      <c r="C61" s="98">
        <v>0</v>
      </c>
      <c r="D61" s="98">
        <v>0</v>
      </c>
      <c r="E61" s="31">
        <v>0</v>
      </c>
      <c r="F61" s="3"/>
      <c r="G61" s="33"/>
      <c r="H61" s="30"/>
      <c r="I61" s="34"/>
      <c r="J61" s="32" t="s">
        <v>33</v>
      </c>
      <c r="K61" s="40" t="s">
        <v>108</v>
      </c>
      <c r="L61" s="28" t="s">
        <v>109</v>
      </c>
    </row>
    <row r="62" spans="1:12" s="18" customFormat="1" ht="30" customHeight="1" x14ac:dyDescent="0.15">
      <c r="A62" s="64" t="s">
        <v>110</v>
      </c>
      <c r="B62" s="104" t="s">
        <v>111</v>
      </c>
      <c r="C62" s="96">
        <v>0</v>
      </c>
      <c r="D62" s="96">
        <f>D64</f>
        <v>100000</v>
      </c>
      <c r="E62" s="3">
        <f>E63+E64</f>
        <v>0</v>
      </c>
      <c r="F62" s="3">
        <v>20</v>
      </c>
      <c r="G62" s="33">
        <v>50</v>
      </c>
      <c r="H62" s="30" t="s">
        <v>112</v>
      </c>
      <c r="I62" s="34">
        <v>18851689529</v>
      </c>
      <c r="J62" s="4" t="s">
        <v>38</v>
      </c>
      <c r="K62" s="40" t="s">
        <v>113</v>
      </c>
      <c r="L62" s="28" t="s">
        <v>114</v>
      </c>
    </row>
    <row r="63" spans="1:12" s="18" customFormat="1" ht="30" customHeight="1" x14ac:dyDescent="0.15">
      <c r="A63" s="70"/>
      <c r="B63" s="109" t="s">
        <v>20</v>
      </c>
      <c r="C63" s="97" t="s">
        <v>9</v>
      </c>
      <c r="D63" s="97" t="s">
        <v>9</v>
      </c>
      <c r="E63" s="31">
        <f>'冠名基金收支明细 (2021)'!E53</f>
        <v>100000</v>
      </c>
      <c r="F63" s="3"/>
      <c r="G63" s="33"/>
      <c r="H63" s="30"/>
      <c r="I63" s="34"/>
      <c r="J63" s="32" t="s">
        <v>38</v>
      </c>
      <c r="K63" s="82" t="s">
        <v>113</v>
      </c>
      <c r="L63" s="28" t="s">
        <v>114</v>
      </c>
    </row>
    <row r="64" spans="1:12" s="18" customFormat="1" ht="30" customHeight="1" x14ac:dyDescent="0.15">
      <c r="A64" s="70"/>
      <c r="B64" s="110" t="s">
        <v>45</v>
      </c>
      <c r="C64" s="99">
        <v>0</v>
      </c>
      <c r="D64" s="124">
        <v>100000</v>
      </c>
      <c r="E64" s="31">
        <f>C64-D64</f>
        <v>-100000</v>
      </c>
      <c r="F64" s="3"/>
      <c r="G64" s="33"/>
      <c r="H64" s="30"/>
      <c r="I64" s="34"/>
      <c r="J64" s="32" t="s">
        <v>38</v>
      </c>
      <c r="K64" s="82" t="s">
        <v>113</v>
      </c>
      <c r="L64" s="28" t="s">
        <v>114</v>
      </c>
    </row>
    <row r="65" spans="1:14" s="18" customFormat="1" ht="30" customHeight="1" x14ac:dyDescent="0.15">
      <c r="A65" s="64" t="s">
        <v>115</v>
      </c>
      <c r="B65" s="104" t="s">
        <v>116</v>
      </c>
      <c r="C65" s="96">
        <f>C67</f>
        <v>0</v>
      </c>
      <c r="D65" s="96">
        <f>D67</f>
        <v>100000</v>
      </c>
      <c r="E65" s="3">
        <f>E66+E67</f>
        <v>0</v>
      </c>
      <c r="F65" s="3"/>
      <c r="G65" s="33"/>
      <c r="H65" s="30"/>
      <c r="I65" s="34"/>
      <c r="J65" s="4" t="s">
        <v>38</v>
      </c>
      <c r="K65" s="40" t="s">
        <v>117</v>
      </c>
      <c r="L65" s="28" t="s">
        <v>118</v>
      </c>
    </row>
    <row r="66" spans="1:14" s="18" customFormat="1" ht="30" customHeight="1" x14ac:dyDescent="0.15">
      <c r="A66" s="70"/>
      <c r="B66" s="110" t="s">
        <v>20</v>
      </c>
      <c r="C66" s="97" t="s">
        <v>9</v>
      </c>
      <c r="D66" s="97" t="s">
        <v>9</v>
      </c>
      <c r="E66" s="31">
        <f>'冠名基金收支明细 (2021)'!E55</f>
        <v>100000</v>
      </c>
      <c r="F66" s="3"/>
      <c r="G66" s="33"/>
      <c r="H66" s="30"/>
      <c r="I66" s="34"/>
      <c r="J66" s="32" t="s">
        <v>38</v>
      </c>
      <c r="K66" s="40" t="s">
        <v>117</v>
      </c>
      <c r="L66" s="28" t="s">
        <v>118</v>
      </c>
    </row>
    <row r="67" spans="1:14" s="18" customFormat="1" ht="30" customHeight="1" x14ac:dyDescent="0.15">
      <c r="A67" s="70"/>
      <c r="B67" s="110" t="s">
        <v>45</v>
      </c>
      <c r="C67" s="98">
        <v>0</v>
      </c>
      <c r="D67" s="123">
        <v>100000</v>
      </c>
      <c r="E67" s="31">
        <f>C67-D67</f>
        <v>-100000</v>
      </c>
      <c r="F67" s="3"/>
      <c r="G67" s="33"/>
      <c r="H67" s="30"/>
      <c r="I67" s="34"/>
      <c r="J67" s="32" t="s">
        <v>38</v>
      </c>
      <c r="K67" s="40" t="s">
        <v>117</v>
      </c>
      <c r="L67" s="28" t="s">
        <v>118</v>
      </c>
    </row>
    <row r="68" spans="1:14" s="18" customFormat="1" ht="30" customHeight="1" x14ac:dyDescent="0.15">
      <c r="A68" s="64" t="s">
        <v>119</v>
      </c>
      <c r="B68" s="104" t="s">
        <v>120</v>
      </c>
      <c r="C68" s="96">
        <f>C70</f>
        <v>376060.83</v>
      </c>
      <c r="D68" s="96">
        <f>D70</f>
        <v>550000</v>
      </c>
      <c r="E68" s="3">
        <f>E69+E70</f>
        <v>76060.830000000016</v>
      </c>
      <c r="F68" s="3"/>
      <c r="G68" s="33"/>
      <c r="H68" s="30"/>
      <c r="I68" s="34"/>
      <c r="J68" s="4" t="s">
        <v>121</v>
      </c>
      <c r="K68" s="40" t="s">
        <v>122</v>
      </c>
      <c r="L68" s="28" t="s">
        <v>123</v>
      </c>
    </row>
    <row r="69" spans="1:14" s="18" customFormat="1" ht="30" customHeight="1" x14ac:dyDescent="0.15">
      <c r="A69" s="70"/>
      <c r="B69" s="110" t="s">
        <v>20</v>
      </c>
      <c r="C69" s="97" t="s">
        <v>9</v>
      </c>
      <c r="D69" s="97" t="s">
        <v>9</v>
      </c>
      <c r="E69" s="31">
        <f>'冠名基金收支明细 (2021)'!E57</f>
        <v>250000</v>
      </c>
      <c r="F69" s="3"/>
      <c r="G69" s="33"/>
      <c r="H69" s="30"/>
      <c r="I69" s="34"/>
      <c r="J69" s="32" t="s">
        <v>121</v>
      </c>
      <c r="K69" s="35" t="s">
        <v>122</v>
      </c>
      <c r="L69" s="28" t="s">
        <v>123</v>
      </c>
    </row>
    <row r="70" spans="1:14" s="18" customFormat="1" ht="30" customHeight="1" x14ac:dyDescent="0.15">
      <c r="A70" s="70"/>
      <c r="B70" s="110" t="s">
        <v>45</v>
      </c>
      <c r="C70" s="120">
        <v>376060.83</v>
      </c>
      <c r="D70" s="123">
        <v>550000</v>
      </c>
      <c r="E70" s="31">
        <f>C70-D70</f>
        <v>-173939.16999999998</v>
      </c>
      <c r="F70" s="3"/>
      <c r="G70" s="33"/>
      <c r="H70" s="30"/>
      <c r="I70" s="34"/>
      <c r="J70" s="32" t="s">
        <v>121</v>
      </c>
      <c r="K70" s="35" t="s">
        <v>122</v>
      </c>
      <c r="L70" s="28" t="s">
        <v>123</v>
      </c>
    </row>
    <row r="71" spans="1:14" s="18" customFormat="1" ht="30" customHeight="1" x14ac:dyDescent="0.15">
      <c r="A71" s="64" t="s">
        <v>124</v>
      </c>
      <c r="B71" s="104" t="s">
        <v>125</v>
      </c>
      <c r="C71" s="96">
        <f>C73</f>
        <v>0</v>
      </c>
      <c r="D71" s="96">
        <f>D73</f>
        <v>200000</v>
      </c>
      <c r="E71" s="3">
        <f>E72+E73</f>
        <v>0</v>
      </c>
      <c r="F71" s="3"/>
      <c r="G71" s="33"/>
      <c r="H71" s="30"/>
      <c r="I71" s="34"/>
      <c r="J71" s="4" t="s">
        <v>121</v>
      </c>
      <c r="K71" s="40" t="s">
        <v>126</v>
      </c>
      <c r="L71" s="28" t="s">
        <v>127</v>
      </c>
    </row>
    <row r="72" spans="1:14" s="18" customFormat="1" ht="30" customHeight="1" x14ac:dyDescent="0.15">
      <c r="A72" s="70"/>
      <c r="B72" s="110" t="s">
        <v>20</v>
      </c>
      <c r="C72" s="97" t="s">
        <v>9</v>
      </c>
      <c r="D72" s="97" t="s">
        <v>9</v>
      </c>
      <c r="E72" s="31">
        <f>'冠名基金收支明细 (2021)'!E59</f>
        <v>200000</v>
      </c>
      <c r="F72" s="3"/>
      <c r="G72" s="33"/>
      <c r="H72" s="30"/>
      <c r="I72" s="34"/>
      <c r="J72" s="32" t="s">
        <v>121</v>
      </c>
      <c r="K72" s="35" t="s">
        <v>126</v>
      </c>
      <c r="L72" s="28" t="s">
        <v>127</v>
      </c>
      <c r="N72" s="19"/>
    </row>
    <row r="73" spans="1:14" s="18" customFormat="1" ht="30" customHeight="1" x14ac:dyDescent="0.15">
      <c r="A73" s="70"/>
      <c r="B73" s="110" t="s">
        <v>45</v>
      </c>
      <c r="C73" s="98">
        <v>0</v>
      </c>
      <c r="D73" s="123">
        <v>200000</v>
      </c>
      <c r="E73" s="31">
        <f>C73-D73</f>
        <v>-200000</v>
      </c>
      <c r="F73" s="3"/>
      <c r="G73" s="33"/>
      <c r="H73" s="30"/>
      <c r="I73" s="34"/>
      <c r="J73" s="32" t="s">
        <v>121</v>
      </c>
      <c r="K73" s="35" t="s">
        <v>126</v>
      </c>
      <c r="L73" s="28" t="s">
        <v>127</v>
      </c>
    </row>
    <row r="74" spans="1:14" s="18" customFormat="1" ht="30" customHeight="1" x14ac:dyDescent="0.15">
      <c r="A74" s="64" t="s">
        <v>128</v>
      </c>
      <c r="B74" s="104" t="s">
        <v>129</v>
      </c>
      <c r="C74" s="96">
        <f>C75</f>
        <v>200000</v>
      </c>
      <c r="D74" s="96">
        <f>D75</f>
        <v>85000</v>
      </c>
      <c r="E74" s="3">
        <f>E75</f>
        <v>115000</v>
      </c>
      <c r="F74" s="6"/>
      <c r="G74" s="42"/>
      <c r="H74" s="43"/>
      <c r="I74" s="44"/>
      <c r="J74" s="4" t="s">
        <v>38</v>
      </c>
      <c r="K74" s="40" t="s">
        <v>130</v>
      </c>
      <c r="L74" s="28" t="s">
        <v>131</v>
      </c>
      <c r="N74" s="84"/>
    </row>
    <row r="75" spans="1:14" s="18" customFormat="1" ht="30" customHeight="1" x14ac:dyDescent="0.15">
      <c r="A75" s="70"/>
      <c r="B75" s="110" t="s">
        <v>45</v>
      </c>
      <c r="C75" s="120">
        <v>200000</v>
      </c>
      <c r="D75" s="123">
        <v>85000</v>
      </c>
      <c r="E75" s="31">
        <f>C75-D75</f>
        <v>115000</v>
      </c>
      <c r="F75" s="6"/>
      <c r="G75" s="42"/>
      <c r="H75" s="43"/>
      <c r="I75" s="44"/>
      <c r="J75" s="32" t="s">
        <v>38</v>
      </c>
      <c r="K75" s="35" t="s">
        <v>130</v>
      </c>
      <c r="L75" s="28" t="s">
        <v>131</v>
      </c>
    </row>
    <row r="76" spans="1:14" s="18" customFormat="1" ht="30" customHeight="1" x14ac:dyDescent="0.15">
      <c r="A76" s="64" t="s">
        <v>132</v>
      </c>
      <c r="B76" s="104" t="s">
        <v>133</v>
      </c>
      <c r="C76" s="96">
        <f>C77</f>
        <v>50000</v>
      </c>
      <c r="D76" s="96">
        <f>D77</f>
        <v>0</v>
      </c>
      <c r="E76" s="3">
        <f>E77</f>
        <v>50000</v>
      </c>
      <c r="F76" s="6"/>
      <c r="G76" s="42"/>
      <c r="H76" s="43"/>
      <c r="I76" s="44"/>
      <c r="J76" s="4" t="s">
        <v>38</v>
      </c>
      <c r="K76" s="40" t="s">
        <v>134</v>
      </c>
      <c r="L76" s="28" t="s">
        <v>135</v>
      </c>
    </row>
    <row r="77" spans="1:14" s="18" customFormat="1" ht="30" customHeight="1" x14ac:dyDescent="0.15">
      <c r="A77" s="70"/>
      <c r="B77" s="111" t="s">
        <v>45</v>
      </c>
      <c r="C77" s="120">
        <v>50000</v>
      </c>
      <c r="D77" s="98">
        <v>0</v>
      </c>
      <c r="E77" s="31">
        <v>50000</v>
      </c>
      <c r="F77" s="6"/>
      <c r="G77" s="42"/>
      <c r="H77" s="43"/>
      <c r="I77" s="44"/>
      <c r="J77" s="32" t="s">
        <v>38</v>
      </c>
      <c r="K77" s="35" t="s">
        <v>134</v>
      </c>
      <c r="L77" s="28" t="s">
        <v>135</v>
      </c>
      <c r="N77" s="19"/>
    </row>
    <row r="78" spans="1:14" s="18" customFormat="1" ht="30" customHeight="1" x14ac:dyDescent="0.15">
      <c r="A78" s="64" t="s">
        <v>136</v>
      </c>
      <c r="B78" s="104" t="s">
        <v>137</v>
      </c>
      <c r="C78" s="96">
        <f>C79</f>
        <v>50000</v>
      </c>
      <c r="D78" s="96">
        <f>D79</f>
        <v>0</v>
      </c>
      <c r="E78" s="3">
        <f>E79</f>
        <v>50000</v>
      </c>
      <c r="F78" s="6"/>
      <c r="G78" s="42"/>
      <c r="H78" s="43"/>
      <c r="I78" s="44"/>
      <c r="J78" s="4" t="s">
        <v>38</v>
      </c>
      <c r="K78" s="40" t="s">
        <v>138</v>
      </c>
      <c r="L78" s="28" t="s">
        <v>139</v>
      </c>
    </row>
    <row r="79" spans="1:14" s="18" customFormat="1" ht="30" customHeight="1" x14ac:dyDescent="0.15">
      <c r="A79" s="70"/>
      <c r="B79" s="110" t="s">
        <v>45</v>
      </c>
      <c r="C79" s="120">
        <v>50000</v>
      </c>
      <c r="D79" s="98">
        <v>0</v>
      </c>
      <c r="E79" s="31">
        <f>C79-D79</f>
        <v>50000</v>
      </c>
      <c r="F79" s="6"/>
      <c r="G79" s="42"/>
      <c r="H79" s="43"/>
      <c r="I79" s="44"/>
      <c r="J79" s="32" t="s">
        <v>38</v>
      </c>
      <c r="K79" s="40" t="s">
        <v>138</v>
      </c>
      <c r="L79" s="28" t="s">
        <v>139</v>
      </c>
    </row>
    <row r="80" spans="1:14" s="18" customFormat="1" ht="30" customHeight="1" x14ac:dyDescent="0.15">
      <c r="A80" s="64" t="s">
        <v>140</v>
      </c>
      <c r="B80" s="104" t="s">
        <v>141</v>
      </c>
      <c r="C80" s="96">
        <f>C81</f>
        <v>50000</v>
      </c>
      <c r="D80" s="96">
        <f>D81</f>
        <v>0</v>
      </c>
      <c r="E80" s="3">
        <f>E81</f>
        <v>50000</v>
      </c>
      <c r="F80" s="6"/>
      <c r="G80" s="42"/>
      <c r="H80" s="43"/>
      <c r="I80" s="44"/>
      <c r="J80" s="4" t="s">
        <v>38</v>
      </c>
      <c r="K80" s="35" t="s">
        <v>142</v>
      </c>
      <c r="L80" s="28" t="s">
        <v>143</v>
      </c>
    </row>
    <row r="81" spans="1:18" s="18" customFormat="1" ht="30" customHeight="1" x14ac:dyDescent="0.15">
      <c r="A81" s="70"/>
      <c r="B81" s="110" t="s">
        <v>45</v>
      </c>
      <c r="C81" s="120">
        <v>50000</v>
      </c>
      <c r="D81" s="98">
        <v>0</v>
      </c>
      <c r="E81" s="31">
        <f>C81-D81</f>
        <v>50000</v>
      </c>
      <c r="F81" s="6"/>
      <c r="G81" s="42"/>
      <c r="H81" s="43"/>
      <c r="I81" s="44"/>
      <c r="J81" s="32" t="s">
        <v>38</v>
      </c>
      <c r="K81" s="35" t="s">
        <v>142</v>
      </c>
      <c r="L81" s="28" t="s">
        <v>143</v>
      </c>
    </row>
    <row r="82" spans="1:18" s="18" customFormat="1" ht="30" customHeight="1" x14ac:dyDescent="0.15">
      <c r="A82" s="64" t="s">
        <v>291</v>
      </c>
      <c r="B82" s="104" t="s">
        <v>147</v>
      </c>
      <c r="C82" s="96">
        <f>SUM(C84:C102)</f>
        <v>2034500</v>
      </c>
      <c r="D82" s="123">
        <f>SUM(D84:D102)</f>
        <v>1663500</v>
      </c>
      <c r="E82" s="3">
        <f>SUM(E84:E102)</f>
        <v>1013600</v>
      </c>
      <c r="F82" s="3">
        <f>SUM(F83:F101)</f>
        <v>125</v>
      </c>
      <c r="G82" s="33">
        <f>SUM(G83:G98)</f>
        <v>160</v>
      </c>
      <c r="H82" s="30" t="s">
        <v>148</v>
      </c>
      <c r="I82" s="34">
        <v>13033513830</v>
      </c>
      <c r="J82" s="4" t="s">
        <v>38</v>
      </c>
      <c r="K82" s="85" t="s">
        <v>149</v>
      </c>
      <c r="L82" s="28" t="s">
        <v>150</v>
      </c>
      <c r="R82" s="19"/>
    </row>
    <row r="83" spans="1:18" s="18" customFormat="1" ht="30" customHeight="1" x14ac:dyDescent="0.15">
      <c r="A83" s="64" t="s">
        <v>146</v>
      </c>
      <c r="B83" s="108" t="s">
        <v>151</v>
      </c>
      <c r="C83" s="97" t="s">
        <v>9</v>
      </c>
      <c r="D83" s="97" t="s">
        <v>9</v>
      </c>
      <c r="E83" s="14" t="s">
        <v>9</v>
      </c>
      <c r="F83" s="31">
        <v>30</v>
      </c>
      <c r="G83" s="39">
        <v>30</v>
      </c>
      <c r="H83" s="30" t="s">
        <v>152</v>
      </c>
      <c r="I83" s="34">
        <v>13812267310</v>
      </c>
      <c r="J83" s="32" t="s">
        <v>38</v>
      </c>
      <c r="K83" s="35" t="s">
        <v>153</v>
      </c>
      <c r="L83" s="28" t="s">
        <v>150</v>
      </c>
      <c r="R83" s="19"/>
    </row>
    <row r="84" spans="1:18" s="18" customFormat="1" ht="30" customHeight="1" x14ac:dyDescent="0.15">
      <c r="A84" s="64"/>
      <c r="B84" s="108" t="s">
        <v>20</v>
      </c>
      <c r="C84" s="97" t="s">
        <v>9</v>
      </c>
      <c r="D84" s="97" t="s">
        <v>9</v>
      </c>
      <c r="E84" s="31">
        <f>'冠名基金收支明细 (2021)'!E63</f>
        <v>160000</v>
      </c>
      <c r="F84" s="31"/>
      <c r="G84" s="39"/>
      <c r="H84" s="30"/>
      <c r="I84" s="34"/>
      <c r="J84" s="32" t="s">
        <v>38</v>
      </c>
      <c r="K84" s="35" t="s">
        <v>153</v>
      </c>
      <c r="L84" s="28" t="s">
        <v>150</v>
      </c>
      <c r="R84" s="19"/>
    </row>
    <row r="85" spans="1:18" s="18" customFormat="1" ht="30" customHeight="1" x14ac:dyDescent="0.15">
      <c r="A85" s="64"/>
      <c r="B85" s="108" t="s">
        <v>45</v>
      </c>
      <c r="C85" s="121">
        <v>100000</v>
      </c>
      <c r="D85" s="96">
        <f>90000+33000</f>
        <v>123000</v>
      </c>
      <c r="E85" s="31">
        <f>C85-D85</f>
        <v>-23000</v>
      </c>
      <c r="F85" s="31"/>
      <c r="G85" s="39"/>
      <c r="H85" s="30"/>
      <c r="I85" s="34"/>
      <c r="J85" s="32" t="s">
        <v>38</v>
      </c>
      <c r="K85" s="35" t="s">
        <v>153</v>
      </c>
      <c r="L85" s="28" t="s">
        <v>150</v>
      </c>
    </row>
    <row r="86" spans="1:18" s="18" customFormat="1" ht="30" customHeight="1" x14ac:dyDescent="0.15">
      <c r="A86" s="64" t="s">
        <v>292</v>
      </c>
      <c r="B86" s="108" t="s">
        <v>154</v>
      </c>
      <c r="C86" s="97" t="s">
        <v>9</v>
      </c>
      <c r="D86" s="97" t="s">
        <v>9</v>
      </c>
      <c r="E86" s="14" t="s">
        <v>9</v>
      </c>
      <c r="F86" s="31">
        <v>18</v>
      </c>
      <c r="G86" s="39">
        <v>25</v>
      </c>
      <c r="H86" s="30" t="s">
        <v>155</v>
      </c>
      <c r="I86" s="34">
        <v>13961651000</v>
      </c>
      <c r="J86" s="32" t="s">
        <v>38</v>
      </c>
      <c r="K86" s="35" t="s">
        <v>156</v>
      </c>
      <c r="L86" s="28" t="s">
        <v>150</v>
      </c>
    </row>
    <row r="87" spans="1:18" s="18" customFormat="1" ht="30" customHeight="1" x14ac:dyDescent="0.15">
      <c r="A87" s="64"/>
      <c r="B87" s="108" t="s">
        <v>20</v>
      </c>
      <c r="C87" s="97" t="s">
        <v>9</v>
      </c>
      <c r="D87" s="97" t="s">
        <v>9</v>
      </c>
      <c r="E87" s="31">
        <f>'冠名基金收支明细 (2021)'!E65</f>
        <v>120000</v>
      </c>
      <c r="F87" s="31"/>
      <c r="G87" s="39"/>
      <c r="H87" s="30"/>
      <c r="I87" s="34"/>
      <c r="J87" s="32" t="s">
        <v>38</v>
      </c>
      <c r="K87" s="35" t="s">
        <v>156</v>
      </c>
      <c r="L87" s="28" t="s">
        <v>150</v>
      </c>
    </row>
    <row r="88" spans="1:18" s="18" customFormat="1" ht="30" customHeight="1" x14ac:dyDescent="0.15">
      <c r="A88" s="64"/>
      <c r="B88" s="108" t="s">
        <v>45</v>
      </c>
      <c r="C88" s="121">
        <v>187500</v>
      </c>
      <c r="D88" s="96">
        <v>187500</v>
      </c>
      <c r="E88" s="31">
        <f>C88-D88</f>
        <v>0</v>
      </c>
      <c r="F88" s="31"/>
      <c r="G88" s="39"/>
      <c r="H88" s="30"/>
      <c r="I88" s="34"/>
      <c r="J88" s="32" t="s">
        <v>38</v>
      </c>
      <c r="K88" s="35" t="s">
        <v>156</v>
      </c>
      <c r="L88" s="28" t="s">
        <v>150</v>
      </c>
    </row>
    <row r="89" spans="1:18" s="18" customFormat="1" ht="30" customHeight="1" x14ac:dyDescent="0.15">
      <c r="A89" s="64" t="s">
        <v>293</v>
      </c>
      <c r="B89" s="108" t="s">
        <v>157</v>
      </c>
      <c r="C89" s="97" t="s">
        <v>9</v>
      </c>
      <c r="D89" s="97" t="s">
        <v>9</v>
      </c>
      <c r="E89" s="14" t="s">
        <v>9</v>
      </c>
      <c r="F89" s="31">
        <v>6</v>
      </c>
      <c r="G89" s="39">
        <v>25</v>
      </c>
      <c r="H89" s="30" t="s">
        <v>158</v>
      </c>
      <c r="I89" s="34">
        <v>13906150158</v>
      </c>
      <c r="J89" s="32" t="s">
        <v>38</v>
      </c>
      <c r="K89" s="35" t="s">
        <v>159</v>
      </c>
      <c r="L89" s="28" t="s">
        <v>150</v>
      </c>
      <c r="R89" s="19"/>
    </row>
    <row r="90" spans="1:18" s="18" customFormat="1" ht="30" customHeight="1" x14ac:dyDescent="0.15">
      <c r="A90" s="64"/>
      <c r="B90" s="108" t="s">
        <v>20</v>
      </c>
      <c r="C90" s="97" t="s">
        <v>9</v>
      </c>
      <c r="D90" s="97" t="s">
        <v>9</v>
      </c>
      <c r="E90" s="31">
        <f>'冠名基金收支明细 (2021)'!E67</f>
        <v>0</v>
      </c>
      <c r="F90" s="31"/>
      <c r="G90" s="39"/>
      <c r="H90" s="30"/>
      <c r="I90" s="34"/>
      <c r="J90" s="32" t="s">
        <v>38</v>
      </c>
      <c r="K90" s="35" t="s">
        <v>159</v>
      </c>
      <c r="L90" s="28" t="s">
        <v>150</v>
      </c>
      <c r="R90" s="19"/>
    </row>
    <row r="91" spans="1:18" s="18" customFormat="1" ht="30" customHeight="1" x14ac:dyDescent="0.15">
      <c r="A91" s="64"/>
      <c r="B91" s="108" t="s">
        <v>45</v>
      </c>
      <c r="C91" s="121">
        <v>60000</v>
      </c>
      <c r="D91" s="96">
        <v>60000</v>
      </c>
      <c r="E91" s="31">
        <f>C91-D91</f>
        <v>0</v>
      </c>
      <c r="F91" s="31"/>
      <c r="G91" s="39"/>
      <c r="H91" s="30"/>
      <c r="I91" s="34"/>
      <c r="J91" s="32" t="s">
        <v>38</v>
      </c>
      <c r="K91" s="35" t="s">
        <v>159</v>
      </c>
      <c r="L91" s="28" t="s">
        <v>150</v>
      </c>
    </row>
    <row r="92" spans="1:18" s="18" customFormat="1" ht="30" customHeight="1" x14ac:dyDescent="0.15">
      <c r="A92" s="64" t="s">
        <v>294</v>
      </c>
      <c r="B92" s="108" t="s">
        <v>160</v>
      </c>
      <c r="C92" s="97" t="s">
        <v>9</v>
      </c>
      <c r="D92" s="97" t="s">
        <v>9</v>
      </c>
      <c r="E92" s="14" t="s">
        <v>9</v>
      </c>
      <c r="F92" s="31">
        <v>38</v>
      </c>
      <c r="G92" s="39">
        <v>40</v>
      </c>
      <c r="H92" s="30" t="s">
        <v>161</v>
      </c>
      <c r="I92" s="34">
        <v>13906172858</v>
      </c>
      <c r="J92" s="32" t="s">
        <v>38</v>
      </c>
      <c r="K92" s="35" t="s">
        <v>162</v>
      </c>
      <c r="L92" s="28" t="s">
        <v>150</v>
      </c>
    </row>
    <row r="93" spans="1:18" s="18" customFormat="1" ht="30" customHeight="1" x14ac:dyDescent="0.15">
      <c r="A93" s="64"/>
      <c r="B93" s="108" t="s">
        <v>20</v>
      </c>
      <c r="C93" s="97" t="s">
        <v>9</v>
      </c>
      <c r="D93" s="97" t="s">
        <v>9</v>
      </c>
      <c r="E93" s="31">
        <f>'冠名基金收支明细 (2021)'!E69</f>
        <v>360600</v>
      </c>
      <c r="F93" s="31"/>
      <c r="G93" s="39"/>
      <c r="H93" s="30"/>
      <c r="I93" s="34"/>
      <c r="J93" s="32" t="s">
        <v>38</v>
      </c>
      <c r="K93" s="35" t="s">
        <v>162</v>
      </c>
      <c r="L93" s="28" t="s">
        <v>150</v>
      </c>
    </row>
    <row r="94" spans="1:18" s="18" customFormat="1" ht="30" customHeight="1" x14ac:dyDescent="0.15">
      <c r="A94" s="64"/>
      <c r="B94" s="108" t="s">
        <v>45</v>
      </c>
      <c r="C94" s="121">
        <v>626000</v>
      </c>
      <c r="D94" s="96">
        <v>352000</v>
      </c>
      <c r="E94" s="31">
        <f>C94-D94</f>
        <v>274000</v>
      </c>
      <c r="F94" s="31"/>
      <c r="G94" s="39"/>
      <c r="H94" s="30"/>
      <c r="I94" s="34"/>
      <c r="J94" s="32" t="s">
        <v>38</v>
      </c>
      <c r="K94" s="35" t="s">
        <v>162</v>
      </c>
      <c r="L94" s="28" t="s">
        <v>150</v>
      </c>
    </row>
    <row r="95" spans="1:18" s="18" customFormat="1" ht="30" customHeight="1" x14ac:dyDescent="0.15">
      <c r="A95" s="64" t="s">
        <v>295</v>
      </c>
      <c r="B95" s="108" t="s">
        <v>163</v>
      </c>
      <c r="C95" s="97" t="s">
        <v>9</v>
      </c>
      <c r="D95" s="97" t="s">
        <v>9</v>
      </c>
      <c r="E95" s="14" t="s">
        <v>9</v>
      </c>
      <c r="F95" s="31">
        <v>15</v>
      </c>
      <c r="G95" s="39">
        <v>20</v>
      </c>
      <c r="H95" s="30" t="s">
        <v>164</v>
      </c>
      <c r="I95" s="34">
        <v>13861708930</v>
      </c>
      <c r="J95" s="32" t="s">
        <v>38</v>
      </c>
      <c r="K95" s="35" t="s">
        <v>165</v>
      </c>
      <c r="L95" s="28" t="s">
        <v>150</v>
      </c>
    </row>
    <row r="96" spans="1:18" s="18" customFormat="1" ht="30" customHeight="1" x14ac:dyDescent="0.15">
      <c r="A96" s="86"/>
      <c r="B96" s="108" t="s">
        <v>20</v>
      </c>
      <c r="C96" s="99" t="s">
        <v>9</v>
      </c>
      <c r="D96" s="99" t="s">
        <v>9</v>
      </c>
      <c r="E96" s="31">
        <f>'冠名基金收支明细 (2021)'!E71</f>
        <v>0</v>
      </c>
      <c r="F96" s="31"/>
      <c r="G96" s="39"/>
      <c r="H96" s="30"/>
      <c r="I96" s="34"/>
      <c r="J96" s="32" t="s">
        <v>38</v>
      </c>
      <c r="K96" s="35" t="s">
        <v>165</v>
      </c>
      <c r="L96" s="28" t="s">
        <v>150</v>
      </c>
    </row>
    <row r="97" spans="1:12" s="18" customFormat="1" ht="30" customHeight="1" x14ac:dyDescent="0.15">
      <c r="A97" s="64"/>
      <c r="B97" s="108" t="s">
        <v>45</v>
      </c>
      <c r="C97" s="121">
        <v>680000</v>
      </c>
      <c r="D97" s="96">
        <v>680000</v>
      </c>
      <c r="E97" s="31">
        <f>C97-D97</f>
        <v>0</v>
      </c>
      <c r="F97" s="31"/>
      <c r="G97" s="39"/>
      <c r="H97" s="30"/>
      <c r="I97" s="34"/>
      <c r="J97" s="32" t="s">
        <v>38</v>
      </c>
      <c r="K97" s="35" t="s">
        <v>165</v>
      </c>
      <c r="L97" s="28" t="s">
        <v>150</v>
      </c>
    </row>
    <row r="98" spans="1:12" ht="30" customHeight="1" x14ac:dyDescent="0.15">
      <c r="A98" s="64" t="s">
        <v>296</v>
      </c>
      <c r="B98" s="108" t="s">
        <v>166</v>
      </c>
      <c r="C98" s="97" t="s">
        <v>9</v>
      </c>
      <c r="D98" s="97" t="s">
        <v>9</v>
      </c>
      <c r="E98" s="14" t="s">
        <v>9</v>
      </c>
      <c r="F98" s="31">
        <v>8</v>
      </c>
      <c r="G98" s="39">
        <v>20</v>
      </c>
      <c r="H98" s="30" t="s">
        <v>167</v>
      </c>
      <c r="I98" s="34">
        <v>13812030518</v>
      </c>
      <c r="J98" s="32" t="s">
        <v>38</v>
      </c>
      <c r="K98" s="35" t="s">
        <v>168</v>
      </c>
      <c r="L98" s="28" t="s">
        <v>150</v>
      </c>
    </row>
    <row r="99" spans="1:12" ht="30" customHeight="1" x14ac:dyDescent="0.15">
      <c r="A99" s="64"/>
      <c r="B99" s="108" t="s">
        <v>20</v>
      </c>
      <c r="C99" s="97" t="s">
        <v>9</v>
      </c>
      <c r="D99" s="97" t="s">
        <v>9</v>
      </c>
      <c r="E99" s="31">
        <f>'冠名基金收支明细 (2021)'!E74</f>
        <v>2000</v>
      </c>
      <c r="F99" s="31"/>
      <c r="G99" s="39"/>
      <c r="H99" s="30"/>
      <c r="I99" s="34"/>
      <c r="J99" s="32" t="s">
        <v>38</v>
      </c>
      <c r="K99" s="35" t="s">
        <v>168</v>
      </c>
      <c r="L99" s="28" t="s">
        <v>150</v>
      </c>
    </row>
    <row r="100" spans="1:12" ht="30" customHeight="1" x14ac:dyDescent="0.15">
      <c r="A100" s="64"/>
      <c r="B100" s="108" t="s">
        <v>45</v>
      </c>
      <c r="C100" s="121">
        <v>261000</v>
      </c>
      <c r="D100" s="96">
        <v>261000</v>
      </c>
      <c r="E100" s="31">
        <f>C100-D100</f>
        <v>0</v>
      </c>
      <c r="F100" s="31"/>
      <c r="G100" s="39"/>
      <c r="H100" s="30"/>
      <c r="I100" s="34"/>
      <c r="J100" s="32" t="s">
        <v>38</v>
      </c>
      <c r="K100" s="35" t="s">
        <v>168</v>
      </c>
      <c r="L100" s="28" t="s">
        <v>150</v>
      </c>
    </row>
    <row r="101" spans="1:12" ht="30" customHeight="1" x14ac:dyDescent="0.15">
      <c r="A101" s="64" t="s">
        <v>297</v>
      </c>
      <c r="B101" s="108" t="s">
        <v>169</v>
      </c>
      <c r="C101" s="97" t="s">
        <v>9</v>
      </c>
      <c r="D101" s="97" t="s">
        <v>9</v>
      </c>
      <c r="E101" s="14" t="s">
        <v>9</v>
      </c>
      <c r="F101" s="31">
        <v>10</v>
      </c>
      <c r="G101" s="39">
        <v>20</v>
      </c>
      <c r="H101" s="30" t="s">
        <v>170</v>
      </c>
      <c r="I101" s="34">
        <v>13906182608</v>
      </c>
      <c r="J101" s="32" t="s">
        <v>38</v>
      </c>
      <c r="K101" s="35" t="s">
        <v>171</v>
      </c>
      <c r="L101" s="28" t="s">
        <v>150</v>
      </c>
    </row>
    <row r="102" spans="1:12" ht="30" customHeight="1" x14ac:dyDescent="0.15">
      <c r="A102" s="71"/>
      <c r="B102" s="108" t="s">
        <v>45</v>
      </c>
      <c r="C102" s="120">
        <v>120000</v>
      </c>
      <c r="D102" s="98">
        <v>0</v>
      </c>
      <c r="E102" s="31">
        <f>C102-D102</f>
        <v>120000</v>
      </c>
      <c r="F102" s="31"/>
      <c r="G102" s="39"/>
      <c r="H102" s="30"/>
      <c r="I102" s="34"/>
      <c r="J102" s="32" t="s">
        <v>38</v>
      </c>
      <c r="K102" s="35" t="s">
        <v>171</v>
      </c>
      <c r="L102" s="28" t="s">
        <v>150</v>
      </c>
    </row>
    <row r="103" spans="1:12" ht="30" customHeight="1" x14ac:dyDescent="0.15">
      <c r="A103" s="64" t="s">
        <v>343</v>
      </c>
      <c r="B103" s="104" t="s">
        <v>301</v>
      </c>
      <c r="C103" s="96">
        <v>920000</v>
      </c>
      <c r="D103" s="96">
        <f>D104</f>
        <v>900000</v>
      </c>
      <c r="E103" s="3">
        <f>E104</f>
        <v>20000</v>
      </c>
      <c r="F103" s="31"/>
      <c r="G103" s="39"/>
      <c r="H103" s="30"/>
      <c r="I103" s="34"/>
      <c r="J103" s="4" t="s">
        <v>173</v>
      </c>
      <c r="K103" s="35" t="s">
        <v>165</v>
      </c>
      <c r="L103" s="28" t="s">
        <v>342</v>
      </c>
    </row>
    <row r="104" spans="1:12" ht="30" customHeight="1" x14ac:dyDescent="0.15">
      <c r="A104" s="71"/>
      <c r="B104" s="108" t="s">
        <v>45</v>
      </c>
      <c r="C104" s="120">
        <v>920000</v>
      </c>
      <c r="D104" s="123">
        <v>900000</v>
      </c>
      <c r="E104" s="31">
        <f>C104-D104</f>
        <v>20000</v>
      </c>
      <c r="F104" s="31"/>
      <c r="G104" s="39"/>
      <c r="H104" s="30"/>
      <c r="I104" s="34"/>
      <c r="J104" s="32" t="s">
        <v>173</v>
      </c>
      <c r="K104" s="35" t="s">
        <v>165</v>
      </c>
      <c r="L104" s="28" t="s">
        <v>342</v>
      </c>
    </row>
    <row r="105" spans="1:12" s="18" customFormat="1" ht="30" customHeight="1" x14ac:dyDescent="0.15">
      <c r="A105" s="64" t="s">
        <v>179</v>
      </c>
      <c r="B105" s="104" t="s">
        <v>180</v>
      </c>
      <c r="C105" s="96">
        <f>C107</f>
        <v>1140000</v>
      </c>
      <c r="D105" s="96">
        <f>D107</f>
        <v>1327633</v>
      </c>
      <c r="E105" s="3">
        <f>E106+E107</f>
        <v>282683</v>
      </c>
      <c r="F105" s="3">
        <v>64</v>
      </c>
      <c r="G105" s="33">
        <v>400</v>
      </c>
      <c r="H105" s="30" t="s">
        <v>181</v>
      </c>
      <c r="I105" s="34">
        <v>13801493939</v>
      </c>
      <c r="J105" s="4" t="s">
        <v>93</v>
      </c>
      <c r="K105" s="35" t="s">
        <v>182</v>
      </c>
      <c r="L105" s="28" t="s">
        <v>183</v>
      </c>
    </row>
    <row r="106" spans="1:12" s="18" customFormat="1" ht="30" customHeight="1" x14ac:dyDescent="0.15">
      <c r="A106" s="70"/>
      <c r="B106" s="110" t="s">
        <v>20</v>
      </c>
      <c r="C106" s="97" t="s">
        <v>9</v>
      </c>
      <c r="D106" s="97" t="s">
        <v>9</v>
      </c>
      <c r="E106" s="31">
        <f>'冠名基金收支明细 (2021)'!E76</f>
        <v>470316</v>
      </c>
      <c r="F106" s="3"/>
      <c r="G106" s="33"/>
      <c r="H106" s="30"/>
      <c r="I106" s="34"/>
      <c r="J106" s="32" t="s">
        <v>93</v>
      </c>
      <c r="K106" s="35" t="s">
        <v>182</v>
      </c>
      <c r="L106" s="28" t="s">
        <v>183</v>
      </c>
    </row>
    <row r="107" spans="1:12" s="18" customFormat="1" ht="30" customHeight="1" x14ac:dyDescent="0.15">
      <c r="A107" s="70"/>
      <c r="B107" s="110" t="s">
        <v>45</v>
      </c>
      <c r="C107" s="120">
        <v>1140000</v>
      </c>
      <c r="D107" s="123">
        <v>1327633</v>
      </c>
      <c r="E107" s="31">
        <f>C107-D107</f>
        <v>-187633</v>
      </c>
      <c r="F107" s="3"/>
      <c r="G107" s="33"/>
      <c r="H107" s="30"/>
      <c r="I107" s="34"/>
      <c r="J107" s="32" t="s">
        <v>93</v>
      </c>
      <c r="K107" s="35" t="s">
        <v>182</v>
      </c>
      <c r="L107" s="28" t="s">
        <v>183</v>
      </c>
    </row>
    <row r="108" spans="1:12" s="18" customFormat="1" ht="30" customHeight="1" x14ac:dyDescent="0.15">
      <c r="A108" s="64" t="s">
        <v>184</v>
      </c>
      <c r="B108" s="104" t="s">
        <v>185</v>
      </c>
      <c r="C108" s="96">
        <f>C110</f>
        <v>400000</v>
      </c>
      <c r="D108" s="96">
        <f>D110</f>
        <v>343000</v>
      </c>
      <c r="E108" s="3">
        <f>E109+E110</f>
        <v>87500</v>
      </c>
      <c r="F108" s="3">
        <v>40</v>
      </c>
      <c r="G108" s="33">
        <v>195</v>
      </c>
      <c r="H108" s="30" t="s">
        <v>186</v>
      </c>
      <c r="I108" s="34">
        <v>13961104728</v>
      </c>
      <c r="J108" s="4" t="s">
        <v>187</v>
      </c>
      <c r="K108" s="35" t="s">
        <v>188</v>
      </c>
      <c r="L108" s="28" t="s">
        <v>189</v>
      </c>
    </row>
    <row r="109" spans="1:12" s="18" customFormat="1" ht="30" customHeight="1" x14ac:dyDescent="0.15">
      <c r="A109" s="70"/>
      <c r="B109" s="110" t="s">
        <v>20</v>
      </c>
      <c r="C109" s="97" t="s">
        <v>9</v>
      </c>
      <c r="D109" s="97" t="s">
        <v>9</v>
      </c>
      <c r="E109" s="31">
        <f>'冠名基金收支明细 (2021)'!E78</f>
        <v>30500</v>
      </c>
      <c r="F109" s="3"/>
      <c r="G109" s="33"/>
      <c r="H109" s="30"/>
      <c r="I109" s="34"/>
      <c r="J109" s="32" t="s">
        <v>187</v>
      </c>
      <c r="K109" s="35" t="s">
        <v>188</v>
      </c>
      <c r="L109" s="28" t="s">
        <v>189</v>
      </c>
    </row>
    <row r="110" spans="1:12" s="18" customFormat="1" ht="30" customHeight="1" x14ac:dyDescent="0.15">
      <c r="A110" s="70"/>
      <c r="B110" s="110" t="s">
        <v>45</v>
      </c>
      <c r="C110" s="120">
        <v>400000</v>
      </c>
      <c r="D110" s="123">
        <v>343000</v>
      </c>
      <c r="E110" s="31">
        <f>C110-D110</f>
        <v>57000</v>
      </c>
      <c r="F110" s="3"/>
      <c r="G110" s="33"/>
      <c r="H110" s="30"/>
      <c r="I110" s="34"/>
      <c r="J110" s="32" t="s">
        <v>187</v>
      </c>
      <c r="K110" s="35" t="s">
        <v>188</v>
      </c>
      <c r="L110" s="28" t="s">
        <v>189</v>
      </c>
    </row>
    <row r="111" spans="1:12" s="18" customFormat="1" ht="30" customHeight="1" x14ac:dyDescent="0.15">
      <c r="A111" s="64" t="s">
        <v>190</v>
      </c>
      <c r="B111" s="104" t="s">
        <v>191</v>
      </c>
      <c r="C111" s="96">
        <f>C113</f>
        <v>650000</v>
      </c>
      <c r="D111" s="96">
        <f>D113</f>
        <v>642361</v>
      </c>
      <c r="E111" s="3">
        <f>E112+E113</f>
        <v>96981</v>
      </c>
      <c r="F111" s="3">
        <v>50</v>
      </c>
      <c r="G111" s="33">
        <v>55</v>
      </c>
      <c r="H111" s="30" t="s">
        <v>186</v>
      </c>
      <c r="I111" s="34">
        <v>13961104728</v>
      </c>
      <c r="J111" s="4" t="s">
        <v>192</v>
      </c>
      <c r="K111" s="35" t="s">
        <v>188</v>
      </c>
      <c r="L111" s="28" t="s">
        <v>193</v>
      </c>
    </row>
    <row r="112" spans="1:12" s="18" customFormat="1" ht="30" customHeight="1" x14ac:dyDescent="0.15">
      <c r="A112" s="70"/>
      <c r="B112" s="110" t="s">
        <v>20</v>
      </c>
      <c r="C112" s="97" t="s">
        <v>9</v>
      </c>
      <c r="D112" s="97" t="s">
        <v>9</v>
      </c>
      <c r="E112" s="31">
        <f>'冠名基金收支明细 (2021)'!E80</f>
        <v>89342</v>
      </c>
      <c r="F112" s="3"/>
      <c r="G112" s="33"/>
      <c r="H112" s="30"/>
      <c r="I112" s="34"/>
      <c r="J112" s="32" t="s">
        <v>192</v>
      </c>
      <c r="K112" s="35" t="s">
        <v>188</v>
      </c>
      <c r="L112" s="28" t="s">
        <v>193</v>
      </c>
    </row>
    <row r="113" spans="1:13" s="18" customFormat="1" ht="30" customHeight="1" x14ac:dyDescent="0.15">
      <c r="A113" s="70"/>
      <c r="B113" s="110" t="s">
        <v>45</v>
      </c>
      <c r="C113" s="120">
        <v>650000</v>
      </c>
      <c r="D113" s="123">
        <v>642361</v>
      </c>
      <c r="E113" s="31">
        <f>C113-D113</f>
        <v>7639</v>
      </c>
      <c r="F113" s="3"/>
      <c r="G113" s="33"/>
      <c r="H113" s="30"/>
      <c r="I113" s="34"/>
      <c r="J113" s="32" t="s">
        <v>192</v>
      </c>
      <c r="K113" s="35" t="s">
        <v>188</v>
      </c>
      <c r="L113" s="28" t="s">
        <v>193</v>
      </c>
    </row>
    <row r="114" spans="1:13" s="18" customFormat="1" ht="30" customHeight="1" x14ac:dyDescent="0.15">
      <c r="A114" s="64" t="s">
        <v>196</v>
      </c>
      <c r="B114" s="104" t="s">
        <v>197</v>
      </c>
      <c r="C114" s="96">
        <f>C116</f>
        <v>0</v>
      </c>
      <c r="D114" s="96">
        <f>D116</f>
        <v>28200</v>
      </c>
      <c r="E114" s="3">
        <f>E115+E116</f>
        <v>49852.5</v>
      </c>
      <c r="F114" s="3">
        <v>12</v>
      </c>
      <c r="G114" s="33">
        <v>130</v>
      </c>
      <c r="H114" s="30" t="s">
        <v>198</v>
      </c>
      <c r="I114" s="34">
        <v>13706203808</v>
      </c>
      <c r="J114" s="4" t="s">
        <v>187</v>
      </c>
      <c r="K114" s="35" t="s">
        <v>199</v>
      </c>
      <c r="L114" s="28" t="s">
        <v>200</v>
      </c>
    </row>
    <row r="115" spans="1:13" s="18" customFormat="1" ht="30" customHeight="1" x14ac:dyDescent="0.15">
      <c r="A115" s="70"/>
      <c r="B115" s="109" t="s">
        <v>20</v>
      </c>
      <c r="C115" s="97" t="s">
        <v>9</v>
      </c>
      <c r="D115" s="97" t="s">
        <v>9</v>
      </c>
      <c r="E115" s="31">
        <f>'冠名基金收支明细 (2021)'!E82</f>
        <v>78052.5</v>
      </c>
      <c r="F115" s="3"/>
      <c r="G115" s="33"/>
      <c r="H115" s="30"/>
      <c r="I115" s="34"/>
      <c r="J115" s="32" t="s">
        <v>187</v>
      </c>
      <c r="K115" s="35" t="s">
        <v>199</v>
      </c>
      <c r="L115" s="28" t="s">
        <v>200</v>
      </c>
    </row>
    <row r="116" spans="1:13" s="18" customFormat="1" ht="30" customHeight="1" x14ac:dyDescent="0.15">
      <c r="A116" s="70"/>
      <c r="B116" s="110" t="s">
        <v>45</v>
      </c>
      <c r="C116" s="98">
        <v>0</v>
      </c>
      <c r="D116" s="123">
        <v>28200</v>
      </c>
      <c r="E116" s="31">
        <f>C116-D116</f>
        <v>-28200</v>
      </c>
      <c r="F116" s="3"/>
      <c r="G116" s="33"/>
      <c r="H116" s="30"/>
      <c r="I116" s="34"/>
      <c r="J116" s="32" t="s">
        <v>187</v>
      </c>
      <c r="K116" s="35" t="s">
        <v>199</v>
      </c>
      <c r="L116" s="28" t="s">
        <v>200</v>
      </c>
    </row>
    <row r="117" spans="1:13" s="18" customFormat="1" ht="30" customHeight="1" x14ac:dyDescent="0.15">
      <c r="A117" s="64" t="s">
        <v>201</v>
      </c>
      <c r="B117" s="104" t="s">
        <v>202</v>
      </c>
      <c r="C117" s="96">
        <f>C119+C121+C123+C125+C127</f>
        <v>969000</v>
      </c>
      <c r="D117" s="123">
        <f>D119+D121+D123+D125+D127</f>
        <v>969000</v>
      </c>
      <c r="E117" s="3">
        <f>E119+E121+E123+E125+E127</f>
        <v>0</v>
      </c>
      <c r="F117" s="3"/>
      <c r="G117" s="33"/>
      <c r="H117" s="30"/>
      <c r="I117" s="34"/>
      <c r="J117" s="4" t="s">
        <v>10</v>
      </c>
      <c r="K117" s="35" t="s">
        <v>203</v>
      </c>
      <c r="L117" s="28" t="s">
        <v>204</v>
      </c>
    </row>
    <row r="118" spans="1:13" s="18" customFormat="1" ht="30" customHeight="1" x14ac:dyDescent="0.15">
      <c r="A118" s="70"/>
      <c r="B118" s="109" t="s">
        <v>205</v>
      </c>
      <c r="C118" s="97" t="s">
        <v>9</v>
      </c>
      <c r="D118" s="97" t="s">
        <v>9</v>
      </c>
      <c r="E118" s="14" t="s">
        <v>9</v>
      </c>
      <c r="F118" s="3"/>
      <c r="G118" s="33"/>
      <c r="H118" s="30"/>
      <c r="I118" s="34"/>
      <c r="J118" s="32" t="s">
        <v>10</v>
      </c>
      <c r="K118" s="35" t="s">
        <v>206</v>
      </c>
      <c r="L118" s="28" t="s">
        <v>204</v>
      </c>
    </row>
    <row r="119" spans="1:13" s="18" customFormat="1" ht="30" customHeight="1" x14ac:dyDescent="0.15">
      <c r="A119" s="70"/>
      <c r="B119" s="109" t="s">
        <v>45</v>
      </c>
      <c r="C119" s="120">
        <v>350000</v>
      </c>
      <c r="D119" s="98">
        <v>350000</v>
      </c>
      <c r="E119" s="31">
        <f>C119-D119</f>
        <v>0</v>
      </c>
      <c r="F119" s="3"/>
      <c r="G119" s="33"/>
      <c r="H119" s="30"/>
      <c r="I119" s="34"/>
      <c r="J119" s="32" t="s">
        <v>10</v>
      </c>
      <c r="K119" s="35" t="s">
        <v>206</v>
      </c>
      <c r="L119" s="28" t="s">
        <v>204</v>
      </c>
    </row>
    <row r="120" spans="1:13" s="18" customFormat="1" ht="30" customHeight="1" x14ac:dyDescent="0.15">
      <c r="A120" s="70"/>
      <c r="B120" s="109" t="s">
        <v>207</v>
      </c>
      <c r="C120" s="97" t="s">
        <v>9</v>
      </c>
      <c r="D120" s="97" t="s">
        <v>9</v>
      </c>
      <c r="E120" s="14" t="s">
        <v>9</v>
      </c>
      <c r="F120" s="3"/>
      <c r="G120" s="33"/>
      <c r="H120" s="30"/>
      <c r="I120" s="34"/>
      <c r="J120" s="32" t="s">
        <v>10</v>
      </c>
      <c r="K120" s="35" t="s">
        <v>208</v>
      </c>
      <c r="L120" s="28" t="s">
        <v>204</v>
      </c>
    </row>
    <row r="121" spans="1:13" s="18" customFormat="1" ht="30" customHeight="1" x14ac:dyDescent="0.15">
      <c r="A121" s="70"/>
      <c r="B121" s="109" t="s">
        <v>45</v>
      </c>
      <c r="C121" s="120">
        <v>108000</v>
      </c>
      <c r="D121" s="98">
        <v>108000</v>
      </c>
      <c r="E121" s="31">
        <f>C121-D121</f>
        <v>0</v>
      </c>
      <c r="F121" s="3"/>
      <c r="G121" s="33"/>
      <c r="H121" s="30"/>
      <c r="I121" s="34"/>
      <c r="J121" s="32" t="s">
        <v>10</v>
      </c>
      <c r="K121" s="35" t="s">
        <v>208</v>
      </c>
      <c r="L121" s="28" t="s">
        <v>204</v>
      </c>
    </row>
    <row r="122" spans="1:13" s="18" customFormat="1" ht="30" customHeight="1" x14ac:dyDescent="0.15">
      <c r="A122" s="70"/>
      <c r="B122" s="109" t="s">
        <v>209</v>
      </c>
      <c r="C122" s="97" t="s">
        <v>9</v>
      </c>
      <c r="D122" s="97" t="s">
        <v>9</v>
      </c>
      <c r="E122" s="14" t="s">
        <v>9</v>
      </c>
      <c r="F122" s="3"/>
      <c r="G122" s="33"/>
      <c r="H122" s="30"/>
      <c r="I122" s="34"/>
      <c r="J122" s="32" t="s">
        <v>10</v>
      </c>
      <c r="K122" s="35" t="s">
        <v>210</v>
      </c>
      <c r="L122" s="28" t="s">
        <v>204</v>
      </c>
    </row>
    <row r="123" spans="1:13" s="18" customFormat="1" ht="30" customHeight="1" x14ac:dyDescent="0.15">
      <c r="A123" s="70"/>
      <c r="B123" s="109" t="s">
        <v>45</v>
      </c>
      <c r="C123" s="120">
        <v>200000</v>
      </c>
      <c r="D123" s="98">
        <v>200000</v>
      </c>
      <c r="E123" s="31">
        <f>C123-D123</f>
        <v>0</v>
      </c>
      <c r="F123" s="3"/>
      <c r="G123" s="33"/>
      <c r="H123" s="30"/>
      <c r="I123" s="34"/>
      <c r="J123" s="32" t="s">
        <v>10</v>
      </c>
      <c r="K123" s="35" t="s">
        <v>211</v>
      </c>
      <c r="L123" s="28" t="s">
        <v>204</v>
      </c>
    </row>
    <row r="124" spans="1:13" s="18" customFormat="1" ht="30" customHeight="1" x14ac:dyDescent="0.15">
      <c r="A124" s="70"/>
      <c r="B124" s="109" t="s">
        <v>302</v>
      </c>
      <c r="C124" s="97" t="s">
        <v>9</v>
      </c>
      <c r="D124" s="97" t="s">
        <v>9</v>
      </c>
      <c r="E124" s="14" t="s">
        <v>9</v>
      </c>
      <c r="F124" s="3"/>
      <c r="G124" s="33"/>
      <c r="H124" s="30"/>
      <c r="I124" s="34"/>
      <c r="J124" s="32" t="s">
        <v>10</v>
      </c>
      <c r="K124" s="35" t="s">
        <v>303</v>
      </c>
      <c r="L124" s="28" t="s">
        <v>204</v>
      </c>
    </row>
    <row r="125" spans="1:13" s="18" customFormat="1" ht="30" customHeight="1" x14ac:dyDescent="0.15">
      <c r="A125" s="70"/>
      <c r="B125" s="109" t="s">
        <v>45</v>
      </c>
      <c r="C125" s="120">
        <v>101000</v>
      </c>
      <c r="D125" s="98">
        <v>101000</v>
      </c>
      <c r="E125" s="31">
        <f>C125-D125</f>
        <v>0</v>
      </c>
      <c r="F125" s="3"/>
      <c r="G125" s="33"/>
      <c r="H125" s="30"/>
      <c r="I125" s="34"/>
      <c r="J125" s="32" t="s">
        <v>10</v>
      </c>
      <c r="K125" s="35" t="s">
        <v>303</v>
      </c>
      <c r="L125" s="28" t="s">
        <v>204</v>
      </c>
    </row>
    <row r="126" spans="1:13" s="18" customFormat="1" ht="30" customHeight="1" x14ac:dyDescent="0.15">
      <c r="A126" s="70"/>
      <c r="B126" s="109" t="s">
        <v>304</v>
      </c>
      <c r="C126" s="97" t="s">
        <v>9</v>
      </c>
      <c r="D126" s="97" t="s">
        <v>9</v>
      </c>
      <c r="E126" s="14" t="s">
        <v>9</v>
      </c>
      <c r="F126" s="3"/>
      <c r="G126" s="33"/>
      <c r="H126" s="30"/>
      <c r="I126" s="34"/>
      <c r="J126" s="32" t="s">
        <v>10</v>
      </c>
      <c r="K126" s="35" t="s">
        <v>305</v>
      </c>
      <c r="L126" s="28" t="s">
        <v>204</v>
      </c>
    </row>
    <row r="127" spans="1:13" s="18" customFormat="1" ht="30" customHeight="1" x14ac:dyDescent="0.15">
      <c r="A127" s="70"/>
      <c r="B127" s="109" t="s">
        <v>45</v>
      </c>
      <c r="C127" s="120">
        <v>210000</v>
      </c>
      <c r="D127" s="98">
        <v>210000</v>
      </c>
      <c r="E127" s="31">
        <f>C127-D127</f>
        <v>0</v>
      </c>
      <c r="F127" s="3"/>
      <c r="G127" s="33"/>
      <c r="H127" s="30"/>
      <c r="I127" s="34"/>
      <c r="J127" s="32" t="s">
        <v>10</v>
      </c>
      <c r="K127" s="35" t="s">
        <v>305</v>
      </c>
      <c r="L127" s="28" t="s">
        <v>204</v>
      </c>
    </row>
    <row r="128" spans="1:13" ht="30" customHeight="1" x14ac:dyDescent="0.15">
      <c r="A128" s="64" t="s">
        <v>218</v>
      </c>
      <c r="B128" s="104" t="s">
        <v>219</v>
      </c>
      <c r="C128" s="96">
        <f>C130</f>
        <v>110000</v>
      </c>
      <c r="D128" s="96">
        <f>D130</f>
        <v>110000</v>
      </c>
      <c r="E128" s="3">
        <f>E130</f>
        <v>0</v>
      </c>
      <c r="F128" s="3">
        <v>10</v>
      </c>
      <c r="G128" s="33">
        <v>100</v>
      </c>
      <c r="H128" s="30" t="s">
        <v>220</v>
      </c>
      <c r="I128" s="34">
        <v>13805234229</v>
      </c>
      <c r="J128" s="4" t="s">
        <v>187</v>
      </c>
      <c r="K128" s="102" t="s">
        <v>339</v>
      </c>
      <c r="L128" s="28" t="s">
        <v>222</v>
      </c>
      <c r="M128" s="49"/>
    </row>
    <row r="129" spans="1:13" ht="30" customHeight="1" x14ac:dyDescent="0.15">
      <c r="A129" s="72"/>
      <c r="B129" s="108" t="s">
        <v>20</v>
      </c>
      <c r="C129" s="97" t="s">
        <v>9</v>
      </c>
      <c r="D129" s="97" t="s">
        <v>9</v>
      </c>
      <c r="E129" s="31">
        <f>'冠名基金收支明细 (2021)'!E84</f>
        <v>0</v>
      </c>
      <c r="F129" s="3"/>
      <c r="G129" s="33"/>
      <c r="H129" s="30"/>
      <c r="I129" s="34"/>
      <c r="J129" s="32" t="s">
        <v>187</v>
      </c>
      <c r="K129" s="103" t="s">
        <v>339</v>
      </c>
      <c r="L129" s="28" t="s">
        <v>222</v>
      </c>
      <c r="M129" s="49"/>
    </row>
    <row r="130" spans="1:13" ht="30" customHeight="1" x14ac:dyDescent="0.15">
      <c r="A130" s="70"/>
      <c r="B130" s="110" t="s">
        <v>45</v>
      </c>
      <c r="C130" s="120">
        <v>110000</v>
      </c>
      <c r="D130" s="123">
        <v>110000</v>
      </c>
      <c r="E130" s="31">
        <f>C130-D130</f>
        <v>0</v>
      </c>
      <c r="F130" s="3"/>
      <c r="G130" s="33"/>
      <c r="H130" s="30"/>
      <c r="I130" s="34"/>
      <c r="J130" s="32" t="s">
        <v>187</v>
      </c>
      <c r="K130" s="103" t="s">
        <v>339</v>
      </c>
      <c r="L130" s="28" t="s">
        <v>222</v>
      </c>
      <c r="M130" s="49"/>
    </row>
    <row r="131" spans="1:13" ht="30" customHeight="1" x14ac:dyDescent="0.15">
      <c r="A131" s="64" t="s">
        <v>223</v>
      </c>
      <c r="B131" s="104" t="s">
        <v>355</v>
      </c>
      <c r="C131" s="96">
        <f>C132</f>
        <v>200000</v>
      </c>
      <c r="D131" s="96">
        <f>D132</f>
        <v>150000</v>
      </c>
      <c r="E131" s="3">
        <f>E132</f>
        <v>50000</v>
      </c>
      <c r="F131" s="3"/>
      <c r="G131" s="33"/>
      <c r="H131" s="30"/>
      <c r="I131" s="34"/>
      <c r="J131" s="4" t="s">
        <v>187</v>
      </c>
      <c r="K131" s="40" t="s">
        <v>225</v>
      </c>
      <c r="L131" s="28" t="s">
        <v>226</v>
      </c>
      <c r="M131" s="50"/>
    </row>
    <row r="132" spans="1:13" ht="30" customHeight="1" x14ac:dyDescent="0.15">
      <c r="A132" s="70"/>
      <c r="B132" s="110" t="s">
        <v>45</v>
      </c>
      <c r="C132" s="120">
        <v>200000</v>
      </c>
      <c r="D132" s="123">
        <v>150000</v>
      </c>
      <c r="E132" s="31">
        <f>C132-D132</f>
        <v>50000</v>
      </c>
      <c r="F132" s="3"/>
      <c r="G132" s="33"/>
      <c r="H132" s="30"/>
      <c r="I132" s="34"/>
      <c r="J132" s="32" t="s">
        <v>187</v>
      </c>
      <c r="K132" s="40" t="s">
        <v>225</v>
      </c>
      <c r="L132" s="28" t="s">
        <v>226</v>
      </c>
      <c r="M132" s="50"/>
    </row>
    <row r="133" spans="1:13" ht="30" customHeight="1" x14ac:dyDescent="0.15">
      <c r="A133" s="64" t="s">
        <v>227</v>
      </c>
      <c r="B133" s="104" t="s">
        <v>356</v>
      </c>
      <c r="C133" s="96">
        <f>C134</f>
        <v>170000</v>
      </c>
      <c r="D133" s="96">
        <f>D134</f>
        <v>150000</v>
      </c>
      <c r="E133" s="3">
        <f>E134</f>
        <v>20000</v>
      </c>
      <c r="F133" s="3"/>
      <c r="G133" s="33"/>
      <c r="H133" s="30"/>
      <c r="I133" s="34"/>
      <c r="J133" s="4" t="s">
        <v>187</v>
      </c>
      <c r="K133" s="40" t="s">
        <v>229</v>
      </c>
      <c r="L133" s="28" t="s">
        <v>230</v>
      </c>
      <c r="M133" s="50"/>
    </row>
    <row r="134" spans="1:13" ht="30" customHeight="1" x14ac:dyDescent="0.15">
      <c r="A134" s="70"/>
      <c r="B134" s="110" t="s">
        <v>45</v>
      </c>
      <c r="C134" s="120">
        <v>170000</v>
      </c>
      <c r="D134" s="123">
        <v>150000</v>
      </c>
      <c r="E134" s="31">
        <f>C134-D134</f>
        <v>20000</v>
      </c>
      <c r="F134" s="3"/>
      <c r="G134" s="33"/>
      <c r="H134" s="30"/>
      <c r="I134" s="34"/>
      <c r="J134" s="32" t="s">
        <v>187</v>
      </c>
      <c r="K134" s="40" t="s">
        <v>229</v>
      </c>
      <c r="L134" s="28" t="s">
        <v>230</v>
      </c>
      <c r="M134" s="50"/>
    </row>
    <row r="135" spans="1:13" ht="30" customHeight="1" x14ac:dyDescent="0.15">
      <c r="A135" s="64" t="s">
        <v>233</v>
      </c>
      <c r="B135" s="104" t="s">
        <v>234</v>
      </c>
      <c r="C135" s="96">
        <f>C137+C139+C141</f>
        <v>250000</v>
      </c>
      <c r="D135" s="123">
        <f>D137+D139</f>
        <v>150000</v>
      </c>
      <c r="E135" s="3">
        <f>E137+E139+E141</f>
        <v>100000</v>
      </c>
      <c r="F135" s="31"/>
      <c r="G135" s="39"/>
      <c r="H135" s="30"/>
      <c r="I135" s="34"/>
      <c r="J135" s="4" t="s">
        <v>10</v>
      </c>
      <c r="K135" s="35" t="s">
        <v>235</v>
      </c>
      <c r="L135" s="28" t="s">
        <v>236</v>
      </c>
    </row>
    <row r="136" spans="1:13" ht="30" customHeight="1" x14ac:dyDescent="0.15">
      <c r="A136" s="71"/>
      <c r="B136" s="109" t="s">
        <v>237</v>
      </c>
      <c r="C136" s="97" t="s">
        <v>9</v>
      </c>
      <c r="D136" s="97" t="s">
        <v>9</v>
      </c>
      <c r="E136" s="14" t="s">
        <v>9</v>
      </c>
      <c r="F136" s="31"/>
      <c r="G136" s="39"/>
      <c r="H136" s="30"/>
      <c r="I136" s="34"/>
      <c r="J136" s="32" t="s">
        <v>10</v>
      </c>
      <c r="K136" s="40" t="s">
        <v>238</v>
      </c>
      <c r="L136" s="28" t="s">
        <v>236</v>
      </c>
    </row>
    <row r="137" spans="1:13" ht="30" customHeight="1" x14ac:dyDescent="0.15">
      <c r="A137" s="71"/>
      <c r="B137" s="110" t="s">
        <v>45</v>
      </c>
      <c r="C137" s="120">
        <v>100000</v>
      </c>
      <c r="D137" s="98">
        <v>100000</v>
      </c>
      <c r="E137" s="31">
        <f>C137-D137</f>
        <v>0</v>
      </c>
      <c r="F137" s="31"/>
      <c r="G137" s="39"/>
      <c r="H137" s="30"/>
      <c r="I137" s="34"/>
      <c r="J137" s="32" t="s">
        <v>10</v>
      </c>
      <c r="K137" s="40" t="s">
        <v>238</v>
      </c>
      <c r="L137" s="28" t="s">
        <v>236</v>
      </c>
    </row>
    <row r="138" spans="1:13" ht="30" customHeight="1" x14ac:dyDescent="0.15">
      <c r="A138" s="71"/>
      <c r="B138" s="109" t="s">
        <v>239</v>
      </c>
      <c r="C138" s="97" t="s">
        <v>9</v>
      </c>
      <c r="D138" s="97" t="s">
        <v>9</v>
      </c>
      <c r="E138" s="14" t="s">
        <v>9</v>
      </c>
      <c r="F138" s="31"/>
      <c r="G138" s="39"/>
      <c r="H138" s="30"/>
      <c r="I138" s="34"/>
      <c r="J138" s="32" t="s">
        <v>10</v>
      </c>
      <c r="K138" s="40" t="s">
        <v>240</v>
      </c>
      <c r="L138" s="28" t="s">
        <v>236</v>
      </c>
    </row>
    <row r="139" spans="1:13" ht="30" customHeight="1" x14ac:dyDescent="0.15">
      <c r="A139" s="71"/>
      <c r="B139" s="110" t="s">
        <v>45</v>
      </c>
      <c r="C139" s="120">
        <v>50000</v>
      </c>
      <c r="D139" s="98">
        <v>50000</v>
      </c>
      <c r="E139" s="31">
        <f>C139-D139</f>
        <v>0</v>
      </c>
      <c r="F139" s="31"/>
      <c r="G139" s="39"/>
      <c r="H139" s="30"/>
      <c r="I139" s="34"/>
      <c r="J139" s="32" t="s">
        <v>10</v>
      </c>
      <c r="K139" s="40" t="s">
        <v>240</v>
      </c>
      <c r="L139" s="28" t="s">
        <v>236</v>
      </c>
    </row>
    <row r="140" spans="1:13" ht="30" customHeight="1" x14ac:dyDescent="0.15">
      <c r="A140" s="71"/>
      <c r="B140" s="110" t="s">
        <v>306</v>
      </c>
      <c r="C140" s="97" t="s">
        <v>9</v>
      </c>
      <c r="D140" s="97" t="s">
        <v>9</v>
      </c>
      <c r="E140" s="14" t="s">
        <v>9</v>
      </c>
      <c r="F140" s="31"/>
      <c r="G140" s="39"/>
      <c r="H140" s="30"/>
      <c r="I140" s="34"/>
      <c r="J140" s="32" t="s">
        <v>10</v>
      </c>
      <c r="K140" s="40" t="s">
        <v>307</v>
      </c>
      <c r="L140" s="28" t="s">
        <v>236</v>
      </c>
    </row>
    <row r="141" spans="1:13" ht="30" customHeight="1" x14ac:dyDescent="0.15">
      <c r="A141" s="71"/>
      <c r="B141" s="110" t="s">
        <v>45</v>
      </c>
      <c r="C141" s="120">
        <v>100000</v>
      </c>
      <c r="D141" s="98">
        <v>0</v>
      </c>
      <c r="E141" s="31">
        <v>100000</v>
      </c>
      <c r="F141" s="31"/>
      <c r="G141" s="39"/>
      <c r="H141" s="30"/>
      <c r="I141" s="34"/>
      <c r="J141" s="32" t="s">
        <v>10</v>
      </c>
      <c r="K141" s="40" t="s">
        <v>307</v>
      </c>
      <c r="L141" s="28" t="s">
        <v>236</v>
      </c>
    </row>
    <row r="142" spans="1:13" ht="30" customHeight="1" x14ac:dyDescent="0.15">
      <c r="A142" s="64" t="s">
        <v>247</v>
      </c>
      <c r="B142" s="104" t="s">
        <v>248</v>
      </c>
      <c r="C142" s="96">
        <f>C143</f>
        <v>100000</v>
      </c>
      <c r="D142" s="96">
        <f>D143</f>
        <v>50000</v>
      </c>
      <c r="E142" s="3">
        <f>E143</f>
        <v>50000</v>
      </c>
      <c r="F142" s="31"/>
      <c r="G142" s="39"/>
      <c r="H142" s="30"/>
      <c r="I142" s="34"/>
      <c r="J142" s="4" t="s">
        <v>249</v>
      </c>
      <c r="K142" s="40" t="s">
        <v>250</v>
      </c>
      <c r="L142" s="28" t="s">
        <v>251</v>
      </c>
    </row>
    <row r="143" spans="1:13" ht="30" customHeight="1" x14ac:dyDescent="0.15">
      <c r="A143" s="71"/>
      <c r="B143" s="110" t="s">
        <v>45</v>
      </c>
      <c r="C143" s="120">
        <v>100000</v>
      </c>
      <c r="D143" s="123">
        <v>50000</v>
      </c>
      <c r="E143" s="31">
        <f>C143-D143</f>
        <v>50000</v>
      </c>
      <c r="F143" s="31"/>
      <c r="G143" s="39"/>
      <c r="H143" s="30"/>
      <c r="I143" s="34"/>
      <c r="J143" s="32" t="s">
        <v>249</v>
      </c>
      <c r="K143" s="40" t="s">
        <v>250</v>
      </c>
      <c r="L143" s="28" t="s">
        <v>251</v>
      </c>
    </row>
    <row r="144" spans="1:13" ht="30" customHeight="1" x14ac:dyDescent="0.15">
      <c r="A144" s="64" t="s">
        <v>252</v>
      </c>
      <c r="B144" s="104" t="s">
        <v>253</v>
      </c>
      <c r="C144" s="96">
        <f>C145</f>
        <v>100000</v>
      </c>
      <c r="D144" s="96">
        <f>D145</f>
        <v>100000</v>
      </c>
      <c r="E144" s="3">
        <f>E145</f>
        <v>0</v>
      </c>
      <c r="F144" s="31"/>
      <c r="G144" s="39"/>
      <c r="H144" s="30"/>
      <c r="I144" s="34"/>
      <c r="J144" s="4" t="s">
        <v>249</v>
      </c>
      <c r="K144" s="40" t="s">
        <v>254</v>
      </c>
      <c r="L144" s="28" t="s">
        <v>255</v>
      </c>
    </row>
    <row r="145" spans="1:12" ht="30" customHeight="1" x14ac:dyDescent="0.15">
      <c r="A145" s="71"/>
      <c r="B145" s="110" t="s">
        <v>45</v>
      </c>
      <c r="C145" s="120">
        <v>100000</v>
      </c>
      <c r="D145" s="123">
        <v>100000</v>
      </c>
      <c r="E145" s="31">
        <f>C145-D145</f>
        <v>0</v>
      </c>
      <c r="F145" s="31"/>
      <c r="G145" s="39"/>
      <c r="H145" s="30"/>
      <c r="I145" s="34"/>
      <c r="J145" s="32" t="s">
        <v>249</v>
      </c>
      <c r="K145" s="40" t="s">
        <v>254</v>
      </c>
      <c r="L145" s="28" t="s">
        <v>255</v>
      </c>
    </row>
    <row r="146" spans="1:12" ht="30" customHeight="1" x14ac:dyDescent="0.15">
      <c r="A146" s="64" t="s">
        <v>256</v>
      </c>
      <c r="B146" s="104" t="s">
        <v>257</v>
      </c>
      <c r="C146" s="96">
        <f>C147</f>
        <v>50000</v>
      </c>
      <c r="D146" s="96">
        <f>D147</f>
        <v>0</v>
      </c>
      <c r="E146" s="3">
        <f>E147</f>
        <v>50000</v>
      </c>
      <c r="F146" s="31"/>
      <c r="G146" s="39"/>
      <c r="H146" s="30"/>
      <c r="I146" s="34"/>
      <c r="J146" s="4" t="s">
        <v>249</v>
      </c>
      <c r="K146" s="40" t="s">
        <v>258</v>
      </c>
      <c r="L146" s="28" t="s">
        <v>259</v>
      </c>
    </row>
    <row r="147" spans="1:12" ht="30" customHeight="1" x14ac:dyDescent="0.15">
      <c r="A147" s="71"/>
      <c r="B147" s="110" t="s">
        <v>45</v>
      </c>
      <c r="C147" s="120">
        <v>50000</v>
      </c>
      <c r="D147" s="98">
        <v>0</v>
      </c>
      <c r="E147" s="31">
        <f>C147-D147</f>
        <v>50000</v>
      </c>
      <c r="F147" s="31"/>
      <c r="G147" s="39"/>
      <c r="H147" s="30"/>
      <c r="I147" s="34"/>
      <c r="J147" s="32" t="s">
        <v>249</v>
      </c>
      <c r="K147" s="40" t="s">
        <v>258</v>
      </c>
      <c r="L147" s="28" t="s">
        <v>259</v>
      </c>
    </row>
    <row r="148" spans="1:12" ht="30" customHeight="1" x14ac:dyDescent="0.15">
      <c r="A148" s="64" t="s">
        <v>260</v>
      </c>
      <c r="B148" s="104" t="s">
        <v>261</v>
      </c>
      <c r="C148" s="96">
        <f>C149</f>
        <v>50000</v>
      </c>
      <c r="D148" s="96">
        <f>D149</f>
        <v>50000</v>
      </c>
      <c r="E148" s="3">
        <f>E149</f>
        <v>0</v>
      </c>
      <c r="F148" s="31"/>
      <c r="G148" s="39"/>
      <c r="H148" s="30"/>
      <c r="I148" s="34"/>
      <c r="J148" s="4" t="s">
        <v>249</v>
      </c>
      <c r="K148" s="40" t="s">
        <v>262</v>
      </c>
      <c r="L148" s="28" t="s">
        <v>263</v>
      </c>
    </row>
    <row r="149" spans="1:12" ht="30" customHeight="1" x14ac:dyDescent="0.15">
      <c r="A149" s="71"/>
      <c r="B149" s="110" t="s">
        <v>45</v>
      </c>
      <c r="C149" s="120">
        <v>50000</v>
      </c>
      <c r="D149" s="123">
        <v>50000</v>
      </c>
      <c r="E149" s="31">
        <f>C149-D149</f>
        <v>0</v>
      </c>
      <c r="F149" s="31"/>
      <c r="G149" s="39"/>
      <c r="H149" s="30"/>
      <c r="I149" s="34"/>
      <c r="J149" s="32" t="s">
        <v>249</v>
      </c>
      <c r="K149" s="40" t="s">
        <v>262</v>
      </c>
      <c r="L149" s="28" t="s">
        <v>263</v>
      </c>
    </row>
    <row r="150" spans="1:12" ht="30" customHeight="1" x14ac:dyDescent="0.15">
      <c r="A150" s="64" t="s">
        <v>264</v>
      </c>
      <c r="B150" s="104" t="s">
        <v>265</v>
      </c>
      <c r="C150" s="96">
        <f>C151</f>
        <v>150000</v>
      </c>
      <c r="D150" s="96">
        <f>D151</f>
        <v>142600</v>
      </c>
      <c r="E150" s="3">
        <f>E151</f>
        <v>7400</v>
      </c>
      <c r="F150" s="31"/>
      <c r="G150" s="39"/>
      <c r="H150" s="30"/>
      <c r="I150" s="34"/>
      <c r="J150" s="4" t="s">
        <v>249</v>
      </c>
      <c r="K150" s="40" t="s">
        <v>266</v>
      </c>
      <c r="L150" s="28" t="s">
        <v>267</v>
      </c>
    </row>
    <row r="151" spans="1:12" ht="30" customHeight="1" x14ac:dyDescent="0.15">
      <c r="A151" s="71"/>
      <c r="B151" s="110" t="s">
        <v>45</v>
      </c>
      <c r="C151" s="120">
        <v>150000</v>
      </c>
      <c r="D151" s="123">
        <v>142600</v>
      </c>
      <c r="E151" s="31">
        <f>C151-D151</f>
        <v>7400</v>
      </c>
      <c r="F151" s="31"/>
      <c r="G151" s="39"/>
      <c r="H151" s="30"/>
      <c r="I151" s="34"/>
      <c r="J151" s="32" t="s">
        <v>249</v>
      </c>
      <c r="K151" s="40" t="s">
        <v>266</v>
      </c>
      <c r="L151" s="28" t="s">
        <v>267</v>
      </c>
    </row>
    <row r="152" spans="1:12" ht="30" customHeight="1" x14ac:dyDescent="0.15">
      <c r="A152" s="64" t="s">
        <v>268</v>
      </c>
      <c r="B152" s="104" t="s">
        <v>269</v>
      </c>
      <c r="C152" s="96">
        <f>C153</f>
        <v>50000</v>
      </c>
      <c r="D152" s="96">
        <f>D153</f>
        <v>50000</v>
      </c>
      <c r="E152" s="3">
        <f>E153</f>
        <v>0</v>
      </c>
      <c r="F152" s="31"/>
      <c r="G152" s="39"/>
      <c r="H152" s="30"/>
      <c r="I152" s="34"/>
      <c r="J152" s="4" t="s">
        <v>249</v>
      </c>
      <c r="K152" s="40" t="s">
        <v>270</v>
      </c>
      <c r="L152" s="28" t="s">
        <v>271</v>
      </c>
    </row>
    <row r="153" spans="1:12" ht="30" customHeight="1" x14ac:dyDescent="0.15">
      <c r="A153" s="71"/>
      <c r="B153" s="110" t="s">
        <v>45</v>
      </c>
      <c r="C153" s="120">
        <v>50000</v>
      </c>
      <c r="D153" s="123">
        <v>50000</v>
      </c>
      <c r="E153" s="31">
        <f>C153-D153</f>
        <v>0</v>
      </c>
      <c r="F153" s="31"/>
      <c r="G153" s="39"/>
      <c r="H153" s="30"/>
      <c r="I153" s="34"/>
      <c r="J153" s="32" t="s">
        <v>249</v>
      </c>
      <c r="K153" s="40" t="s">
        <v>270</v>
      </c>
      <c r="L153" s="28" t="s">
        <v>271</v>
      </c>
    </row>
    <row r="154" spans="1:12" ht="30" customHeight="1" x14ac:dyDescent="0.15">
      <c r="A154" s="64" t="s">
        <v>272</v>
      </c>
      <c r="B154" s="104" t="s">
        <v>273</v>
      </c>
      <c r="C154" s="96">
        <v>0</v>
      </c>
      <c r="D154" s="96">
        <v>0</v>
      </c>
      <c r="E154" s="3">
        <f>C154-D154</f>
        <v>0</v>
      </c>
      <c r="F154" s="31"/>
      <c r="G154" s="39"/>
      <c r="H154" s="30"/>
      <c r="I154" s="34"/>
      <c r="J154" s="4" t="s">
        <v>249</v>
      </c>
      <c r="K154" s="40" t="s">
        <v>270</v>
      </c>
      <c r="L154" s="28" t="s">
        <v>274</v>
      </c>
    </row>
    <row r="155" spans="1:12" ht="30" customHeight="1" x14ac:dyDescent="0.15">
      <c r="A155" s="71"/>
      <c r="B155" s="110" t="s">
        <v>45</v>
      </c>
      <c r="C155" s="98">
        <v>0</v>
      </c>
      <c r="D155" s="98">
        <v>0</v>
      </c>
      <c r="E155" s="31">
        <f>C155-D155</f>
        <v>0</v>
      </c>
      <c r="F155" s="31"/>
      <c r="G155" s="39"/>
      <c r="H155" s="30"/>
      <c r="I155" s="34"/>
      <c r="J155" s="32" t="s">
        <v>249</v>
      </c>
      <c r="K155" s="40" t="s">
        <v>270</v>
      </c>
      <c r="L155" s="28" t="s">
        <v>274</v>
      </c>
    </row>
    <row r="156" spans="1:12" ht="30" customHeight="1" x14ac:dyDescent="0.15">
      <c r="A156" s="64" t="s">
        <v>275</v>
      </c>
      <c r="B156" s="104" t="s">
        <v>276</v>
      </c>
      <c r="C156" s="121">
        <f>C157</f>
        <v>500000</v>
      </c>
      <c r="D156" s="96">
        <f>D157</f>
        <v>0</v>
      </c>
      <c r="E156" s="3">
        <f>E157</f>
        <v>500000</v>
      </c>
      <c r="F156" s="31"/>
      <c r="G156" s="39"/>
      <c r="H156" s="30"/>
      <c r="I156" s="34"/>
      <c r="J156" s="4" t="s">
        <v>187</v>
      </c>
      <c r="K156" s="40" t="s">
        <v>277</v>
      </c>
      <c r="L156" s="28" t="s">
        <v>278</v>
      </c>
    </row>
    <row r="157" spans="1:12" ht="30" customHeight="1" x14ac:dyDescent="0.15">
      <c r="A157" s="71"/>
      <c r="B157" s="110" t="s">
        <v>45</v>
      </c>
      <c r="C157" s="98">
        <v>500000</v>
      </c>
      <c r="D157" s="98">
        <v>0</v>
      </c>
      <c r="E157" s="31">
        <f>C157-D157</f>
        <v>500000</v>
      </c>
      <c r="F157" s="31"/>
      <c r="G157" s="39"/>
      <c r="H157" s="30"/>
      <c r="I157" s="34"/>
      <c r="J157" s="32" t="s">
        <v>187</v>
      </c>
      <c r="K157" s="40" t="s">
        <v>277</v>
      </c>
      <c r="L157" s="28" t="s">
        <v>278</v>
      </c>
    </row>
    <row r="158" spans="1:12" ht="30" customHeight="1" x14ac:dyDescent="0.15">
      <c r="A158" s="64" t="s">
        <v>308</v>
      </c>
      <c r="B158" s="104" t="s">
        <v>357</v>
      </c>
      <c r="C158" s="96">
        <f>C159</f>
        <v>100000</v>
      </c>
      <c r="D158" s="96">
        <f>D159</f>
        <v>100000</v>
      </c>
      <c r="E158" s="3">
        <f>E159</f>
        <v>0</v>
      </c>
      <c r="F158" s="31"/>
      <c r="G158" s="39"/>
      <c r="H158" s="30"/>
      <c r="I158" s="34"/>
      <c r="J158" s="4" t="s">
        <v>187</v>
      </c>
      <c r="K158" s="40" t="s">
        <v>310</v>
      </c>
      <c r="L158" s="28" t="s">
        <v>311</v>
      </c>
    </row>
    <row r="159" spans="1:12" ht="30" customHeight="1" x14ac:dyDescent="0.15">
      <c r="A159" s="71"/>
      <c r="B159" s="110" t="s">
        <v>45</v>
      </c>
      <c r="C159" s="120">
        <v>100000</v>
      </c>
      <c r="D159" s="123">
        <v>100000</v>
      </c>
      <c r="E159" s="31">
        <f>C159-D159</f>
        <v>0</v>
      </c>
      <c r="F159" s="31"/>
      <c r="G159" s="39"/>
      <c r="H159" s="30"/>
      <c r="I159" s="34"/>
      <c r="J159" s="32" t="s">
        <v>187</v>
      </c>
      <c r="K159" s="34" t="s">
        <v>310</v>
      </c>
      <c r="L159" s="28" t="s">
        <v>311</v>
      </c>
    </row>
    <row r="160" spans="1:12" ht="30" customHeight="1" x14ac:dyDescent="0.15">
      <c r="A160" s="64" t="s">
        <v>312</v>
      </c>
      <c r="B160" s="104" t="s">
        <v>313</v>
      </c>
      <c r="C160" s="96">
        <f>C161</f>
        <v>50000</v>
      </c>
      <c r="D160" s="96">
        <f>D161</f>
        <v>0</v>
      </c>
      <c r="E160" s="3">
        <f>C160-D160</f>
        <v>50000</v>
      </c>
      <c r="F160" s="31"/>
      <c r="G160" s="39"/>
      <c r="H160" s="30"/>
      <c r="I160" s="34"/>
      <c r="J160" s="4" t="s">
        <v>187</v>
      </c>
      <c r="K160" s="34" t="s">
        <v>314</v>
      </c>
      <c r="L160" s="28" t="s">
        <v>315</v>
      </c>
    </row>
    <row r="161" spans="1:16" ht="30" customHeight="1" x14ac:dyDescent="0.15">
      <c r="A161" s="70"/>
      <c r="B161" s="110" t="s">
        <v>45</v>
      </c>
      <c r="C161" s="120">
        <v>50000</v>
      </c>
      <c r="D161" s="98">
        <v>0</v>
      </c>
      <c r="E161" s="31">
        <f>C161-D161</f>
        <v>50000</v>
      </c>
      <c r="F161" s="31"/>
      <c r="G161" s="39"/>
      <c r="H161" s="30"/>
      <c r="I161" s="34"/>
      <c r="J161" s="32" t="s">
        <v>187</v>
      </c>
      <c r="K161" s="34" t="s">
        <v>314</v>
      </c>
      <c r="L161" s="28" t="s">
        <v>315</v>
      </c>
    </row>
    <row r="162" spans="1:16" ht="30" customHeight="1" x14ac:dyDescent="0.15">
      <c r="A162" s="64" t="s">
        <v>316</v>
      </c>
      <c r="B162" s="104" t="s">
        <v>358</v>
      </c>
      <c r="C162" s="96">
        <f>C163</f>
        <v>100000</v>
      </c>
      <c r="D162" s="96">
        <f>D163</f>
        <v>0</v>
      </c>
      <c r="E162" s="3">
        <f>C162-D162</f>
        <v>100000</v>
      </c>
      <c r="F162" s="31"/>
      <c r="G162" s="39"/>
      <c r="H162" s="30"/>
      <c r="I162" s="34"/>
      <c r="J162" s="4" t="s">
        <v>187</v>
      </c>
      <c r="K162" s="34" t="s">
        <v>318</v>
      </c>
      <c r="L162" s="28" t="s">
        <v>319</v>
      </c>
    </row>
    <row r="163" spans="1:16" ht="30" customHeight="1" x14ac:dyDescent="0.15">
      <c r="A163" s="70"/>
      <c r="B163" s="110" t="s">
        <v>45</v>
      </c>
      <c r="C163" s="120">
        <v>100000</v>
      </c>
      <c r="D163" s="98">
        <v>0</v>
      </c>
      <c r="E163" s="31">
        <f>C163-D163</f>
        <v>100000</v>
      </c>
      <c r="F163" s="87"/>
      <c r="G163" s="88"/>
      <c r="H163" s="89"/>
      <c r="I163" s="90"/>
      <c r="J163" s="32" t="s">
        <v>187</v>
      </c>
      <c r="K163" s="32" t="s">
        <v>318</v>
      </c>
      <c r="L163" s="28" t="s">
        <v>319</v>
      </c>
    </row>
    <row r="164" spans="1:16" ht="30" customHeight="1" x14ac:dyDescent="0.15">
      <c r="A164" s="64" t="s">
        <v>344</v>
      </c>
      <c r="B164" s="104" t="s">
        <v>359</v>
      </c>
      <c r="C164" s="96">
        <f>C165</f>
        <v>100000</v>
      </c>
      <c r="D164" s="96">
        <f>D165</f>
        <v>0</v>
      </c>
      <c r="E164" s="3">
        <f>E165</f>
        <v>100000</v>
      </c>
      <c r="F164" s="25"/>
      <c r="G164" s="25"/>
      <c r="H164" s="25"/>
      <c r="I164" s="25"/>
      <c r="J164" s="25"/>
      <c r="K164" s="34" t="s">
        <v>320</v>
      </c>
      <c r="L164" s="28" t="s">
        <v>321</v>
      </c>
    </row>
    <row r="165" spans="1:16" ht="30" customHeight="1" x14ac:dyDescent="0.15">
      <c r="A165" s="70"/>
      <c r="B165" s="110" t="s">
        <v>45</v>
      </c>
      <c r="C165" s="120">
        <v>100000</v>
      </c>
      <c r="D165" s="98">
        <v>0</v>
      </c>
      <c r="E165" s="31">
        <f>C165-D165</f>
        <v>100000</v>
      </c>
      <c r="F165" s="87"/>
      <c r="G165" s="88"/>
      <c r="H165" s="89"/>
      <c r="I165" s="90"/>
      <c r="J165" s="32"/>
      <c r="K165" s="34" t="s">
        <v>320</v>
      </c>
      <c r="L165" s="28" t="s">
        <v>321</v>
      </c>
    </row>
    <row r="166" spans="1:16" ht="30" customHeight="1" x14ac:dyDescent="0.15">
      <c r="A166" s="64" t="s">
        <v>345</v>
      </c>
      <c r="B166" s="104" t="s">
        <v>322</v>
      </c>
      <c r="C166" s="96">
        <f>C167</f>
        <v>50000</v>
      </c>
      <c r="D166" s="96">
        <f>D167</f>
        <v>0</v>
      </c>
      <c r="E166" s="3">
        <f>E167</f>
        <v>50000</v>
      </c>
      <c r="F166" s="87"/>
      <c r="G166" s="88"/>
      <c r="H166" s="89"/>
      <c r="I166" s="90"/>
      <c r="J166" s="32"/>
      <c r="K166" s="34" t="s">
        <v>323</v>
      </c>
      <c r="L166" s="28" t="s">
        <v>330</v>
      </c>
    </row>
    <row r="167" spans="1:16" ht="30" customHeight="1" x14ac:dyDescent="0.15">
      <c r="A167" s="70"/>
      <c r="B167" s="110" t="s">
        <v>45</v>
      </c>
      <c r="C167" s="120">
        <v>50000</v>
      </c>
      <c r="D167" s="98">
        <v>0</v>
      </c>
      <c r="E167" s="31">
        <f>C167-D167</f>
        <v>50000</v>
      </c>
      <c r="F167" s="91"/>
      <c r="G167" s="91"/>
      <c r="H167" s="91"/>
      <c r="I167" s="91"/>
      <c r="J167" s="32"/>
      <c r="K167" s="34" t="s">
        <v>323</v>
      </c>
      <c r="L167" s="28" t="s">
        <v>330</v>
      </c>
    </row>
    <row r="168" spans="1:16" ht="30" customHeight="1" x14ac:dyDescent="0.15">
      <c r="A168" s="64" t="s">
        <v>346</v>
      </c>
      <c r="B168" s="104" t="s">
        <v>324</v>
      </c>
      <c r="C168" s="96">
        <f>C169</f>
        <v>50000</v>
      </c>
      <c r="D168" s="96">
        <f>D169</f>
        <v>0</v>
      </c>
      <c r="E168" s="3">
        <f>E169</f>
        <v>50000</v>
      </c>
      <c r="F168" s="91"/>
      <c r="G168" s="91"/>
      <c r="H168" s="91"/>
      <c r="I168" s="91"/>
      <c r="J168" s="32"/>
      <c r="K168" s="34" t="s">
        <v>325</v>
      </c>
      <c r="L168" s="28" t="s">
        <v>331</v>
      </c>
    </row>
    <row r="169" spans="1:16" ht="30" customHeight="1" x14ac:dyDescent="0.15">
      <c r="A169" s="70"/>
      <c r="B169" s="110" t="s">
        <v>45</v>
      </c>
      <c r="C169" s="120">
        <v>50000</v>
      </c>
      <c r="D169" s="98">
        <v>0</v>
      </c>
      <c r="E169" s="31">
        <f>C169-D169</f>
        <v>50000</v>
      </c>
      <c r="F169" s="91"/>
      <c r="G169" s="91"/>
      <c r="H169" s="91"/>
      <c r="I169" s="91"/>
      <c r="J169" s="32"/>
      <c r="K169" s="34" t="s">
        <v>325</v>
      </c>
      <c r="L169" s="28" t="s">
        <v>331</v>
      </c>
    </row>
    <row r="170" spans="1:16" ht="30" customHeight="1" x14ac:dyDescent="0.15">
      <c r="A170" s="64" t="s">
        <v>347</v>
      </c>
      <c r="B170" s="104" t="s">
        <v>326</v>
      </c>
      <c r="C170" s="96">
        <f>C171</f>
        <v>50000</v>
      </c>
      <c r="D170" s="96">
        <f>D171</f>
        <v>0</v>
      </c>
      <c r="E170" s="3">
        <f>E171</f>
        <v>50000</v>
      </c>
      <c r="F170" s="91"/>
      <c r="G170" s="91"/>
      <c r="H170" s="91"/>
      <c r="I170" s="91"/>
      <c r="J170" s="32"/>
      <c r="K170" s="34" t="s">
        <v>327</v>
      </c>
      <c r="L170" s="28" t="s">
        <v>332</v>
      </c>
    </row>
    <row r="171" spans="1:16" ht="30" customHeight="1" x14ac:dyDescent="0.15">
      <c r="A171" s="70"/>
      <c r="B171" s="110" t="s">
        <v>45</v>
      </c>
      <c r="C171" s="120">
        <v>50000</v>
      </c>
      <c r="D171" s="98">
        <v>0</v>
      </c>
      <c r="E171" s="31">
        <f>C171-D171</f>
        <v>50000</v>
      </c>
      <c r="F171" s="91"/>
      <c r="G171" s="91"/>
      <c r="H171" s="91"/>
      <c r="I171" s="91"/>
      <c r="J171" s="32"/>
      <c r="K171" s="34" t="s">
        <v>327</v>
      </c>
      <c r="L171" s="28" t="s">
        <v>332</v>
      </c>
      <c r="O171" s="95"/>
      <c r="P171" s="44"/>
    </row>
    <row r="172" spans="1:16" ht="30" customHeight="1" thickBot="1" x14ac:dyDescent="0.2">
      <c r="A172" s="64" t="s">
        <v>348</v>
      </c>
      <c r="B172" s="104" t="s">
        <v>328</v>
      </c>
      <c r="C172" s="96">
        <f>C173</f>
        <v>50000</v>
      </c>
      <c r="D172" s="96">
        <f>D173</f>
        <v>0</v>
      </c>
      <c r="E172" s="3">
        <f>E173</f>
        <v>50000</v>
      </c>
      <c r="F172" s="91"/>
      <c r="G172" s="91"/>
      <c r="H172" s="91"/>
      <c r="I172" s="91"/>
      <c r="J172" s="32"/>
      <c r="K172" s="34" t="s">
        <v>329</v>
      </c>
      <c r="L172" s="28" t="s">
        <v>333</v>
      </c>
    </row>
    <row r="173" spans="1:16" ht="30" customHeight="1" thickBot="1" x14ac:dyDescent="0.2">
      <c r="A173" s="92"/>
      <c r="B173" s="112" t="s">
        <v>45</v>
      </c>
      <c r="C173" s="122">
        <v>50000</v>
      </c>
      <c r="D173" s="100">
        <v>0</v>
      </c>
      <c r="E173" s="87">
        <f>C173-D173</f>
        <v>50000</v>
      </c>
      <c r="F173" s="91"/>
      <c r="G173" s="91"/>
      <c r="H173" s="91"/>
      <c r="I173" s="91"/>
      <c r="J173" s="91"/>
      <c r="K173" s="89" t="s">
        <v>329</v>
      </c>
      <c r="L173" s="93" t="s">
        <v>333</v>
      </c>
    </row>
    <row r="174" spans="1:16" ht="84.75" customHeight="1" x14ac:dyDescent="0.15">
      <c r="A174" s="213" t="s">
        <v>338</v>
      </c>
      <c r="B174" s="213"/>
      <c r="C174" s="213"/>
      <c r="D174" s="213"/>
      <c r="E174" s="213"/>
      <c r="F174" s="213"/>
      <c r="G174" s="213"/>
      <c r="H174" s="213"/>
      <c r="I174" s="213"/>
      <c r="J174" s="213"/>
      <c r="K174" s="213"/>
      <c r="L174" s="213"/>
    </row>
    <row r="175" spans="1:16" ht="21.95" customHeight="1" x14ac:dyDescent="0.15">
      <c r="C175" s="6"/>
      <c r="D175" s="6"/>
      <c r="E175" s="6"/>
      <c r="J175" s="7"/>
    </row>
    <row r="176" spans="1:16" ht="21.95" customHeight="1" x14ac:dyDescent="0.15">
      <c r="C176" s="6"/>
      <c r="D176" s="6"/>
      <c r="E176" s="6"/>
      <c r="F176" s="57"/>
      <c r="J176" s="7"/>
    </row>
    <row r="177" spans="1:11" ht="21.95" customHeight="1" x14ac:dyDescent="0.15">
      <c r="C177" s="6"/>
      <c r="D177" s="6"/>
      <c r="E177" s="6"/>
      <c r="J177" s="7"/>
    </row>
    <row r="178" spans="1:11" ht="21.95" customHeight="1" x14ac:dyDescent="0.15">
      <c r="C178" s="6"/>
      <c r="D178" s="6"/>
      <c r="E178" s="6"/>
      <c r="J178" s="7"/>
    </row>
    <row r="179" spans="1:11" ht="18" customHeight="1" x14ac:dyDescent="0.15">
      <c r="C179" s="6"/>
      <c r="D179" s="6"/>
      <c r="E179" s="6"/>
      <c r="J179" s="7"/>
    </row>
    <row r="180" spans="1:11" ht="18" customHeight="1" x14ac:dyDescent="0.15">
      <c r="C180" s="6"/>
      <c r="D180" s="6"/>
      <c r="E180" s="6"/>
      <c r="J180" s="7"/>
    </row>
    <row r="181" spans="1:11" ht="18" customHeight="1" x14ac:dyDescent="0.15">
      <c r="C181" s="6"/>
      <c r="D181" s="6"/>
      <c r="E181" s="6"/>
      <c r="J181" s="7"/>
    </row>
    <row r="182" spans="1:11" x14ac:dyDescent="0.15">
      <c r="C182" s="6"/>
      <c r="D182" s="6"/>
      <c r="E182" s="6"/>
      <c r="J182" s="7"/>
    </row>
    <row r="183" spans="1:11" x14ac:dyDescent="0.15">
      <c r="C183" s="6"/>
      <c r="D183" s="6"/>
      <c r="E183" s="6"/>
      <c r="J183" s="7"/>
    </row>
    <row r="184" spans="1:11" x14ac:dyDescent="0.15">
      <c r="C184" s="6"/>
      <c r="D184" s="6"/>
      <c r="E184" s="6"/>
      <c r="J184" s="7"/>
    </row>
    <row r="185" spans="1:11" x14ac:dyDescent="0.15">
      <c r="C185" s="6"/>
      <c r="D185" s="6"/>
      <c r="E185" s="6"/>
      <c r="J185" s="7"/>
    </row>
    <row r="186" spans="1:11" x14ac:dyDescent="0.15">
      <c r="C186" s="6"/>
      <c r="D186" s="6"/>
      <c r="E186" s="6"/>
      <c r="J186" s="7"/>
    </row>
    <row r="187" spans="1:11" x14ac:dyDescent="0.15">
      <c r="C187" s="6"/>
      <c r="D187" s="6"/>
      <c r="E187" s="6"/>
      <c r="J187" s="7"/>
    </row>
    <row r="188" spans="1:11" s="5" customFormat="1" x14ac:dyDescent="0.15">
      <c r="A188" s="58"/>
      <c r="B188" s="106"/>
      <c r="C188" s="6"/>
      <c r="D188" s="6"/>
      <c r="E188" s="6"/>
      <c r="I188"/>
      <c r="J188" s="7"/>
      <c r="K188"/>
    </row>
    <row r="189" spans="1:11" s="5" customFormat="1" x14ac:dyDescent="0.15">
      <c r="A189" s="58"/>
      <c r="B189" s="106"/>
      <c r="C189" s="6"/>
      <c r="D189" s="6"/>
      <c r="E189" s="6"/>
      <c r="I189"/>
      <c r="J189" s="7"/>
      <c r="K189"/>
    </row>
    <row r="190" spans="1:11" s="5" customFormat="1" x14ac:dyDescent="0.15">
      <c r="A190" s="58"/>
      <c r="B190" s="106"/>
      <c r="C190" s="6"/>
      <c r="D190" s="6"/>
      <c r="E190" s="6"/>
      <c r="I190"/>
      <c r="J190" s="7"/>
      <c r="K190"/>
    </row>
    <row r="191" spans="1:11" s="5" customFormat="1" x14ac:dyDescent="0.15">
      <c r="A191" s="58"/>
      <c r="B191" s="106"/>
      <c r="C191" s="6"/>
      <c r="D191" s="6"/>
      <c r="E191" s="6"/>
      <c r="I191"/>
      <c r="J191" s="7"/>
      <c r="K191"/>
    </row>
    <row r="192" spans="1:11" s="5" customFormat="1" x14ac:dyDescent="0.15">
      <c r="A192" s="58"/>
      <c r="B192" s="106"/>
      <c r="C192" s="6"/>
      <c r="D192" s="6"/>
      <c r="E192" s="6"/>
      <c r="I192"/>
      <c r="J192" s="7"/>
      <c r="K192"/>
    </row>
    <row r="193" spans="1:11" s="5" customFormat="1" x14ac:dyDescent="0.15">
      <c r="A193" s="58"/>
      <c r="B193" s="106"/>
      <c r="C193" s="6"/>
      <c r="D193" s="6"/>
      <c r="E193" s="6"/>
      <c r="I193"/>
      <c r="J193" s="7"/>
      <c r="K193"/>
    </row>
    <row r="194" spans="1:11" s="5" customFormat="1" x14ac:dyDescent="0.15">
      <c r="A194" s="58"/>
      <c r="B194" s="106"/>
      <c r="C194" s="6"/>
      <c r="D194" s="6"/>
      <c r="E194" s="6"/>
      <c r="I194"/>
      <c r="J194" s="7"/>
      <c r="K194"/>
    </row>
    <row r="195" spans="1:11" s="5" customFormat="1" x14ac:dyDescent="0.15">
      <c r="A195" s="58"/>
      <c r="B195" s="106"/>
      <c r="C195" s="6"/>
      <c r="D195" s="6"/>
      <c r="E195" s="6"/>
      <c r="I195"/>
      <c r="J195" s="7"/>
      <c r="K195"/>
    </row>
    <row r="196" spans="1:11" s="5" customFormat="1" x14ac:dyDescent="0.15">
      <c r="A196" s="58"/>
      <c r="B196" s="106"/>
      <c r="C196" s="6"/>
      <c r="D196" s="6"/>
      <c r="E196" s="6"/>
      <c r="I196"/>
      <c r="J196" s="7"/>
      <c r="K196"/>
    </row>
    <row r="197" spans="1:11" s="5" customFormat="1" x14ac:dyDescent="0.15">
      <c r="A197" s="58"/>
      <c r="B197" s="106"/>
      <c r="C197" s="6"/>
      <c r="D197" s="6"/>
      <c r="E197" s="6"/>
      <c r="I197"/>
      <c r="J197" s="7"/>
      <c r="K197"/>
    </row>
    <row r="198" spans="1:11" s="5" customFormat="1" x14ac:dyDescent="0.15">
      <c r="A198" s="58"/>
      <c r="B198" s="106"/>
      <c r="C198" s="6"/>
      <c r="D198" s="6"/>
      <c r="E198" s="6"/>
      <c r="I198"/>
      <c r="J198" s="7"/>
      <c r="K198"/>
    </row>
    <row r="199" spans="1:11" s="5" customFormat="1" x14ac:dyDescent="0.15">
      <c r="A199" s="58"/>
      <c r="B199" s="106"/>
      <c r="C199" s="6"/>
      <c r="D199" s="6"/>
      <c r="E199" s="6"/>
      <c r="I199"/>
      <c r="J199" s="7"/>
      <c r="K199"/>
    </row>
    <row r="200" spans="1:11" s="5" customFormat="1" x14ac:dyDescent="0.15">
      <c r="A200" s="58"/>
      <c r="B200" s="106"/>
      <c r="C200" s="6"/>
      <c r="D200" s="6"/>
      <c r="E200" s="6"/>
      <c r="I200"/>
      <c r="J200" s="7"/>
      <c r="K200"/>
    </row>
    <row r="201" spans="1:11" s="5" customFormat="1" x14ac:dyDescent="0.15">
      <c r="A201" s="58"/>
      <c r="B201" s="106"/>
      <c r="C201" s="6"/>
      <c r="D201" s="6"/>
      <c r="E201" s="6"/>
      <c r="I201"/>
      <c r="J201" s="7"/>
      <c r="K201"/>
    </row>
    <row r="202" spans="1:11" s="5" customFormat="1" x14ac:dyDescent="0.15">
      <c r="A202" s="58"/>
      <c r="B202" s="106"/>
      <c r="C202" s="6"/>
      <c r="D202" s="6"/>
      <c r="E202" s="6"/>
      <c r="I202"/>
      <c r="J202" s="7"/>
      <c r="K202"/>
    </row>
    <row r="203" spans="1:11" s="5" customFormat="1" x14ac:dyDescent="0.15">
      <c r="A203" s="58"/>
      <c r="B203" s="106"/>
      <c r="C203" s="6"/>
      <c r="D203" s="6"/>
      <c r="E203" s="6"/>
      <c r="I203"/>
      <c r="J203" s="7"/>
      <c r="K203"/>
    </row>
    <row r="204" spans="1:11" s="5" customFormat="1" x14ac:dyDescent="0.15">
      <c r="A204" s="58"/>
      <c r="B204" s="106"/>
      <c r="C204" s="6"/>
      <c r="D204" s="6"/>
      <c r="E204" s="6"/>
      <c r="I204"/>
      <c r="J204" s="7"/>
      <c r="K204"/>
    </row>
    <row r="205" spans="1:11" x14ac:dyDescent="0.15">
      <c r="C205" s="6"/>
      <c r="D205" s="6"/>
      <c r="E205" s="6"/>
      <c r="J205" s="7"/>
    </row>
    <row r="206" spans="1:11" x14ac:dyDescent="0.15">
      <c r="C206" s="6"/>
      <c r="D206" s="6"/>
      <c r="E206" s="6"/>
      <c r="J206" s="7"/>
    </row>
    <row r="207" spans="1:11" x14ac:dyDescent="0.15">
      <c r="C207" s="6"/>
      <c r="D207" s="6"/>
      <c r="E207" s="6"/>
      <c r="J207" s="7"/>
    </row>
    <row r="208" spans="1:11" x14ac:dyDescent="0.15">
      <c r="C208" s="6"/>
      <c r="D208" s="6"/>
      <c r="E208" s="6"/>
      <c r="J208" s="7"/>
    </row>
    <row r="209" spans="3:10" x14ac:dyDescent="0.15">
      <c r="C209" s="6"/>
      <c r="D209" s="6"/>
      <c r="E209" s="6"/>
      <c r="J209" s="7"/>
    </row>
    <row r="210" spans="3:10" x14ac:dyDescent="0.15">
      <c r="C210" s="6"/>
      <c r="D210" s="6"/>
      <c r="E210" s="6"/>
      <c r="J210" s="7"/>
    </row>
    <row r="211" spans="3:10" x14ac:dyDescent="0.15">
      <c r="C211" s="6"/>
      <c r="D211" s="6"/>
      <c r="E211" s="6"/>
      <c r="J211" s="7"/>
    </row>
    <row r="212" spans="3:10" x14ac:dyDescent="0.15">
      <c r="C212" s="6"/>
      <c r="D212" s="6"/>
      <c r="E212" s="6"/>
      <c r="J212" s="7"/>
    </row>
    <row r="213" spans="3:10" x14ac:dyDescent="0.15">
      <c r="C213" s="6"/>
      <c r="D213" s="6"/>
      <c r="E213" s="6"/>
      <c r="J213" s="7"/>
    </row>
    <row r="214" spans="3:10" x14ac:dyDescent="0.15">
      <c r="C214" s="6"/>
      <c r="D214" s="6"/>
      <c r="E214" s="6"/>
      <c r="J214" s="7"/>
    </row>
    <row r="215" spans="3:10" x14ac:dyDescent="0.15">
      <c r="C215" s="6"/>
      <c r="D215" s="6"/>
      <c r="E215" s="6"/>
      <c r="J215" s="7"/>
    </row>
    <row r="216" spans="3:10" x14ac:dyDescent="0.15">
      <c r="C216" s="6"/>
      <c r="D216" s="6"/>
      <c r="E216" s="6"/>
      <c r="J216" s="7"/>
    </row>
    <row r="217" spans="3:10" x14ac:dyDescent="0.15">
      <c r="C217" s="6"/>
      <c r="D217" s="6"/>
      <c r="E217" s="6"/>
      <c r="J217" s="7"/>
    </row>
    <row r="218" spans="3:10" x14ac:dyDescent="0.15">
      <c r="C218" s="6"/>
      <c r="D218" s="6"/>
      <c r="E218" s="6"/>
      <c r="J218" s="7"/>
    </row>
    <row r="219" spans="3:10" x14ac:dyDescent="0.15">
      <c r="C219" s="6"/>
      <c r="D219" s="6"/>
      <c r="E219" s="6"/>
      <c r="J219" s="7"/>
    </row>
    <row r="220" spans="3:10" x14ac:dyDescent="0.15">
      <c r="C220" s="6"/>
      <c r="D220" s="6"/>
      <c r="E220" s="6"/>
      <c r="J220" s="7"/>
    </row>
    <row r="221" spans="3:10" x14ac:dyDescent="0.15">
      <c r="C221" s="6"/>
      <c r="D221" s="6"/>
      <c r="E221" s="6"/>
      <c r="J221" s="7"/>
    </row>
    <row r="222" spans="3:10" x14ac:dyDescent="0.15">
      <c r="C222" s="6"/>
      <c r="D222" s="6"/>
      <c r="E222" s="6"/>
      <c r="J222" s="7"/>
    </row>
    <row r="223" spans="3:10" x14ac:dyDescent="0.15">
      <c r="C223" s="6"/>
      <c r="D223" s="6"/>
      <c r="E223" s="6"/>
      <c r="J223" s="7"/>
    </row>
    <row r="224" spans="3:10" x14ac:dyDescent="0.15">
      <c r="C224" s="6"/>
      <c r="D224" s="6"/>
      <c r="E224" s="6"/>
      <c r="J224" s="7"/>
    </row>
    <row r="225" spans="3:10" x14ac:dyDescent="0.15">
      <c r="C225" s="6"/>
      <c r="D225" s="6"/>
      <c r="E225" s="6"/>
      <c r="J225" s="7"/>
    </row>
    <row r="226" spans="3:10" x14ac:dyDescent="0.15">
      <c r="C226" s="6"/>
      <c r="D226" s="6"/>
      <c r="E226" s="6"/>
      <c r="J226" s="7"/>
    </row>
    <row r="227" spans="3:10" x14ac:dyDescent="0.15">
      <c r="C227" s="6"/>
      <c r="D227" s="6"/>
      <c r="E227" s="6"/>
      <c r="J227" s="7"/>
    </row>
    <row r="228" spans="3:10" x14ac:dyDescent="0.15">
      <c r="C228" s="6"/>
      <c r="D228" s="6"/>
      <c r="E228" s="6"/>
      <c r="J228" s="7"/>
    </row>
    <row r="229" spans="3:10" x14ac:dyDescent="0.15">
      <c r="C229" s="6"/>
      <c r="D229" s="6"/>
      <c r="E229" s="6"/>
      <c r="J229" s="7"/>
    </row>
    <row r="230" spans="3:10" x14ac:dyDescent="0.15">
      <c r="C230" s="6"/>
      <c r="D230" s="6"/>
      <c r="E230" s="6"/>
      <c r="J230" s="7"/>
    </row>
    <row r="231" spans="3:10" x14ac:dyDescent="0.15">
      <c r="C231" s="6"/>
      <c r="D231" s="6"/>
      <c r="E231" s="6"/>
      <c r="J231" s="7"/>
    </row>
    <row r="232" spans="3:10" x14ac:dyDescent="0.15">
      <c r="C232" s="6"/>
      <c r="D232" s="6"/>
      <c r="E232" s="6"/>
      <c r="J232" s="7"/>
    </row>
    <row r="233" spans="3:10" x14ac:dyDescent="0.15">
      <c r="C233" s="6"/>
      <c r="D233" s="6"/>
      <c r="E233" s="6"/>
      <c r="J233" s="7"/>
    </row>
    <row r="234" spans="3:10" x14ac:dyDescent="0.15">
      <c r="C234" s="6"/>
      <c r="D234" s="6"/>
      <c r="E234" s="6"/>
      <c r="J234" s="7"/>
    </row>
    <row r="235" spans="3:10" x14ac:dyDescent="0.15">
      <c r="C235" s="6"/>
      <c r="D235" s="6"/>
      <c r="E235" s="6"/>
      <c r="J235" s="7"/>
    </row>
    <row r="236" spans="3:10" x14ac:dyDescent="0.15">
      <c r="C236" s="6"/>
      <c r="D236" s="6"/>
      <c r="E236" s="6"/>
      <c r="J236" s="7"/>
    </row>
    <row r="237" spans="3:10" x14ac:dyDescent="0.15">
      <c r="C237" s="6"/>
      <c r="D237" s="6"/>
      <c r="E237" s="6"/>
      <c r="J237" s="7"/>
    </row>
    <row r="238" spans="3:10" x14ac:dyDescent="0.15">
      <c r="C238" s="6"/>
      <c r="D238" s="6"/>
      <c r="E238" s="6"/>
      <c r="J238" s="7"/>
    </row>
    <row r="239" spans="3:10" x14ac:dyDescent="0.15">
      <c r="C239" s="6"/>
      <c r="D239" s="6"/>
      <c r="E239" s="6"/>
      <c r="J239" s="7"/>
    </row>
    <row r="240" spans="3:10" x14ac:dyDescent="0.15">
      <c r="C240" s="6"/>
      <c r="D240" s="6"/>
      <c r="E240" s="6"/>
      <c r="J240" s="7"/>
    </row>
    <row r="241" spans="3:10" x14ac:dyDescent="0.15">
      <c r="C241" s="6"/>
      <c r="D241" s="6"/>
      <c r="E241" s="6"/>
      <c r="J241" s="7"/>
    </row>
    <row r="242" spans="3:10" x14ac:dyDescent="0.15">
      <c r="C242" s="6"/>
      <c r="D242" s="6"/>
      <c r="E242" s="6"/>
      <c r="J242" s="7"/>
    </row>
    <row r="243" spans="3:10" x14ac:dyDescent="0.15">
      <c r="C243" s="6"/>
      <c r="D243" s="6"/>
      <c r="E243" s="6"/>
      <c r="J243" s="7"/>
    </row>
    <row r="244" spans="3:10" x14ac:dyDescent="0.15">
      <c r="C244" s="6"/>
      <c r="D244" s="6"/>
      <c r="E244" s="6"/>
      <c r="J244" s="7"/>
    </row>
    <row r="245" spans="3:10" x14ac:dyDescent="0.15">
      <c r="C245" s="6"/>
      <c r="D245" s="6"/>
      <c r="E245" s="6"/>
      <c r="J245" s="7"/>
    </row>
    <row r="246" spans="3:10" x14ac:dyDescent="0.15">
      <c r="C246" s="6"/>
      <c r="D246" s="6"/>
      <c r="E246" s="6"/>
      <c r="J246" s="7"/>
    </row>
    <row r="247" spans="3:10" x14ac:dyDescent="0.15">
      <c r="C247" s="6"/>
      <c r="D247" s="6"/>
      <c r="E247" s="6"/>
      <c r="J247" s="7"/>
    </row>
    <row r="248" spans="3:10" x14ac:dyDescent="0.15">
      <c r="C248" s="6"/>
      <c r="D248" s="6"/>
      <c r="E248" s="6"/>
      <c r="J248" s="7"/>
    </row>
    <row r="249" spans="3:10" x14ac:dyDescent="0.15">
      <c r="C249" s="6"/>
      <c r="D249" s="6"/>
      <c r="E249" s="6"/>
      <c r="J249" s="7"/>
    </row>
    <row r="250" spans="3:10" x14ac:dyDescent="0.15">
      <c r="C250" s="6"/>
      <c r="D250" s="6"/>
      <c r="E250" s="6"/>
      <c r="J250" s="7"/>
    </row>
    <row r="251" spans="3:10" x14ac:dyDescent="0.15">
      <c r="C251" s="6"/>
      <c r="D251" s="6"/>
      <c r="E251" s="6"/>
      <c r="J251" s="7"/>
    </row>
    <row r="252" spans="3:10" x14ac:dyDescent="0.15">
      <c r="C252" s="6"/>
      <c r="D252" s="6"/>
      <c r="E252" s="6"/>
      <c r="J252" s="7"/>
    </row>
    <row r="253" spans="3:10" x14ac:dyDescent="0.15">
      <c r="C253" s="6"/>
      <c r="D253" s="6"/>
      <c r="E253" s="6"/>
      <c r="J253" s="7"/>
    </row>
    <row r="254" spans="3:10" x14ac:dyDescent="0.15">
      <c r="C254" s="6"/>
      <c r="D254" s="6"/>
      <c r="E254" s="6"/>
      <c r="J254" s="7"/>
    </row>
    <row r="255" spans="3:10" x14ac:dyDescent="0.15">
      <c r="C255" s="6"/>
      <c r="D255" s="6"/>
      <c r="E255" s="6"/>
      <c r="J255" s="7"/>
    </row>
    <row r="256" spans="3:10" x14ac:dyDescent="0.15">
      <c r="C256" s="6"/>
      <c r="D256" s="6"/>
      <c r="E256" s="6"/>
      <c r="J256" s="7"/>
    </row>
    <row r="257" spans="3:10" x14ac:dyDescent="0.15">
      <c r="C257" s="6"/>
      <c r="D257" s="6"/>
      <c r="E257" s="6"/>
      <c r="J257" s="7"/>
    </row>
    <row r="258" spans="3:10" x14ac:dyDescent="0.15">
      <c r="C258" s="6"/>
      <c r="D258" s="6"/>
      <c r="E258" s="6"/>
      <c r="J258" s="7"/>
    </row>
    <row r="259" spans="3:10" x14ac:dyDescent="0.15">
      <c r="C259" s="6"/>
      <c r="D259" s="6"/>
      <c r="E259" s="6"/>
      <c r="J259" s="7"/>
    </row>
    <row r="260" spans="3:10" x14ac:dyDescent="0.15">
      <c r="C260" s="6"/>
      <c r="D260" s="6"/>
      <c r="E260" s="6"/>
      <c r="J260" s="7"/>
    </row>
    <row r="261" spans="3:10" x14ac:dyDescent="0.15">
      <c r="C261" s="6"/>
      <c r="D261" s="6"/>
      <c r="E261" s="6"/>
      <c r="J261" s="7"/>
    </row>
    <row r="262" spans="3:10" x14ac:dyDescent="0.15">
      <c r="C262" s="6"/>
      <c r="D262" s="6"/>
      <c r="E262" s="6"/>
      <c r="J262" s="7"/>
    </row>
    <row r="263" spans="3:10" x14ac:dyDescent="0.15">
      <c r="C263" s="6"/>
      <c r="D263" s="6"/>
      <c r="E263" s="6"/>
      <c r="J263" s="7"/>
    </row>
    <row r="264" spans="3:10" x14ac:dyDescent="0.15">
      <c r="C264" s="6"/>
      <c r="D264" s="6"/>
      <c r="E264" s="6"/>
      <c r="J264" s="7"/>
    </row>
    <row r="265" spans="3:10" x14ac:dyDescent="0.15">
      <c r="C265" s="6"/>
      <c r="D265" s="6"/>
      <c r="E265" s="6"/>
      <c r="J265" s="7"/>
    </row>
    <row r="266" spans="3:10" x14ac:dyDescent="0.15">
      <c r="C266" s="6"/>
      <c r="D266" s="6"/>
      <c r="E266" s="6"/>
      <c r="J266" s="7"/>
    </row>
    <row r="267" spans="3:10" x14ac:dyDescent="0.15">
      <c r="C267" s="6"/>
      <c r="D267" s="6"/>
      <c r="E267" s="6"/>
      <c r="J267" s="7"/>
    </row>
    <row r="268" spans="3:10" x14ac:dyDescent="0.15">
      <c r="C268" s="6"/>
      <c r="D268" s="6"/>
      <c r="E268" s="6"/>
      <c r="J268" s="7"/>
    </row>
    <row r="269" spans="3:10" x14ac:dyDescent="0.15">
      <c r="C269" s="6"/>
      <c r="D269" s="6"/>
      <c r="E269" s="6"/>
      <c r="J269" s="7"/>
    </row>
    <row r="270" spans="3:10" x14ac:dyDescent="0.15">
      <c r="C270" s="6"/>
      <c r="D270" s="6"/>
      <c r="E270" s="6"/>
      <c r="J270" s="7"/>
    </row>
    <row r="271" spans="3:10" x14ac:dyDescent="0.15">
      <c r="C271" s="6"/>
      <c r="D271" s="6"/>
      <c r="E271" s="6"/>
      <c r="J271" s="7"/>
    </row>
    <row r="272" spans="3:10" x14ac:dyDescent="0.15">
      <c r="C272" s="6"/>
      <c r="D272" s="6"/>
      <c r="E272" s="6"/>
      <c r="J272" s="7"/>
    </row>
    <row r="273" spans="3:10" x14ac:dyDescent="0.15">
      <c r="C273" s="6"/>
      <c r="D273" s="6"/>
      <c r="E273" s="6"/>
      <c r="J273" s="7"/>
    </row>
    <row r="274" spans="3:10" x14ac:dyDescent="0.15">
      <c r="C274" s="6"/>
      <c r="D274" s="6"/>
      <c r="E274" s="6"/>
      <c r="J274" s="7"/>
    </row>
    <row r="275" spans="3:10" x14ac:dyDescent="0.15">
      <c r="C275" s="6"/>
      <c r="D275" s="6"/>
      <c r="E275" s="6"/>
      <c r="J275" s="7"/>
    </row>
    <row r="276" spans="3:10" x14ac:dyDescent="0.15">
      <c r="C276" s="6"/>
      <c r="D276" s="6"/>
      <c r="E276" s="6"/>
      <c r="J276" s="7"/>
    </row>
    <row r="277" spans="3:10" x14ac:dyDescent="0.15">
      <c r="C277" s="6"/>
      <c r="D277" s="6"/>
      <c r="E277" s="6"/>
      <c r="J277" s="7"/>
    </row>
    <row r="278" spans="3:10" x14ac:dyDescent="0.15">
      <c r="C278" s="6"/>
      <c r="D278" s="6"/>
      <c r="E278" s="6"/>
      <c r="J278" s="7"/>
    </row>
    <row r="279" spans="3:10" x14ac:dyDescent="0.15">
      <c r="C279" s="6"/>
      <c r="D279" s="6"/>
      <c r="E279" s="6"/>
      <c r="J279" s="7"/>
    </row>
    <row r="280" spans="3:10" x14ac:dyDescent="0.15">
      <c r="C280" s="6"/>
      <c r="D280" s="6"/>
      <c r="E280" s="6"/>
      <c r="J280" s="7"/>
    </row>
    <row r="281" spans="3:10" x14ac:dyDescent="0.15">
      <c r="C281" s="6"/>
      <c r="D281" s="6"/>
      <c r="E281" s="6"/>
      <c r="J281" s="7"/>
    </row>
    <row r="282" spans="3:10" x14ac:dyDescent="0.15">
      <c r="C282" s="6"/>
      <c r="D282" s="6"/>
      <c r="E282" s="6"/>
      <c r="J282" s="7"/>
    </row>
    <row r="283" spans="3:10" x14ac:dyDescent="0.15">
      <c r="C283" s="6"/>
      <c r="D283" s="6"/>
      <c r="E283" s="6"/>
      <c r="J283" s="7"/>
    </row>
    <row r="284" spans="3:10" x14ac:dyDescent="0.15">
      <c r="C284" s="6"/>
      <c r="D284" s="6"/>
      <c r="E284" s="6"/>
      <c r="J284" s="7"/>
    </row>
    <row r="285" spans="3:10" x14ac:dyDescent="0.15">
      <c r="C285" s="6"/>
      <c r="D285" s="6"/>
      <c r="E285" s="6"/>
      <c r="J285" s="7"/>
    </row>
    <row r="286" spans="3:10" x14ac:dyDescent="0.15">
      <c r="C286" s="6"/>
      <c r="D286" s="6"/>
      <c r="E286" s="6"/>
      <c r="J286" s="7"/>
    </row>
    <row r="287" spans="3:10" x14ac:dyDescent="0.15">
      <c r="C287" s="6"/>
      <c r="D287" s="6"/>
      <c r="E287" s="6"/>
      <c r="J287" s="7"/>
    </row>
    <row r="288" spans="3:10" x14ac:dyDescent="0.15">
      <c r="C288" s="6"/>
      <c r="D288" s="6"/>
      <c r="E288" s="6"/>
      <c r="J288" s="7"/>
    </row>
    <row r="289" spans="3:10" x14ac:dyDescent="0.15">
      <c r="C289" s="6"/>
      <c r="D289" s="6"/>
      <c r="E289" s="6"/>
      <c r="J289" s="7"/>
    </row>
    <row r="290" spans="3:10" x14ac:dyDescent="0.15">
      <c r="C290" s="6"/>
      <c r="D290" s="6"/>
      <c r="E290" s="6"/>
      <c r="J290" s="7"/>
    </row>
    <row r="291" spans="3:10" x14ac:dyDescent="0.15">
      <c r="C291" s="6"/>
      <c r="D291" s="6"/>
      <c r="E291" s="6"/>
      <c r="J291" s="7"/>
    </row>
    <row r="292" spans="3:10" x14ac:dyDescent="0.15">
      <c r="C292" s="6"/>
      <c r="D292" s="6"/>
      <c r="E292" s="6"/>
      <c r="J292" s="7"/>
    </row>
    <row r="293" spans="3:10" x14ac:dyDescent="0.15">
      <c r="C293" s="6"/>
      <c r="D293" s="6"/>
      <c r="E293" s="6"/>
      <c r="J293" s="7"/>
    </row>
    <row r="294" spans="3:10" x14ac:dyDescent="0.15">
      <c r="C294" s="6"/>
      <c r="D294" s="6"/>
      <c r="E294" s="6"/>
      <c r="J294" s="7"/>
    </row>
    <row r="295" spans="3:10" x14ac:dyDescent="0.15">
      <c r="C295" s="6"/>
      <c r="D295" s="6"/>
      <c r="E295" s="6"/>
      <c r="J295" s="7"/>
    </row>
    <row r="296" spans="3:10" x14ac:dyDescent="0.15">
      <c r="C296" s="6"/>
      <c r="D296" s="6"/>
      <c r="E296" s="6"/>
      <c r="J296" s="7"/>
    </row>
    <row r="297" spans="3:10" x14ac:dyDescent="0.15">
      <c r="C297" s="6"/>
      <c r="D297" s="6"/>
      <c r="E297" s="6"/>
      <c r="J297" s="7"/>
    </row>
    <row r="298" spans="3:10" x14ac:dyDescent="0.15">
      <c r="C298" s="6"/>
      <c r="D298" s="6"/>
      <c r="E298" s="6"/>
      <c r="J298" s="7"/>
    </row>
    <row r="299" spans="3:10" x14ac:dyDescent="0.15">
      <c r="C299" s="6"/>
      <c r="D299" s="6"/>
      <c r="E299" s="6"/>
      <c r="J299" s="7"/>
    </row>
    <row r="300" spans="3:10" x14ac:dyDescent="0.15">
      <c r="C300" s="6"/>
      <c r="D300" s="6"/>
      <c r="E300" s="6"/>
      <c r="J300" s="7"/>
    </row>
    <row r="301" spans="3:10" x14ac:dyDescent="0.15">
      <c r="C301" s="6"/>
      <c r="D301" s="6"/>
      <c r="E301" s="6"/>
      <c r="J301" s="7"/>
    </row>
    <row r="302" spans="3:10" x14ac:dyDescent="0.15">
      <c r="C302" s="6"/>
      <c r="D302" s="6"/>
      <c r="E302" s="6"/>
      <c r="J302" s="7"/>
    </row>
    <row r="303" spans="3:10" x14ac:dyDescent="0.15">
      <c r="C303" s="6"/>
      <c r="D303" s="6"/>
      <c r="E303" s="6"/>
      <c r="J303" s="7"/>
    </row>
    <row r="304" spans="3:10" x14ac:dyDescent="0.15">
      <c r="C304" s="6"/>
      <c r="D304" s="6"/>
      <c r="E304" s="6"/>
      <c r="J304" s="7"/>
    </row>
    <row r="305" spans="3:10" x14ac:dyDescent="0.15">
      <c r="C305" s="6"/>
      <c r="D305" s="6"/>
      <c r="E305" s="6"/>
      <c r="J305" s="7"/>
    </row>
    <row r="306" spans="3:10" x14ac:dyDescent="0.15">
      <c r="C306" s="6"/>
      <c r="D306" s="6"/>
      <c r="E306" s="6"/>
      <c r="J306" s="7"/>
    </row>
    <row r="307" spans="3:10" x14ac:dyDescent="0.15">
      <c r="C307" s="6"/>
      <c r="D307" s="6"/>
      <c r="E307" s="6"/>
      <c r="J307" s="7"/>
    </row>
    <row r="308" spans="3:10" x14ac:dyDescent="0.15">
      <c r="C308" s="6"/>
      <c r="D308" s="6"/>
      <c r="E308" s="6"/>
      <c r="J308" s="7"/>
    </row>
    <row r="309" spans="3:10" x14ac:dyDescent="0.15">
      <c r="C309" s="6"/>
      <c r="D309" s="6"/>
      <c r="E309" s="6"/>
      <c r="J309" s="7"/>
    </row>
    <row r="310" spans="3:10" x14ac:dyDescent="0.15">
      <c r="C310" s="6"/>
      <c r="D310" s="6"/>
      <c r="E310" s="6"/>
      <c r="J310" s="7"/>
    </row>
    <row r="311" spans="3:10" x14ac:dyDescent="0.15">
      <c r="C311" s="6"/>
      <c r="D311" s="6"/>
      <c r="E311" s="6"/>
      <c r="J311" s="7"/>
    </row>
    <row r="312" spans="3:10" x14ac:dyDescent="0.15">
      <c r="C312" s="6"/>
      <c r="D312" s="6"/>
      <c r="E312" s="6"/>
      <c r="J312" s="7"/>
    </row>
    <row r="313" spans="3:10" x14ac:dyDescent="0.15">
      <c r="C313" s="6"/>
      <c r="D313" s="6"/>
      <c r="E313" s="6"/>
      <c r="J313" s="7"/>
    </row>
    <row r="314" spans="3:10" x14ac:dyDescent="0.15">
      <c r="C314" s="6"/>
      <c r="D314" s="6"/>
      <c r="E314" s="6"/>
      <c r="J314" s="7"/>
    </row>
    <row r="315" spans="3:10" x14ac:dyDescent="0.15">
      <c r="C315" s="6"/>
      <c r="D315" s="6"/>
      <c r="E315" s="6"/>
      <c r="J315" s="7"/>
    </row>
    <row r="316" spans="3:10" x14ac:dyDescent="0.15">
      <c r="C316" s="6"/>
      <c r="D316" s="6"/>
      <c r="E316" s="6"/>
      <c r="J316" s="7"/>
    </row>
    <row r="317" spans="3:10" x14ac:dyDescent="0.15">
      <c r="C317" s="6"/>
      <c r="D317" s="6"/>
      <c r="E317" s="6"/>
      <c r="J317" s="7"/>
    </row>
    <row r="318" spans="3:10" x14ac:dyDescent="0.15">
      <c r="C318" s="6"/>
      <c r="D318" s="6"/>
      <c r="E318" s="6"/>
      <c r="J318" s="7"/>
    </row>
    <row r="319" spans="3:10" x14ac:dyDescent="0.15">
      <c r="C319" s="6"/>
      <c r="D319" s="6"/>
      <c r="E319" s="6"/>
      <c r="J319" s="7"/>
    </row>
    <row r="320" spans="3:10" x14ac:dyDescent="0.15">
      <c r="C320" s="6"/>
      <c r="D320" s="6"/>
      <c r="E320" s="6"/>
      <c r="J320" s="7"/>
    </row>
    <row r="321" spans="3:10" x14ac:dyDescent="0.15">
      <c r="C321" s="6"/>
      <c r="D321" s="6"/>
      <c r="E321" s="6"/>
      <c r="J321" s="7"/>
    </row>
    <row r="322" spans="3:10" x14ac:dyDescent="0.15">
      <c r="C322" s="6"/>
      <c r="D322" s="6"/>
      <c r="E322" s="6"/>
      <c r="J322" s="7"/>
    </row>
    <row r="323" spans="3:10" x14ac:dyDescent="0.15">
      <c r="C323" s="6"/>
      <c r="D323" s="6"/>
      <c r="E323" s="6"/>
      <c r="J323" s="7"/>
    </row>
    <row r="324" spans="3:10" x14ac:dyDescent="0.15">
      <c r="C324" s="6"/>
      <c r="D324" s="6"/>
      <c r="E324" s="6"/>
      <c r="J324" s="7"/>
    </row>
    <row r="325" spans="3:10" x14ac:dyDescent="0.15">
      <c r="C325" s="6"/>
      <c r="D325" s="6"/>
      <c r="E325" s="6"/>
      <c r="J325" s="7"/>
    </row>
    <row r="326" spans="3:10" x14ac:dyDescent="0.15">
      <c r="C326" s="6"/>
      <c r="D326" s="6"/>
      <c r="E326" s="6"/>
      <c r="J326" s="7"/>
    </row>
    <row r="327" spans="3:10" x14ac:dyDescent="0.15">
      <c r="C327" s="6"/>
      <c r="D327" s="6"/>
      <c r="E327" s="6"/>
      <c r="J327" s="7"/>
    </row>
    <row r="328" spans="3:10" x14ac:dyDescent="0.15">
      <c r="C328" s="6"/>
      <c r="D328" s="6"/>
      <c r="E328" s="6"/>
      <c r="J328" s="7"/>
    </row>
    <row r="329" spans="3:10" x14ac:dyDescent="0.15">
      <c r="C329" s="6"/>
      <c r="D329" s="6"/>
      <c r="E329" s="6"/>
      <c r="J329" s="7"/>
    </row>
    <row r="330" spans="3:10" x14ac:dyDescent="0.15">
      <c r="C330" s="6"/>
      <c r="D330" s="6"/>
      <c r="E330" s="6"/>
      <c r="J330" s="7"/>
    </row>
    <row r="331" spans="3:10" x14ac:dyDescent="0.15">
      <c r="C331" s="6"/>
      <c r="D331" s="6"/>
      <c r="E331" s="6"/>
      <c r="J331" s="7"/>
    </row>
    <row r="332" spans="3:10" x14ac:dyDescent="0.15">
      <c r="C332" s="6"/>
      <c r="D332" s="6"/>
      <c r="E332" s="6"/>
      <c r="J332" s="7"/>
    </row>
    <row r="333" spans="3:10" x14ac:dyDescent="0.15">
      <c r="C333" s="6"/>
      <c r="D333" s="6"/>
      <c r="E333" s="6"/>
      <c r="J333" s="7"/>
    </row>
    <row r="334" spans="3:10" x14ac:dyDescent="0.15">
      <c r="C334" s="6"/>
      <c r="D334" s="6"/>
      <c r="E334" s="6"/>
      <c r="J334" s="7"/>
    </row>
    <row r="335" spans="3:10" x14ac:dyDescent="0.15">
      <c r="C335" s="6"/>
      <c r="D335" s="6"/>
      <c r="E335" s="6"/>
      <c r="J335" s="7"/>
    </row>
    <row r="336" spans="3:10" x14ac:dyDescent="0.15">
      <c r="C336" s="6"/>
      <c r="D336" s="6"/>
      <c r="E336" s="6"/>
      <c r="J336" s="7"/>
    </row>
    <row r="337" spans="3:10" x14ac:dyDescent="0.15">
      <c r="C337" s="6"/>
      <c r="D337" s="6"/>
      <c r="E337" s="6"/>
      <c r="J337" s="7"/>
    </row>
    <row r="338" spans="3:10" x14ac:dyDescent="0.15">
      <c r="C338" s="6"/>
      <c r="D338" s="6"/>
      <c r="E338" s="6"/>
      <c r="J338" s="7"/>
    </row>
    <row r="339" spans="3:10" x14ac:dyDescent="0.15">
      <c r="C339" s="6"/>
      <c r="D339" s="6"/>
      <c r="E339" s="6"/>
      <c r="J339" s="7"/>
    </row>
    <row r="340" spans="3:10" x14ac:dyDescent="0.15">
      <c r="C340" s="6"/>
      <c r="D340" s="6"/>
      <c r="E340" s="6"/>
      <c r="J340" s="7"/>
    </row>
    <row r="341" spans="3:10" x14ac:dyDescent="0.15">
      <c r="C341" s="6"/>
      <c r="D341" s="6"/>
      <c r="E341" s="6"/>
      <c r="J341" s="7"/>
    </row>
    <row r="342" spans="3:10" x14ac:dyDescent="0.15">
      <c r="C342" s="6"/>
      <c r="D342" s="6"/>
      <c r="E342" s="6"/>
      <c r="J342" s="7"/>
    </row>
    <row r="343" spans="3:10" x14ac:dyDescent="0.15">
      <c r="C343" s="6"/>
      <c r="D343" s="6"/>
      <c r="E343" s="6"/>
      <c r="J343" s="7"/>
    </row>
    <row r="344" spans="3:10" x14ac:dyDescent="0.15">
      <c r="C344" s="6"/>
      <c r="D344" s="6"/>
      <c r="E344" s="6"/>
      <c r="J344" s="7"/>
    </row>
    <row r="345" spans="3:10" x14ac:dyDescent="0.15">
      <c r="C345" s="6"/>
      <c r="D345" s="6"/>
      <c r="E345" s="6"/>
      <c r="J345" s="7"/>
    </row>
    <row r="346" spans="3:10" x14ac:dyDescent="0.15">
      <c r="C346" s="6"/>
      <c r="D346" s="6"/>
      <c r="E346" s="6"/>
      <c r="J346" s="7"/>
    </row>
    <row r="347" spans="3:10" x14ac:dyDescent="0.15">
      <c r="C347" s="6"/>
      <c r="D347" s="6"/>
      <c r="E347" s="6"/>
      <c r="J347" s="7"/>
    </row>
    <row r="348" spans="3:10" x14ac:dyDescent="0.15">
      <c r="C348" s="6"/>
      <c r="D348" s="6"/>
      <c r="E348" s="6"/>
      <c r="J348" s="7"/>
    </row>
    <row r="349" spans="3:10" x14ac:dyDescent="0.15">
      <c r="C349" s="6"/>
      <c r="D349" s="6"/>
      <c r="E349" s="6"/>
      <c r="J349" s="7"/>
    </row>
    <row r="350" spans="3:10" x14ac:dyDescent="0.15">
      <c r="C350" s="6"/>
      <c r="D350" s="6"/>
      <c r="E350" s="6"/>
      <c r="J350" s="7"/>
    </row>
    <row r="351" spans="3:10" x14ac:dyDescent="0.15">
      <c r="C351" s="6"/>
      <c r="D351" s="6"/>
      <c r="E351" s="6"/>
      <c r="J351" s="7"/>
    </row>
    <row r="352" spans="3:10" x14ac:dyDescent="0.15">
      <c r="C352" s="6"/>
      <c r="D352" s="6"/>
      <c r="E352" s="6"/>
      <c r="J352" s="7"/>
    </row>
    <row r="353" spans="3:10" x14ac:dyDescent="0.15">
      <c r="C353" s="6"/>
      <c r="D353" s="6"/>
      <c r="E353" s="6"/>
      <c r="J353" s="7"/>
    </row>
    <row r="354" spans="3:10" x14ac:dyDescent="0.15">
      <c r="C354" s="6"/>
      <c r="D354" s="6"/>
      <c r="E354" s="6"/>
      <c r="J354" s="7"/>
    </row>
    <row r="355" spans="3:10" x14ac:dyDescent="0.15">
      <c r="C355" s="6"/>
      <c r="D355" s="6"/>
      <c r="E355" s="6"/>
      <c r="J355" s="7"/>
    </row>
    <row r="356" spans="3:10" x14ac:dyDescent="0.15">
      <c r="C356" s="6"/>
      <c r="D356" s="6"/>
      <c r="E356" s="6"/>
      <c r="J356" s="7"/>
    </row>
    <row r="357" spans="3:10" x14ac:dyDescent="0.15">
      <c r="C357" s="6"/>
      <c r="D357" s="6"/>
      <c r="E357" s="6"/>
      <c r="J357" s="7"/>
    </row>
    <row r="358" spans="3:10" x14ac:dyDescent="0.15">
      <c r="C358" s="6"/>
      <c r="D358" s="6"/>
      <c r="E358" s="6"/>
      <c r="J358" s="7"/>
    </row>
    <row r="359" spans="3:10" x14ac:dyDescent="0.15">
      <c r="C359" s="6"/>
      <c r="D359" s="6"/>
      <c r="E359" s="6"/>
      <c r="J359" s="7"/>
    </row>
    <row r="360" spans="3:10" x14ac:dyDescent="0.15">
      <c r="C360" s="6"/>
      <c r="D360" s="6"/>
      <c r="E360" s="6"/>
      <c r="J360" s="7"/>
    </row>
    <row r="361" spans="3:10" x14ac:dyDescent="0.15">
      <c r="C361" s="6"/>
      <c r="D361" s="6"/>
      <c r="E361" s="6"/>
      <c r="J361" s="7"/>
    </row>
    <row r="362" spans="3:10" x14ac:dyDescent="0.15">
      <c r="C362" s="6"/>
      <c r="D362" s="6"/>
      <c r="E362" s="6"/>
      <c r="J362" s="7"/>
    </row>
    <row r="363" spans="3:10" x14ac:dyDescent="0.15">
      <c r="C363" s="6"/>
      <c r="D363" s="6"/>
      <c r="E363" s="6"/>
      <c r="J363" s="7"/>
    </row>
    <row r="364" spans="3:10" x14ac:dyDescent="0.15">
      <c r="C364" s="6"/>
      <c r="D364" s="6"/>
      <c r="E364" s="6"/>
      <c r="J364" s="7"/>
    </row>
    <row r="365" spans="3:10" x14ac:dyDescent="0.15">
      <c r="C365" s="6"/>
      <c r="D365" s="6"/>
      <c r="E365" s="6"/>
      <c r="J365" s="7"/>
    </row>
    <row r="366" spans="3:10" x14ac:dyDescent="0.15">
      <c r="C366" s="6"/>
      <c r="D366" s="6"/>
      <c r="E366" s="6"/>
      <c r="J366" s="7"/>
    </row>
    <row r="367" spans="3:10" x14ac:dyDescent="0.15">
      <c r="C367" s="6"/>
      <c r="D367" s="6"/>
      <c r="E367" s="6"/>
      <c r="J367" s="7"/>
    </row>
    <row r="368" spans="3:10" x14ac:dyDescent="0.15">
      <c r="C368" s="6"/>
      <c r="D368" s="6"/>
      <c r="E368" s="6"/>
      <c r="J368" s="7"/>
    </row>
    <row r="369" spans="3:10" x14ac:dyDescent="0.15">
      <c r="C369" s="6"/>
      <c r="D369" s="6"/>
      <c r="E369" s="6"/>
      <c r="J369" s="7"/>
    </row>
    <row r="370" spans="3:10" x14ac:dyDescent="0.15">
      <c r="C370" s="6"/>
      <c r="D370" s="6"/>
      <c r="E370" s="6"/>
      <c r="J370" s="7"/>
    </row>
    <row r="371" spans="3:10" x14ac:dyDescent="0.15">
      <c r="C371" s="6"/>
      <c r="D371" s="6"/>
      <c r="E371" s="6"/>
      <c r="J371" s="7"/>
    </row>
    <row r="372" spans="3:10" x14ac:dyDescent="0.15">
      <c r="C372" s="6"/>
      <c r="D372" s="6"/>
      <c r="E372" s="6"/>
      <c r="J372" s="7"/>
    </row>
    <row r="373" spans="3:10" x14ac:dyDescent="0.15">
      <c r="C373" s="6"/>
      <c r="D373" s="6"/>
      <c r="E373" s="6"/>
      <c r="J373" s="7"/>
    </row>
    <row r="374" spans="3:10" x14ac:dyDescent="0.15">
      <c r="C374" s="6"/>
      <c r="D374" s="6"/>
      <c r="E374" s="6"/>
      <c r="J374" s="7"/>
    </row>
    <row r="375" spans="3:10" x14ac:dyDescent="0.15">
      <c r="C375" s="6"/>
      <c r="D375" s="6"/>
      <c r="E375" s="6"/>
      <c r="J375" s="7"/>
    </row>
    <row r="376" spans="3:10" x14ac:dyDescent="0.15">
      <c r="C376" s="6"/>
      <c r="D376" s="6"/>
      <c r="E376" s="6"/>
      <c r="J376" s="7"/>
    </row>
    <row r="377" spans="3:10" x14ac:dyDescent="0.15">
      <c r="C377" s="6"/>
      <c r="D377" s="6"/>
      <c r="E377" s="6"/>
      <c r="J377" s="7"/>
    </row>
    <row r="378" spans="3:10" x14ac:dyDescent="0.15">
      <c r="C378" s="6"/>
      <c r="D378" s="6"/>
      <c r="E378" s="6"/>
      <c r="J378" s="7"/>
    </row>
    <row r="379" spans="3:10" x14ac:dyDescent="0.15">
      <c r="C379" s="6"/>
      <c r="D379" s="6"/>
      <c r="E379" s="6"/>
      <c r="J379" s="7"/>
    </row>
    <row r="380" spans="3:10" x14ac:dyDescent="0.15">
      <c r="C380" s="6"/>
      <c r="D380" s="6"/>
      <c r="E380" s="6"/>
      <c r="J380" s="7"/>
    </row>
    <row r="381" spans="3:10" x14ac:dyDescent="0.15">
      <c r="C381" s="6"/>
      <c r="D381" s="6"/>
      <c r="E381" s="6"/>
      <c r="J381" s="7"/>
    </row>
    <row r="382" spans="3:10" x14ac:dyDescent="0.15">
      <c r="C382" s="6"/>
      <c r="D382" s="6"/>
      <c r="E382" s="6"/>
      <c r="J382" s="7"/>
    </row>
    <row r="383" spans="3:10" x14ac:dyDescent="0.15">
      <c r="C383" s="6"/>
      <c r="D383" s="6"/>
      <c r="E383" s="6"/>
      <c r="J383" s="7"/>
    </row>
    <row r="384" spans="3:10" x14ac:dyDescent="0.15">
      <c r="C384" s="6"/>
      <c r="D384" s="6"/>
      <c r="E384" s="6"/>
      <c r="J384" s="7"/>
    </row>
    <row r="385" spans="3:10" x14ac:dyDescent="0.15">
      <c r="C385" s="6"/>
      <c r="D385" s="6"/>
      <c r="E385" s="6"/>
      <c r="J385" s="7"/>
    </row>
    <row r="386" spans="3:10" x14ac:dyDescent="0.15">
      <c r="C386" s="6"/>
      <c r="D386" s="6"/>
      <c r="E386" s="6"/>
      <c r="J386" s="7"/>
    </row>
    <row r="387" spans="3:10" x14ac:dyDescent="0.15">
      <c r="C387" s="6"/>
      <c r="D387" s="6"/>
      <c r="E387" s="6"/>
      <c r="J387" s="7"/>
    </row>
    <row r="388" spans="3:10" x14ac:dyDescent="0.15">
      <c r="C388" s="6"/>
      <c r="D388" s="6"/>
      <c r="E388" s="6"/>
      <c r="J388" s="7"/>
    </row>
    <row r="389" spans="3:10" x14ac:dyDescent="0.15">
      <c r="C389" s="6"/>
      <c r="D389" s="6"/>
      <c r="E389" s="6"/>
      <c r="J389" s="7"/>
    </row>
    <row r="390" spans="3:10" x14ac:dyDescent="0.15">
      <c r="C390" s="6"/>
      <c r="D390" s="6"/>
      <c r="E390" s="6"/>
      <c r="J390" s="7"/>
    </row>
    <row r="391" spans="3:10" x14ac:dyDescent="0.15">
      <c r="C391" s="6"/>
      <c r="D391" s="6"/>
      <c r="E391" s="6"/>
      <c r="J391" s="7"/>
    </row>
    <row r="392" spans="3:10" x14ac:dyDescent="0.15">
      <c r="C392" s="6"/>
      <c r="D392" s="6"/>
      <c r="E392" s="6"/>
      <c r="J392" s="7"/>
    </row>
    <row r="393" spans="3:10" x14ac:dyDescent="0.15">
      <c r="C393" s="6"/>
      <c r="D393" s="6"/>
      <c r="E393" s="6"/>
      <c r="J393" s="7"/>
    </row>
    <row r="394" spans="3:10" x14ac:dyDescent="0.15">
      <c r="C394" s="6"/>
      <c r="D394" s="6"/>
      <c r="E394" s="6"/>
      <c r="J394" s="7"/>
    </row>
    <row r="395" spans="3:10" x14ac:dyDescent="0.15">
      <c r="C395" s="6"/>
      <c r="D395" s="6"/>
      <c r="E395" s="6"/>
      <c r="J395" s="7"/>
    </row>
    <row r="396" spans="3:10" x14ac:dyDescent="0.15">
      <c r="C396" s="6"/>
      <c r="D396" s="6"/>
      <c r="E396" s="6"/>
      <c r="J396" s="7"/>
    </row>
    <row r="397" spans="3:10" x14ac:dyDescent="0.15">
      <c r="C397" s="6"/>
      <c r="D397" s="6"/>
      <c r="E397" s="6"/>
      <c r="J397" s="7"/>
    </row>
    <row r="398" spans="3:10" x14ac:dyDescent="0.15">
      <c r="C398" s="6"/>
      <c r="D398" s="6"/>
      <c r="E398" s="6"/>
      <c r="J398" s="7"/>
    </row>
    <row r="399" spans="3:10" x14ac:dyDescent="0.15">
      <c r="C399" s="6"/>
      <c r="D399" s="6"/>
      <c r="E399" s="6"/>
      <c r="J399" s="7"/>
    </row>
    <row r="400" spans="3:10" x14ac:dyDescent="0.15">
      <c r="C400" s="6"/>
      <c r="D400" s="6"/>
      <c r="E400" s="6"/>
      <c r="J400" s="7"/>
    </row>
    <row r="401" spans="3:10" x14ac:dyDescent="0.15">
      <c r="C401" s="6"/>
      <c r="D401" s="6"/>
      <c r="E401" s="6"/>
      <c r="J401" s="7"/>
    </row>
    <row r="402" spans="3:10" x14ac:dyDescent="0.15">
      <c r="C402" s="6"/>
      <c r="D402" s="6"/>
      <c r="E402" s="6"/>
      <c r="J402" s="7"/>
    </row>
    <row r="403" spans="3:10" x14ac:dyDescent="0.15">
      <c r="C403" s="6"/>
      <c r="D403" s="6"/>
      <c r="E403" s="6"/>
      <c r="J403" s="7"/>
    </row>
    <row r="404" spans="3:10" x14ac:dyDescent="0.15">
      <c r="C404" s="6"/>
      <c r="D404" s="6"/>
      <c r="E404" s="6"/>
      <c r="J404" s="7"/>
    </row>
    <row r="405" spans="3:10" x14ac:dyDescent="0.15">
      <c r="C405" s="6"/>
      <c r="D405" s="6"/>
      <c r="E405" s="6"/>
      <c r="J405" s="7"/>
    </row>
    <row r="406" spans="3:10" x14ac:dyDescent="0.15">
      <c r="C406" s="6"/>
      <c r="D406" s="6"/>
      <c r="E406" s="6"/>
      <c r="J406" s="7"/>
    </row>
    <row r="407" spans="3:10" x14ac:dyDescent="0.15">
      <c r="C407" s="6"/>
      <c r="D407" s="6"/>
      <c r="E407" s="6"/>
      <c r="J407" s="7"/>
    </row>
    <row r="408" spans="3:10" x14ac:dyDescent="0.15">
      <c r="C408" s="6"/>
      <c r="D408" s="6"/>
      <c r="E408" s="6"/>
      <c r="J408" s="7"/>
    </row>
    <row r="409" spans="3:10" x14ac:dyDescent="0.15">
      <c r="C409" s="6"/>
      <c r="D409" s="6"/>
      <c r="E409" s="6"/>
      <c r="J409" s="7"/>
    </row>
    <row r="410" spans="3:10" x14ac:dyDescent="0.15">
      <c r="C410" s="6"/>
      <c r="D410" s="6"/>
      <c r="E410" s="6"/>
      <c r="J410" s="7"/>
    </row>
    <row r="411" spans="3:10" x14ac:dyDescent="0.15">
      <c r="C411" s="6"/>
      <c r="D411" s="6"/>
      <c r="E411" s="6"/>
      <c r="J411" s="7"/>
    </row>
    <row r="412" spans="3:10" x14ac:dyDescent="0.15">
      <c r="C412" s="6"/>
      <c r="D412" s="6"/>
      <c r="E412" s="6"/>
      <c r="J412" s="7"/>
    </row>
    <row r="413" spans="3:10" x14ac:dyDescent="0.15">
      <c r="C413" s="6"/>
      <c r="D413" s="6"/>
      <c r="E413" s="6"/>
      <c r="J413" s="7"/>
    </row>
    <row r="414" spans="3:10" x14ac:dyDescent="0.15">
      <c r="C414" s="6"/>
      <c r="D414" s="6"/>
      <c r="E414" s="6"/>
      <c r="J414" s="7"/>
    </row>
    <row r="415" spans="3:10" x14ac:dyDescent="0.15">
      <c r="C415" s="6"/>
      <c r="D415" s="6"/>
      <c r="E415" s="6"/>
      <c r="J415" s="7"/>
    </row>
    <row r="416" spans="3:10" x14ac:dyDescent="0.15">
      <c r="C416" s="6"/>
      <c r="D416" s="6"/>
      <c r="E416" s="6"/>
      <c r="J416" s="7"/>
    </row>
    <row r="417" spans="3:10" x14ac:dyDescent="0.15">
      <c r="C417" s="6"/>
      <c r="D417" s="6"/>
      <c r="E417" s="6"/>
      <c r="J417" s="7"/>
    </row>
    <row r="418" spans="3:10" x14ac:dyDescent="0.15">
      <c r="C418" s="6"/>
      <c r="D418" s="6"/>
      <c r="E418" s="6"/>
      <c r="J418" s="7"/>
    </row>
    <row r="419" spans="3:10" x14ac:dyDescent="0.15">
      <c r="C419" s="6"/>
      <c r="D419" s="6"/>
      <c r="E419" s="6"/>
      <c r="J419" s="7"/>
    </row>
    <row r="420" spans="3:10" x14ac:dyDescent="0.15">
      <c r="C420" s="6"/>
      <c r="D420" s="6"/>
      <c r="E420" s="6"/>
      <c r="J420" s="7"/>
    </row>
    <row r="421" spans="3:10" x14ac:dyDescent="0.15">
      <c r="C421" s="6"/>
      <c r="D421" s="6"/>
      <c r="E421" s="6"/>
      <c r="J421" s="7"/>
    </row>
    <row r="422" spans="3:10" x14ac:dyDescent="0.15">
      <c r="C422" s="6"/>
      <c r="D422" s="6"/>
      <c r="E422" s="6"/>
      <c r="J422" s="7"/>
    </row>
    <row r="423" spans="3:10" x14ac:dyDescent="0.15">
      <c r="C423" s="6"/>
      <c r="D423" s="6"/>
      <c r="E423" s="6"/>
      <c r="J423" s="7"/>
    </row>
    <row r="424" spans="3:10" x14ac:dyDescent="0.15">
      <c r="C424" s="6"/>
      <c r="D424" s="6"/>
      <c r="E424" s="6"/>
      <c r="J424" s="7"/>
    </row>
    <row r="425" spans="3:10" x14ac:dyDescent="0.15">
      <c r="C425" s="6"/>
      <c r="D425" s="6"/>
      <c r="E425" s="6"/>
      <c r="J425" s="7"/>
    </row>
    <row r="426" spans="3:10" x14ac:dyDescent="0.15">
      <c r="C426" s="6"/>
      <c r="D426" s="6"/>
      <c r="E426" s="6"/>
      <c r="J426" s="7"/>
    </row>
    <row r="427" spans="3:10" x14ac:dyDescent="0.15">
      <c r="C427" s="6"/>
      <c r="D427" s="6"/>
      <c r="E427" s="6"/>
      <c r="J427" s="7"/>
    </row>
    <row r="428" spans="3:10" x14ac:dyDescent="0.15">
      <c r="C428" s="6"/>
      <c r="D428" s="6"/>
      <c r="E428" s="6"/>
      <c r="J428" s="7"/>
    </row>
    <row r="429" spans="3:10" x14ac:dyDescent="0.15">
      <c r="C429" s="6"/>
      <c r="D429" s="6"/>
      <c r="E429" s="6"/>
      <c r="J429" s="7"/>
    </row>
    <row r="430" spans="3:10" x14ac:dyDescent="0.15">
      <c r="C430" s="6"/>
      <c r="D430" s="6"/>
      <c r="E430" s="6"/>
      <c r="J430" s="7"/>
    </row>
    <row r="431" spans="3:10" x14ac:dyDescent="0.15">
      <c r="C431" s="6"/>
      <c r="D431" s="6"/>
      <c r="E431" s="6"/>
      <c r="J431" s="7"/>
    </row>
    <row r="432" spans="3:10" x14ac:dyDescent="0.15">
      <c r="C432" s="6"/>
      <c r="D432" s="6"/>
      <c r="E432" s="6"/>
      <c r="J432" s="7"/>
    </row>
    <row r="433" spans="3:10" x14ac:dyDescent="0.15">
      <c r="C433" s="6"/>
      <c r="D433" s="6"/>
      <c r="E433" s="6"/>
      <c r="J433" s="7"/>
    </row>
    <row r="434" spans="3:10" x14ac:dyDescent="0.15">
      <c r="C434" s="6"/>
      <c r="D434" s="6"/>
      <c r="E434" s="6"/>
      <c r="J434" s="7"/>
    </row>
    <row r="435" spans="3:10" x14ac:dyDescent="0.15">
      <c r="C435" s="6"/>
      <c r="D435" s="6"/>
      <c r="E435" s="6"/>
      <c r="J435" s="7"/>
    </row>
    <row r="436" spans="3:10" x14ac:dyDescent="0.15">
      <c r="C436" s="6"/>
      <c r="D436" s="6"/>
      <c r="E436" s="6"/>
      <c r="J436" s="7"/>
    </row>
    <row r="437" spans="3:10" x14ac:dyDescent="0.15">
      <c r="C437" s="6"/>
      <c r="D437" s="6"/>
      <c r="E437" s="6"/>
      <c r="J437" s="7"/>
    </row>
    <row r="438" spans="3:10" x14ac:dyDescent="0.15">
      <c r="C438" s="6"/>
      <c r="D438" s="6"/>
      <c r="E438" s="6"/>
      <c r="J438" s="7"/>
    </row>
    <row r="439" spans="3:10" x14ac:dyDescent="0.15">
      <c r="C439" s="6"/>
      <c r="D439" s="6"/>
      <c r="E439" s="6"/>
      <c r="J439" s="7"/>
    </row>
    <row r="440" spans="3:10" x14ac:dyDescent="0.15">
      <c r="C440" s="6"/>
      <c r="D440" s="6"/>
      <c r="E440" s="6"/>
      <c r="J440" s="7"/>
    </row>
    <row r="441" spans="3:10" x14ac:dyDescent="0.15">
      <c r="C441" s="6"/>
      <c r="D441" s="6"/>
      <c r="E441" s="6"/>
      <c r="J441" s="7"/>
    </row>
    <row r="442" spans="3:10" x14ac:dyDescent="0.15">
      <c r="C442" s="6"/>
      <c r="D442" s="6"/>
      <c r="E442" s="6"/>
      <c r="J442" s="7"/>
    </row>
    <row r="443" spans="3:10" x14ac:dyDescent="0.15">
      <c r="C443" s="6"/>
      <c r="D443" s="6"/>
      <c r="E443" s="6"/>
      <c r="J443" s="7"/>
    </row>
    <row r="444" spans="3:10" x14ac:dyDescent="0.15">
      <c r="C444" s="6"/>
      <c r="D444" s="6"/>
      <c r="E444" s="6"/>
      <c r="J444" s="7"/>
    </row>
    <row r="445" spans="3:10" x14ac:dyDescent="0.15">
      <c r="C445" s="6"/>
      <c r="D445" s="6"/>
      <c r="E445" s="6"/>
      <c r="J445" s="7"/>
    </row>
    <row r="446" spans="3:10" x14ac:dyDescent="0.15">
      <c r="C446" s="6"/>
      <c r="D446" s="6"/>
      <c r="E446" s="6"/>
      <c r="J446" s="7"/>
    </row>
    <row r="447" spans="3:10" x14ac:dyDescent="0.15">
      <c r="C447" s="6"/>
      <c r="D447" s="6"/>
      <c r="E447" s="6"/>
      <c r="J447" s="7"/>
    </row>
    <row r="448" spans="3:10" x14ac:dyDescent="0.15">
      <c r="C448" s="6"/>
      <c r="D448" s="6"/>
      <c r="E448" s="6"/>
      <c r="J448" s="7"/>
    </row>
    <row r="449" spans="3:10" x14ac:dyDescent="0.15">
      <c r="C449" s="6"/>
      <c r="D449" s="6"/>
      <c r="E449" s="6"/>
      <c r="J449" s="7"/>
    </row>
    <row r="450" spans="3:10" x14ac:dyDescent="0.15">
      <c r="C450" s="6"/>
      <c r="D450" s="6"/>
      <c r="E450" s="6"/>
      <c r="J450" s="7"/>
    </row>
    <row r="451" spans="3:10" x14ac:dyDescent="0.15">
      <c r="C451" s="6"/>
      <c r="D451" s="6"/>
      <c r="E451" s="6"/>
      <c r="J451" s="7"/>
    </row>
    <row r="452" spans="3:10" x14ac:dyDescent="0.15">
      <c r="C452" s="6"/>
      <c r="D452" s="6"/>
      <c r="E452" s="6"/>
      <c r="J452" s="7"/>
    </row>
    <row r="453" spans="3:10" x14ac:dyDescent="0.15">
      <c r="C453" s="6"/>
      <c r="D453" s="6"/>
      <c r="E453" s="6"/>
      <c r="J453" s="7"/>
    </row>
    <row r="454" spans="3:10" x14ac:dyDescent="0.15">
      <c r="C454" s="6"/>
      <c r="D454" s="6"/>
      <c r="E454" s="6"/>
      <c r="J454" s="7"/>
    </row>
    <row r="455" spans="3:10" x14ac:dyDescent="0.15">
      <c r="C455" s="6"/>
      <c r="D455" s="6"/>
      <c r="E455" s="6"/>
      <c r="J455" s="7"/>
    </row>
    <row r="456" spans="3:10" x14ac:dyDescent="0.15">
      <c r="C456" s="6"/>
      <c r="D456" s="6"/>
      <c r="E456" s="6"/>
      <c r="J456" s="7"/>
    </row>
    <row r="457" spans="3:10" x14ac:dyDescent="0.15">
      <c r="C457" s="6"/>
      <c r="D457" s="6"/>
      <c r="E457" s="6"/>
      <c r="J457" s="7"/>
    </row>
    <row r="458" spans="3:10" x14ac:dyDescent="0.15">
      <c r="C458" s="6"/>
      <c r="D458" s="6"/>
      <c r="E458" s="6"/>
      <c r="J458" s="7"/>
    </row>
    <row r="459" spans="3:10" x14ac:dyDescent="0.15">
      <c r="C459" s="6"/>
      <c r="D459" s="6"/>
      <c r="E459" s="6"/>
      <c r="J459" s="7"/>
    </row>
    <row r="460" spans="3:10" x14ac:dyDescent="0.15">
      <c r="C460" s="6"/>
      <c r="D460" s="6"/>
      <c r="E460" s="6"/>
      <c r="J460" s="7"/>
    </row>
    <row r="461" spans="3:10" x14ac:dyDescent="0.15">
      <c r="C461" s="6"/>
      <c r="D461" s="6"/>
      <c r="E461" s="6"/>
      <c r="J461" s="7"/>
    </row>
    <row r="462" spans="3:10" x14ac:dyDescent="0.15">
      <c r="C462" s="6"/>
      <c r="D462" s="6"/>
      <c r="E462" s="6"/>
      <c r="J462" s="7"/>
    </row>
    <row r="463" spans="3:10" x14ac:dyDescent="0.15">
      <c r="C463" s="6"/>
      <c r="D463" s="6"/>
      <c r="E463" s="6"/>
      <c r="J463" s="7"/>
    </row>
    <row r="464" spans="3:10" x14ac:dyDescent="0.15">
      <c r="C464" s="6"/>
      <c r="D464" s="6"/>
      <c r="E464" s="6"/>
      <c r="J464" s="7"/>
    </row>
    <row r="465" spans="3:10" x14ac:dyDescent="0.15">
      <c r="C465" s="6"/>
      <c r="D465" s="6"/>
      <c r="E465" s="6"/>
      <c r="J465" s="7"/>
    </row>
    <row r="466" spans="3:10" x14ac:dyDescent="0.15">
      <c r="C466" s="6"/>
      <c r="D466" s="6"/>
      <c r="E466" s="6"/>
      <c r="J466" s="7"/>
    </row>
    <row r="467" spans="3:10" x14ac:dyDescent="0.15">
      <c r="C467" s="6"/>
      <c r="D467" s="6"/>
      <c r="E467" s="6"/>
      <c r="J467" s="7"/>
    </row>
    <row r="468" spans="3:10" x14ac:dyDescent="0.15">
      <c r="C468" s="6"/>
      <c r="D468" s="6"/>
      <c r="E468" s="6"/>
      <c r="J468" s="7"/>
    </row>
    <row r="469" spans="3:10" x14ac:dyDescent="0.15">
      <c r="C469" s="6"/>
      <c r="D469" s="6"/>
      <c r="E469" s="6"/>
      <c r="J469" s="7"/>
    </row>
    <row r="470" spans="3:10" x14ac:dyDescent="0.15">
      <c r="C470" s="6"/>
      <c r="D470" s="6"/>
      <c r="E470" s="6"/>
      <c r="J470" s="7"/>
    </row>
    <row r="471" spans="3:10" x14ac:dyDescent="0.15">
      <c r="C471" s="6"/>
      <c r="D471" s="6"/>
      <c r="E471" s="6"/>
      <c r="J471" s="7"/>
    </row>
    <row r="472" spans="3:10" x14ac:dyDescent="0.15">
      <c r="C472" s="6"/>
      <c r="D472" s="6"/>
      <c r="E472" s="6"/>
      <c r="J472" s="7"/>
    </row>
    <row r="473" spans="3:10" x14ac:dyDescent="0.15">
      <c r="C473" s="6"/>
      <c r="D473" s="6"/>
      <c r="E473" s="6"/>
      <c r="J473" s="7"/>
    </row>
    <row r="474" spans="3:10" x14ac:dyDescent="0.15">
      <c r="C474" s="6"/>
      <c r="D474" s="6"/>
      <c r="E474" s="6"/>
      <c r="J474" s="7"/>
    </row>
    <row r="475" spans="3:10" x14ac:dyDescent="0.15">
      <c r="C475" s="6"/>
      <c r="D475" s="6"/>
      <c r="E475" s="6"/>
      <c r="J475" s="7"/>
    </row>
    <row r="476" spans="3:10" x14ac:dyDescent="0.15">
      <c r="C476" s="6"/>
      <c r="D476" s="6"/>
      <c r="E476" s="6"/>
      <c r="J476" s="7"/>
    </row>
    <row r="477" spans="3:10" x14ac:dyDescent="0.15">
      <c r="C477" s="6"/>
      <c r="D477" s="6"/>
      <c r="E477" s="6"/>
      <c r="J477" s="7"/>
    </row>
    <row r="478" spans="3:10" x14ac:dyDescent="0.15">
      <c r="C478" s="6"/>
      <c r="D478" s="6"/>
      <c r="E478" s="6"/>
      <c r="J478" s="7"/>
    </row>
    <row r="479" spans="3:10" x14ac:dyDescent="0.15">
      <c r="C479" s="6"/>
      <c r="D479" s="6"/>
      <c r="E479" s="6"/>
      <c r="J479" s="7"/>
    </row>
    <row r="480" spans="3:10" x14ac:dyDescent="0.15">
      <c r="C480" s="6"/>
      <c r="D480" s="6"/>
      <c r="E480" s="6"/>
      <c r="J480" s="7"/>
    </row>
    <row r="481" spans="3:10" x14ac:dyDescent="0.15">
      <c r="C481" s="6"/>
      <c r="D481" s="6"/>
      <c r="E481" s="6"/>
      <c r="J481" s="7"/>
    </row>
    <row r="482" spans="3:10" x14ac:dyDescent="0.15">
      <c r="C482" s="6"/>
      <c r="D482" s="6"/>
      <c r="E482" s="6"/>
      <c r="J482" s="7"/>
    </row>
    <row r="483" spans="3:10" x14ac:dyDescent="0.15">
      <c r="C483" s="6"/>
      <c r="D483" s="6"/>
      <c r="E483" s="6"/>
      <c r="J483" s="7"/>
    </row>
    <row r="484" spans="3:10" x14ac:dyDescent="0.15">
      <c r="C484" s="6"/>
      <c r="D484" s="6"/>
      <c r="E484" s="6"/>
      <c r="J484" s="7"/>
    </row>
    <row r="485" spans="3:10" x14ac:dyDescent="0.15">
      <c r="C485" s="6"/>
      <c r="D485" s="6"/>
      <c r="E485" s="6"/>
      <c r="J485" s="7"/>
    </row>
    <row r="486" spans="3:10" x14ac:dyDescent="0.15">
      <c r="C486" s="6"/>
      <c r="D486" s="6"/>
      <c r="E486" s="6"/>
      <c r="J486" s="7"/>
    </row>
    <row r="487" spans="3:10" x14ac:dyDescent="0.15">
      <c r="C487" s="6"/>
      <c r="D487" s="6"/>
      <c r="E487" s="6"/>
      <c r="J487" s="7"/>
    </row>
    <row r="488" spans="3:10" x14ac:dyDescent="0.15">
      <c r="C488" s="6"/>
      <c r="D488" s="6"/>
      <c r="E488" s="6"/>
      <c r="J488" s="7"/>
    </row>
    <row r="489" spans="3:10" x14ac:dyDescent="0.15">
      <c r="C489" s="6"/>
      <c r="D489" s="6"/>
      <c r="E489" s="6"/>
      <c r="J489" s="7"/>
    </row>
    <row r="490" spans="3:10" x14ac:dyDescent="0.15">
      <c r="C490" s="6"/>
      <c r="D490" s="6"/>
      <c r="E490" s="6"/>
      <c r="J490" s="7"/>
    </row>
    <row r="491" spans="3:10" x14ac:dyDescent="0.15">
      <c r="C491" s="6"/>
      <c r="D491" s="6"/>
      <c r="E491" s="6"/>
      <c r="J491" s="7"/>
    </row>
    <row r="492" spans="3:10" x14ac:dyDescent="0.15">
      <c r="C492" s="6"/>
      <c r="D492" s="6"/>
      <c r="E492" s="6"/>
      <c r="J492" s="7"/>
    </row>
    <row r="493" spans="3:10" x14ac:dyDescent="0.15">
      <c r="C493" s="6"/>
      <c r="D493" s="6"/>
      <c r="E493" s="6"/>
      <c r="J493" s="7"/>
    </row>
    <row r="494" spans="3:10" x14ac:dyDescent="0.15">
      <c r="C494" s="6"/>
      <c r="D494" s="6"/>
      <c r="E494" s="6"/>
      <c r="J494" s="7"/>
    </row>
    <row r="495" spans="3:10" x14ac:dyDescent="0.15">
      <c r="C495" s="6"/>
      <c r="D495" s="6"/>
      <c r="E495" s="6"/>
      <c r="J495" s="7"/>
    </row>
    <row r="496" spans="3:10" x14ac:dyDescent="0.15">
      <c r="C496" s="6"/>
      <c r="D496" s="6"/>
      <c r="E496" s="6"/>
      <c r="J496" s="7"/>
    </row>
    <row r="497" spans="3:10" x14ac:dyDescent="0.15">
      <c r="C497" s="6"/>
      <c r="D497" s="6"/>
      <c r="E497" s="6"/>
      <c r="J497" s="7"/>
    </row>
    <row r="498" spans="3:10" x14ac:dyDescent="0.15">
      <c r="C498" s="6"/>
      <c r="D498" s="6"/>
      <c r="E498" s="6"/>
      <c r="J498" s="7"/>
    </row>
    <row r="499" spans="3:10" x14ac:dyDescent="0.15">
      <c r="C499" s="6"/>
      <c r="D499" s="6"/>
      <c r="E499" s="6"/>
      <c r="J499" s="7"/>
    </row>
    <row r="500" spans="3:10" x14ac:dyDescent="0.15">
      <c r="C500" s="6"/>
      <c r="D500" s="6"/>
      <c r="E500" s="6"/>
      <c r="J500" s="7"/>
    </row>
    <row r="501" spans="3:10" x14ac:dyDescent="0.15">
      <c r="C501" s="6"/>
      <c r="D501" s="6"/>
      <c r="E501" s="6"/>
      <c r="J501" s="7"/>
    </row>
    <row r="502" spans="3:10" x14ac:dyDescent="0.15">
      <c r="C502" s="6"/>
      <c r="D502" s="6"/>
      <c r="E502" s="6"/>
      <c r="J502" s="7"/>
    </row>
    <row r="503" spans="3:10" x14ac:dyDescent="0.15">
      <c r="C503" s="6"/>
      <c r="D503" s="6"/>
      <c r="E503" s="6"/>
      <c r="J503" s="7"/>
    </row>
    <row r="504" spans="3:10" x14ac:dyDescent="0.15">
      <c r="C504" s="6"/>
      <c r="D504" s="6"/>
      <c r="E504" s="6"/>
      <c r="J504" s="7"/>
    </row>
    <row r="505" spans="3:10" x14ac:dyDescent="0.15">
      <c r="C505" s="6"/>
      <c r="D505" s="6"/>
      <c r="E505" s="6"/>
      <c r="J505" s="7"/>
    </row>
    <row r="506" spans="3:10" x14ac:dyDescent="0.15">
      <c r="C506" s="6"/>
      <c r="D506" s="6"/>
      <c r="E506" s="6"/>
      <c r="J506" s="7"/>
    </row>
    <row r="507" spans="3:10" x14ac:dyDescent="0.15">
      <c r="C507" s="6"/>
      <c r="D507" s="6"/>
      <c r="E507" s="6"/>
      <c r="J507" s="7"/>
    </row>
    <row r="508" spans="3:10" x14ac:dyDescent="0.15">
      <c r="C508" s="6"/>
      <c r="D508" s="6"/>
      <c r="E508" s="6"/>
      <c r="J508" s="7"/>
    </row>
    <row r="509" spans="3:10" x14ac:dyDescent="0.15">
      <c r="C509" s="6"/>
      <c r="D509" s="6"/>
      <c r="E509" s="6"/>
      <c r="J509" s="7"/>
    </row>
    <row r="510" spans="3:10" x14ac:dyDescent="0.15">
      <c r="C510" s="6"/>
      <c r="D510" s="6"/>
      <c r="E510" s="6"/>
      <c r="J510" s="7"/>
    </row>
    <row r="511" spans="3:10" x14ac:dyDescent="0.15">
      <c r="C511" s="6"/>
      <c r="D511" s="6"/>
      <c r="E511" s="6"/>
      <c r="J511" s="7"/>
    </row>
    <row r="512" spans="3:10" x14ac:dyDescent="0.15">
      <c r="C512" s="6"/>
      <c r="D512" s="6"/>
      <c r="E512" s="6"/>
      <c r="J512" s="7"/>
    </row>
    <row r="513" spans="3:10" x14ac:dyDescent="0.15">
      <c r="C513" s="6"/>
      <c r="D513" s="6"/>
      <c r="E513" s="6"/>
      <c r="J513" s="7"/>
    </row>
    <row r="514" spans="3:10" x14ac:dyDescent="0.15">
      <c r="C514" s="6"/>
      <c r="D514" s="6"/>
      <c r="E514" s="6"/>
      <c r="J514" s="7"/>
    </row>
    <row r="515" spans="3:10" x14ac:dyDescent="0.15">
      <c r="C515" s="6"/>
      <c r="D515" s="6"/>
      <c r="E515" s="6"/>
      <c r="J515" s="7"/>
    </row>
    <row r="516" spans="3:10" x14ac:dyDescent="0.15">
      <c r="C516" s="6"/>
      <c r="D516" s="6"/>
      <c r="E516" s="6"/>
      <c r="J516" s="7"/>
    </row>
    <row r="517" spans="3:10" x14ac:dyDescent="0.15">
      <c r="C517" s="6"/>
      <c r="D517" s="6"/>
      <c r="E517" s="6"/>
      <c r="J517" s="7"/>
    </row>
    <row r="518" spans="3:10" x14ac:dyDescent="0.15">
      <c r="C518" s="6"/>
      <c r="D518" s="6"/>
      <c r="E518" s="6"/>
      <c r="J518" s="7"/>
    </row>
    <row r="519" spans="3:10" x14ac:dyDescent="0.15">
      <c r="C519" s="6"/>
      <c r="D519" s="6"/>
      <c r="E519" s="6"/>
      <c r="J519" s="7"/>
    </row>
    <row r="520" spans="3:10" x14ac:dyDescent="0.15">
      <c r="C520" s="6"/>
      <c r="D520" s="6"/>
      <c r="E520" s="6"/>
      <c r="J520" s="7"/>
    </row>
    <row r="521" spans="3:10" x14ac:dyDescent="0.15">
      <c r="C521" s="6"/>
      <c r="D521" s="6"/>
      <c r="E521" s="6"/>
      <c r="J521" s="7"/>
    </row>
    <row r="522" spans="3:10" x14ac:dyDescent="0.15">
      <c r="C522" s="6"/>
      <c r="D522" s="6"/>
      <c r="E522" s="6"/>
      <c r="J522" s="7"/>
    </row>
    <row r="523" spans="3:10" x14ac:dyDescent="0.15">
      <c r="C523" s="6"/>
      <c r="D523" s="6"/>
      <c r="E523" s="6"/>
      <c r="J523" s="7"/>
    </row>
    <row r="524" spans="3:10" x14ac:dyDescent="0.15">
      <c r="C524" s="6"/>
      <c r="D524" s="6"/>
      <c r="E524" s="6"/>
      <c r="J524" s="7"/>
    </row>
    <row r="525" spans="3:10" x14ac:dyDescent="0.15">
      <c r="C525" s="6"/>
      <c r="D525" s="6"/>
      <c r="E525" s="6"/>
      <c r="J525" s="7"/>
    </row>
    <row r="526" spans="3:10" x14ac:dyDescent="0.15">
      <c r="C526" s="6"/>
      <c r="D526" s="6"/>
      <c r="E526" s="6"/>
      <c r="J526" s="7"/>
    </row>
    <row r="527" spans="3:10" x14ac:dyDescent="0.15">
      <c r="C527" s="6"/>
      <c r="D527" s="6"/>
      <c r="E527" s="6"/>
      <c r="J527" s="7"/>
    </row>
    <row r="528" spans="3:10" x14ac:dyDescent="0.15">
      <c r="C528" s="6"/>
      <c r="D528" s="6"/>
      <c r="E528" s="6"/>
      <c r="J528" s="7"/>
    </row>
    <row r="529" spans="3:10" x14ac:dyDescent="0.15">
      <c r="C529" s="6"/>
      <c r="D529" s="6"/>
      <c r="E529" s="6"/>
      <c r="J529" s="7"/>
    </row>
    <row r="530" spans="3:10" x14ac:dyDescent="0.15">
      <c r="C530" s="6"/>
      <c r="D530" s="6"/>
      <c r="E530" s="6"/>
      <c r="J530" s="7"/>
    </row>
    <row r="531" spans="3:10" x14ac:dyDescent="0.15">
      <c r="C531" s="6"/>
      <c r="D531" s="6"/>
      <c r="E531" s="6"/>
      <c r="J531" s="7"/>
    </row>
    <row r="532" spans="3:10" x14ac:dyDescent="0.15">
      <c r="C532" s="6"/>
      <c r="D532" s="6"/>
      <c r="E532" s="6"/>
      <c r="J532" s="7"/>
    </row>
    <row r="533" spans="3:10" x14ac:dyDescent="0.15">
      <c r="C533" s="6"/>
      <c r="D533" s="6"/>
      <c r="E533" s="6"/>
      <c r="J533" s="7"/>
    </row>
    <row r="534" spans="3:10" x14ac:dyDescent="0.15">
      <c r="C534" s="6"/>
      <c r="D534" s="6"/>
      <c r="E534" s="6"/>
      <c r="J534" s="7"/>
    </row>
    <row r="535" spans="3:10" x14ac:dyDescent="0.15">
      <c r="C535" s="6"/>
      <c r="D535" s="6"/>
      <c r="E535" s="6"/>
      <c r="J535" s="7"/>
    </row>
    <row r="536" spans="3:10" x14ac:dyDescent="0.15">
      <c r="C536" s="6"/>
      <c r="D536" s="6"/>
      <c r="E536" s="6"/>
      <c r="J536" s="7"/>
    </row>
    <row r="537" spans="3:10" x14ac:dyDescent="0.15">
      <c r="C537" s="6"/>
      <c r="D537" s="6"/>
      <c r="E537" s="6"/>
      <c r="J537" s="7"/>
    </row>
    <row r="538" spans="3:10" x14ac:dyDescent="0.15">
      <c r="C538" s="6"/>
      <c r="D538" s="6"/>
      <c r="E538" s="6"/>
      <c r="J538" s="7"/>
    </row>
    <row r="539" spans="3:10" x14ac:dyDescent="0.15">
      <c r="C539" s="6"/>
      <c r="D539" s="6"/>
      <c r="E539" s="6"/>
      <c r="J539" s="7"/>
    </row>
    <row r="540" spans="3:10" x14ac:dyDescent="0.15">
      <c r="C540" s="6"/>
      <c r="D540" s="6"/>
      <c r="E540" s="6"/>
      <c r="J540" s="7"/>
    </row>
    <row r="541" spans="3:10" x14ac:dyDescent="0.15">
      <c r="C541" s="6"/>
      <c r="D541" s="6"/>
      <c r="E541" s="6"/>
      <c r="J541" s="7"/>
    </row>
    <row r="542" spans="3:10" x14ac:dyDescent="0.15">
      <c r="C542" s="6"/>
      <c r="D542" s="6"/>
      <c r="E542" s="6"/>
      <c r="J542" s="7"/>
    </row>
    <row r="543" spans="3:10" x14ac:dyDescent="0.15">
      <c r="C543" s="6"/>
      <c r="D543" s="6"/>
      <c r="E543" s="6"/>
      <c r="J543" s="7"/>
    </row>
    <row r="544" spans="3:10" x14ac:dyDescent="0.15">
      <c r="C544" s="6"/>
      <c r="D544" s="6"/>
      <c r="E544" s="6"/>
      <c r="J544" s="7"/>
    </row>
    <row r="545" spans="3:10" x14ac:dyDescent="0.15">
      <c r="C545" s="6"/>
      <c r="D545" s="6"/>
      <c r="E545" s="6"/>
      <c r="J545" s="7"/>
    </row>
    <row r="546" spans="3:10" x14ac:dyDescent="0.15">
      <c r="C546" s="6"/>
      <c r="D546" s="6"/>
      <c r="E546" s="6"/>
      <c r="J546" s="7"/>
    </row>
    <row r="547" spans="3:10" x14ac:dyDescent="0.15">
      <c r="C547" s="6"/>
      <c r="D547" s="6"/>
      <c r="E547" s="6"/>
      <c r="J547" s="7"/>
    </row>
    <row r="548" spans="3:10" x14ac:dyDescent="0.15">
      <c r="C548" s="6"/>
      <c r="D548" s="6"/>
      <c r="E548" s="6"/>
      <c r="J548" s="7"/>
    </row>
    <row r="549" spans="3:10" x14ac:dyDescent="0.15">
      <c r="C549" s="6"/>
      <c r="D549" s="6"/>
      <c r="E549" s="6"/>
      <c r="J549" s="7"/>
    </row>
    <row r="550" spans="3:10" x14ac:dyDescent="0.15">
      <c r="C550" s="6"/>
      <c r="D550" s="6"/>
      <c r="E550" s="6"/>
      <c r="J550" s="7"/>
    </row>
    <row r="551" spans="3:10" x14ac:dyDescent="0.15">
      <c r="C551" s="6"/>
      <c r="D551" s="6"/>
      <c r="E551" s="6"/>
      <c r="J551" s="7"/>
    </row>
    <row r="552" spans="3:10" x14ac:dyDescent="0.15">
      <c r="C552" s="6"/>
      <c r="D552" s="6"/>
      <c r="E552" s="6"/>
      <c r="J552" s="7"/>
    </row>
    <row r="553" spans="3:10" x14ac:dyDescent="0.15">
      <c r="C553" s="6"/>
      <c r="D553" s="6"/>
      <c r="E553" s="6"/>
      <c r="J553" s="7"/>
    </row>
    <row r="554" spans="3:10" x14ac:dyDescent="0.15">
      <c r="C554" s="6"/>
      <c r="D554" s="6"/>
      <c r="E554" s="6"/>
      <c r="J554" s="7"/>
    </row>
    <row r="555" spans="3:10" x14ac:dyDescent="0.15">
      <c r="C555" s="6"/>
      <c r="D555" s="6"/>
      <c r="E555" s="6"/>
      <c r="J555" s="7"/>
    </row>
    <row r="556" spans="3:10" x14ac:dyDescent="0.15">
      <c r="C556" s="6"/>
      <c r="D556" s="6"/>
      <c r="E556" s="6"/>
      <c r="J556" s="7"/>
    </row>
    <row r="557" spans="3:10" x14ac:dyDescent="0.15">
      <c r="C557" s="6"/>
      <c r="D557" s="6"/>
      <c r="E557" s="6"/>
      <c r="J557" s="7"/>
    </row>
    <row r="558" spans="3:10" x14ac:dyDescent="0.15">
      <c r="C558" s="6"/>
      <c r="D558" s="6"/>
      <c r="E558" s="6"/>
      <c r="J558" s="7"/>
    </row>
    <row r="559" spans="3:10" x14ac:dyDescent="0.15">
      <c r="C559" s="6"/>
      <c r="D559" s="6"/>
      <c r="E559" s="6"/>
      <c r="J559" s="7"/>
    </row>
    <row r="560" spans="3:10" x14ac:dyDescent="0.15">
      <c r="C560" s="6"/>
      <c r="D560" s="6"/>
      <c r="E560" s="6"/>
      <c r="J560" s="7"/>
    </row>
    <row r="561" spans="3:10" x14ac:dyDescent="0.15">
      <c r="C561" s="6"/>
      <c r="D561" s="6"/>
      <c r="E561" s="6"/>
      <c r="J561" s="7"/>
    </row>
    <row r="562" spans="3:10" x14ac:dyDescent="0.15">
      <c r="C562" s="6"/>
      <c r="D562" s="6"/>
      <c r="E562" s="6"/>
      <c r="J562" s="7"/>
    </row>
    <row r="563" spans="3:10" x14ac:dyDescent="0.15">
      <c r="C563" s="6"/>
      <c r="D563" s="6"/>
      <c r="E563" s="6"/>
      <c r="J563" s="7"/>
    </row>
    <row r="564" spans="3:10" x14ac:dyDescent="0.15">
      <c r="C564" s="6"/>
      <c r="D564" s="6"/>
      <c r="E564" s="6"/>
      <c r="J564" s="7"/>
    </row>
    <row r="565" spans="3:10" x14ac:dyDescent="0.15">
      <c r="C565" s="6"/>
      <c r="D565" s="6"/>
      <c r="E565" s="6"/>
      <c r="J565" s="7"/>
    </row>
    <row r="566" spans="3:10" x14ac:dyDescent="0.15">
      <c r="C566" s="6"/>
      <c r="D566" s="6"/>
      <c r="E566" s="6"/>
      <c r="J566" s="7"/>
    </row>
    <row r="567" spans="3:10" x14ac:dyDescent="0.15">
      <c r="C567" s="6"/>
      <c r="D567" s="6"/>
      <c r="E567" s="6"/>
      <c r="J567" s="7"/>
    </row>
    <row r="568" spans="3:10" x14ac:dyDescent="0.15">
      <c r="C568" s="6"/>
      <c r="D568" s="6"/>
      <c r="E568" s="6"/>
      <c r="J568" s="7"/>
    </row>
    <row r="569" spans="3:10" x14ac:dyDescent="0.15">
      <c r="C569" s="6"/>
      <c r="D569" s="6"/>
      <c r="E569" s="6"/>
      <c r="J569" s="7"/>
    </row>
    <row r="570" spans="3:10" x14ac:dyDescent="0.15">
      <c r="C570" s="6"/>
      <c r="D570" s="6"/>
      <c r="E570" s="6"/>
      <c r="J570" s="7"/>
    </row>
    <row r="571" spans="3:10" x14ac:dyDescent="0.15">
      <c r="C571" s="6"/>
      <c r="D571" s="6"/>
      <c r="E571" s="6"/>
      <c r="J571" s="7"/>
    </row>
    <row r="572" spans="3:10" x14ac:dyDescent="0.15">
      <c r="C572" s="6"/>
      <c r="D572" s="6"/>
      <c r="E572" s="6"/>
      <c r="J572" s="7"/>
    </row>
    <row r="573" spans="3:10" x14ac:dyDescent="0.15">
      <c r="C573" s="6"/>
      <c r="D573" s="6"/>
      <c r="E573" s="6"/>
      <c r="J573" s="7"/>
    </row>
    <row r="574" spans="3:10" x14ac:dyDescent="0.15">
      <c r="C574" s="6"/>
      <c r="D574" s="6"/>
      <c r="E574" s="6"/>
      <c r="J574" s="7"/>
    </row>
    <row r="575" spans="3:10" x14ac:dyDescent="0.15">
      <c r="C575" s="6"/>
      <c r="D575" s="6"/>
      <c r="E575" s="6"/>
      <c r="J575" s="7"/>
    </row>
    <row r="576" spans="3:10" x14ac:dyDescent="0.15">
      <c r="C576" s="6"/>
      <c r="D576" s="6"/>
      <c r="E576" s="6"/>
      <c r="J576" s="7"/>
    </row>
    <row r="577" spans="3:10" x14ac:dyDescent="0.15">
      <c r="C577" s="6"/>
      <c r="D577" s="6"/>
      <c r="E577" s="6"/>
      <c r="J577" s="7"/>
    </row>
    <row r="578" spans="3:10" x14ac:dyDescent="0.15">
      <c r="C578" s="6"/>
      <c r="D578" s="6"/>
      <c r="E578" s="6"/>
      <c r="J578" s="7"/>
    </row>
    <row r="579" spans="3:10" x14ac:dyDescent="0.15">
      <c r="C579" s="6"/>
      <c r="D579" s="6"/>
      <c r="E579" s="6"/>
      <c r="J579" s="7"/>
    </row>
    <row r="580" spans="3:10" x14ac:dyDescent="0.15">
      <c r="C580" s="6"/>
      <c r="D580" s="6"/>
      <c r="E580" s="6"/>
      <c r="J580" s="7"/>
    </row>
    <row r="581" spans="3:10" x14ac:dyDescent="0.15">
      <c r="C581" s="6"/>
      <c r="D581" s="6"/>
      <c r="E581" s="6"/>
      <c r="J581" s="7"/>
    </row>
    <row r="582" spans="3:10" x14ac:dyDescent="0.15">
      <c r="C582" s="6"/>
      <c r="D582" s="6"/>
      <c r="E582" s="6"/>
      <c r="J582" s="7"/>
    </row>
    <row r="583" spans="3:10" x14ac:dyDescent="0.15">
      <c r="C583" s="6"/>
      <c r="D583" s="6"/>
      <c r="E583" s="6"/>
      <c r="J583" s="7"/>
    </row>
    <row r="584" spans="3:10" x14ac:dyDescent="0.15">
      <c r="C584" s="6"/>
      <c r="D584" s="6"/>
      <c r="E584" s="6"/>
      <c r="J584" s="7"/>
    </row>
    <row r="585" spans="3:10" x14ac:dyDescent="0.15">
      <c r="C585" s="6"/>
      <c r="D585" s="6"/>
      <c r="E585" s="6"/>
      <c r="J585" s="7"/>
    </row>
    <row r="586" spans="3:10" x14ac:dyDescent="0.15">
      <c r="C586" s="6"/>
      <c r="D586" s="6"/>
      <c r="E586" s="6"/>
      <c r="J586" s="7"/>
    </row>
    <row r="587" spans="3:10" x14ac:dyDescent="0.15">
      <c r="C587" s="6"/>
      <c r="D587" s="6"/>
      <c r="E587" s="6"/>
      <c r="J587" s="7"/>
    </row>
    <row r="588" spans="3:10" x14ac:dyDescent="0.15">
      <c r="C588" s="6"/>
      <c r="D588" s="6"/>
      <c r="E588" s="6"/>
      <c r="J588" s="7"/>
    </row>
    <row r="589" spans="3:10" x14ac:dyDescent="0.15">
      <c r="C589" s="6"/>
      <c r="D589" s="6"/>
      <c r="E589" s="6"/>
      <c r="J589" s="7"/>
    </row>
    <row r="590" spans="3:10" x14ac:dyDescent="0.15">
      <c r="C590" s="6"/>
      <c r="D590" s="6"/>
      <c r="E590" s="6"/>
      <c r="J590" s="7"/>
    </row>
    <row r="591" spans="3:10" x14ac:dyDescent="0.15">
      <c r="C591" s="6"/>
      <c r="D591" s="6"/>
      <c r="E591" s="6"/>
      <c r="J591" s="7"/>
    </row>
    <row r="592" spans="3:10" x14ac:dyDescent="0.15">
      <c r="C592" s="6"/>
      <c r="D592" s="6"/>
      <c r="E592" s="6"/>
      <c r="J592" s="7"/>
    </row>
    <row r="593" spans="3:10" x14ac:dyDescent="0.15">
      <c r="C593" s="6"/>
      <c r="D593" s="6"/>
      <c r="E593" s="6"/>
      <c r="J593" s="7"/>
    </row>
    <row r="594" spans="3:10" x14ac:dyDescent="0.15">
      <c r="C594" s="6"/>
      <c r="D594" s="6"/>
      <c r="E594" s="6"/>
      <c r="J594" s="7"/>
    </row>
    <row r="595" spans="3:10" x14ac:dyDescent="0.15">
      <c r="C595" s="6"/>
      <c r="D595" s="6"/>
      <c r="E595" s="6"/>
      <c r="J595" s="7"/>
    </row>
    <row r="596" spans="3:10" x14ac:dyDescent="0.15">
      <c r="C596" s="6"/>
      <c r="D596" s="6"/>
      <c r="E596" s="6"/>
      <c r="J596" s="7"/>
    </row>
    <row r="597" spans="3:10" x14ac:dyDescent="0.15">
      <c r="C597" s="6"/>
      <c r="D597" s="6"/>
      <c r="E597" s="6"/>
      <c r="J597" s="7"/>
    </row>
    <row r="598" spans="3:10" x14ac:dyDescent="0.15">
      <c r="C598" s="6"/>
      <c r="D598" s="6"/>
      <c r="E598" s="6"/>
      <c r="J598" s="7"/>
    </row>
    <row r="599" spans="3:10" x14ac:dyDescent="0.15">
      <c r="C599" s="6"/>
      <c r="D599" s="6"/>
      <c r="E599" s="6"/>
      <c r="J599" s="7"/>
    </row>
    <row r="600" spans="3:10" x14ac:dyDescent="0.15">
      <c r="C600" s="6"/>
      <c r="D600" s="6"/>
      <c r="E600" s="6"/>
      <c r="J600" s="7"/>
    </row>
    <row r="601" spans="3:10" x14ac:dyDescent="0.15">
      <c r="C601" s="6"/>
      <c r="D601" s="6"/>
      <c r="E601" s="6"/>
      <c r="J601" s="7"/>
    </row>
    <row r="602" spans="3:10" x14ac:dyDescent="0.15">
      <c r="C602" s="6"/>
      <c r="D602" s="6"/>
      <c r="E602" s="6"/>
      <c r="J602" s="7"/>
    </row>
    <row r="603" spans="3:10" x14ac:dyDescent="0.15">
      <c r="C603" s="6"/>
      <c r="D603" s="6"/>
      <c r="E603" s="6"/>
      <c r="J603" s="7"/>
    </row>
    <row r="604" spans="3:10" x14ac:dyDescent="0.15">
      <c r="C604" s="6"/>
      <c r="D604" s="6"/>
      <c r="E604" s="6"/>
      <c r="J604" s="7"/>
    </row>
    <row r="605" spans="3:10" x14ac:dyDescent="0.15">
      <c r="C605" s="6"/>
      <c r="D605" s="6"/>
      <c r="E605" s="6"/>
      <c r="J605" s="7"/>
    </row>
    <row r="606" spans="3:10" x14ac:dyDescent="0.15">
      <c r="C606" s="6"/>
      <c r="D606" s="6"/>
      <c r="E606" s="6"/>
      <c r="J606" s="7"/>
    </row>
    <row r="607" spans="3:10" x14ac:dyDescent="0.15">
      <c r="C607" s="6"/>
      <c r="D607" s="6"/>
      <c r="E607" s="6"/>
      <c r="J607" s="7"/>
    </row>
    <row r="608" spans="3:10" x14ac:dyDescent="0.15">
      <c r="C608" s="6"/>
      <c r="D608" s="6"/>
      <c r="E608" s="6"/>
      <c r="J608" s="7"/>
    </row>
    <row r="609" spans="3:10" x14ac:dyDescent="0.15">
      <c r="C609" s="6"/>
      <c r="D609" s="6"/>
      <c r="E609" s="6"/>
      <c r="J609" s="7"/>
    </row>
    <row r="610" spans="3:10" x14ac:dyDescent="0.15">
      <c r="C610" s="6"/>
      <c r="D610" s="6"/>
      <c r="E610" s="6"/>
      <c r="J610" s="7"/>
    </row>
    <row r="611" spans="3:10" x14ac:dyDescent="0.15">
      <c r="C611" s="6"/>
      <c r="D611" s="6"/>
      <c r="E611" s="6"/>
      <c r="J611" s="7"/>
    </row>
    <row r="612" spans="3:10" x14ac:dyDescent="0.15">
      <c r="C612" s="6"/>
      <c r="D612" s="6"/>
      <c r="E612" s="6"/>
      <c r="J612" s="7"/>
    </row>
    <row r="613" spans="3:10" x14ac:dyDescent="0.15">
      <c r="C613" s="6"/>
      <c r="D613" s="6"/>
      <c r="E613" s="6"/>
      <c r="J613" s="7"/>
    </row>
    <row r="614" spans="3:10" x14ac:dyDescent="0.15">
      <c r="C614" s="6"/>
      <c r="D614" s="6"/>
      <c r="E614" s="6"/>
      <c r="J614" s="7"/>
    </row>
    <row r="615" spans="3:10" x14ac:dyDescent="0.15">
      <c r="C615" s="6"/>
      <c r="D615" s="6"/>
      <c r="E615" s="6"/>
      <c r="J615" s="7"/>
    </row>
    <row r="616" spans="3:10" x14ac:dyDescent="0.15">
      <c r="C616" s="6"/>
      <c r="D616" s="6"/>
      <c r="E616" s="6"/>
      <c r="J616" s="7"/>
    </row>
    <row r="617" spans="3:10" x14ac:dyDescent="0.15">
      <c r="C617" s="6"/>
      <c r="D617" s="6"/>
      <c r="E617" s="6"/>
      <c r="J617" s="7"/>
    </row>
    <row r="618" spans="3:10" x14ac:dyDescent="0.15">
      <c r="C618" s="6"/>
      <c r="D618" s="6"/>
      <c r="E618" s="6"/>
      <c r="J618" s="7"/>
    </row>
    <row r="619" spans="3:10" x14ac:dyDescent="0.15">
      <c r="C619" s="6"/>
      <c r="D619" s="6"/>
      <c r="E619" s="6"/>
      <c r="J619" s="7"/>
    </row>
    <row r="620" spans="3:10" x14ac:dyDescent="0.15">
      <c r="C620" s="6"/>
      <c r="D620" s="6"/>
      <c r="E620" s="6"/>
      <c r="J620" s="7"/>
    </row>
    <row r="621" spans="3:10" x14ac:dyDescent="0.15">
      <c r="C621" s="6"/>
      <c r="D621" s="6"/>
      <c r="E621" s="6"/>
      <c r="J621" s="7"/>
    </row>
    <row r="622" spans="3:10" x14ac:dyDescent="0.15">
      <c r="C622" s="6"/>
      <c r="D622" s="6"/>
      <c r="E622" s="6"/>
      <c r="J622" s="7"/>
    </row>
    <row r="623" spans="3:10" x14ac:dyDescent="0.15">
      <c r="C623" s="6"/>
      <c r="D623" s="6"/>
      <c r="E623" s="6"/>
      <c r="J623" s="7"/>
    </row>
    <row r="624" spans="3:10" x14ac:dyDescent="0.15">
      <c r="C624" s="6"/>
      <c r="D624" s="6"/>
      <c r="E624" s="6"/>
      <c r="J624" s="7"/>
    </row>
    <row r="625" spans="3:10" x14ac:dyDescent="0.15">
      <c r="C625" s="6"/>
      <c r="D625" s="6"/>
      <c r="E625" s="6"/>
      <c r="J625" s="7"/>
    </row>
    <row r="626" spans="3:10" x14ac:dyDescent="0.15">
      <c r="C626" s="6"/>
      <c r="D626" s="6"/>
      <c r="E626" s="6"/>
      <c r="J626" s="7"/>
    </row>
    <row r="627" spans="3:10" x14ac:dyDescent="0.15">
      <c r="C627" s="6"/>
      <c r="D627" s="6"/>
      <c r="E627" s="6"/>
      <c r="J627" s="7"/>
    </row>
    <row r="628" spans="3:10" x14ac:dyDescent="0.15">
      <c r="C628" s="6"/>
      <c r="D628" s="6"/>
      <c r="E628" s="6"/>
      <c r="J628" s="7"/>
    </row>
    <row r="629" spans="3:10" x14ac:dyDescent="0.15">
      <c r="C629" s="6"/>
      <c r="D629" s="6"/>
      <c r="E629" s="6"/>
      <c r="J629" s="7"/>
    </row>
    <row r="630" spans="3:10" x14ac:dyDescent="0.15">
      <c r="C630" s="6"/>
      <c r="D630" s="6"/>
      <c r="E630" s="6"/>
      <c r="J630" s="7"/>
    </row>
    <row r="631" spans="3:10" x14ac:dyDescent="0.15">
      <c r="C631" s="6"/>
      <c r="D631" s="6"/>
      <c r="E631" s="6"/>
      <c r="J631" s="7"/>
    </row>
    <row r="632" spans="3:10" x14ac:dyDescent="0.15">
      <c r="C632" s="6"/>
      <c r="D632" s="6"/>
      <c r="E632" s="6"/>
      <c r="J632" s="7"/>
    </row>
    <row r="633" spans="3:10" x14ac:dyDescent="0.15">
      <c r="C633" s="6"/>
      <c r="D633" s="6"/>
      <c r="E633" s="6"/>
      <c r="J633" s="7"/>
    </row>
    <row r="634" spans="3:10" x14ac:dyDescent="0.15">
      <c r="C634" s="6"/>
      <c r="D634" s="6"/>
      <c r="E634" s="6"/>
      <c r="J634" s="7"/>
    </row>
    <row r="635" spans="3:10" x14ac:dyDescent="0.15">
      <c r="C635" s="6"/>
      <c r="D635" s="6"/>
      <c r="E635" s="6"/>
      <c r="J635" s="7"/>
    </row>
    <row r="636" spans="3:10" x14ac:dyDescent="0.15">
      <c r="C636" s="6"/>
      <c r="D636" s="6"/>
      <c r="E636" s="6"/>
      <c r="J636" s="7"/>
    </row>
    <row r="637" spans="3:10" x14ac:dyDescent="0.15">
      <c r="C637" s="6"/>
      <c r="D637" s="6"/>
      <c r="E637" s="6"/>
      <c r="J637" s="7"/>
    </row>
    <row r="638" spans="3:10" x14ac:dyDescent="0.15">
      <c r="C638" s="6"/>
      <c r="D638" s="6"/>
      <c r="E638" s="6"/>
      <c r="J638" s="7"/>
    </row>
    <row r="639" spans="3:10" x14ac:dyDescent="0.15">
      <c r="C639" s="6"/>
      <c r="D639" s="6"/>
      <c r="E639" s="6"/>
      <c r="J639" s="7"/>
    </row>
    <row r="640" spans="3:10" x14ac:dyDescent="0.15">
      <c r="C640" s="6"/>
      <c r="D640" s="6"/>
      <c r="E640" s="6"/>
      <c r="J640" s="7"/>
    </row>
    <row r="641" spans="3:10" x14ac:dyDescent="0.15">
      <c r="C641" s="6"/>
      <c r="D641" s="6"/>
      <c r="E641" s="6"/>
      <c r="J641" s="7"/>
    </row>
    <row r="642" spans="3:10" x14ac:dyDescent="0.15">
      <c r="C642" s="6"/>
      <c r="D642" s="6"/>
      <c r="E642" s="6"/>
      <c r="J642" s="7"/>
    </row>
    <row r="643" spans="3:10" x14ac:dyDescent="0.15">
      <c r="C643" s="6"/>
      <c r="D643" s="6"/>
      <c r="E643" s="6"/>
      <c r="J643" s="7"/>
    </row>
    <row r="644" spans="3:10" x14ac:dyDescent="0.15">
      <c r="C644" s="6"/>
      <c r="D644" s="6"/>
      <c r="E644" s="6"/>
      <c r="J644" s="7"/>
    </row>
    <row r="645" spans="3:10" x14ac:dyDescent="0.15">
      <c r="C645" s="6"/>
      <c r="D645" s="6"/>
      <c r="E645" s="6"/>
      <c r="J645" s="7"/>
    </row>
    <row r="646" spans="3:10" x14ac:dyDescent="0.15">
      <c r="C646" s="6"/>
      <c r="D646" s="6"/>
      <c r="E646" s="6"/>
      <c r="J646" s="7"/>
    </row>
    <row r="647" spans="3:10" x14ac:dyDescent="0.15">
      <c r="C647" s="6"/>
      <c r="D647" s="6"/>
      <c r="E647" s="6"/>
      <c r="J647" s="7"/>
    </row>
    <row r="648" spans="3:10" x14ac:dyDescent="0.15">
      <c r="C648" s="6"/>
      <c r="D648" s="6"/>
      <c r="E648" s="6"/>
      <c r="J648" s="7"/>
    </row>
    <row r="649" spans="3:10" x14ac:dyDescent="0.15">
      <c r="C649" s="6"/>
      <c r="D649" s="6"/>
      <c r="E649" s="6"/>
      <c r="J649" s="7"/>
    </row>
    <row r="650" spans="3:10" x14ac:dyDescent="0.15">
      <c r="C650" s="6"/>
      <c r="D650" s="6"/>
      <c r="E650" s="6"/>
      <c r="J650" s="7"/>
    </row>
    <row r="651" spans="3:10" x14ac:dyDescent="0.15">
      <c r="C651" s="6"/>
      <c r="D651" s="6"/>
      <c r="E651" s="6"/>
      <c r="J651" s="7"/>
    </row>
    <row r="652" spans="3:10" x14ac:dyDescent="0.15">
      <c r="C652" s="6"/>
      <c r="D652" s="6"/>
      <c r="E652" s="6"/>
      <c r="J652" s="7"/>
    </row>
    <row r="653" spans="3:10" x14ac:dyDescent="0.15">
      <c r="C653" s="6"/>
      <c r="D653" s="6"/>
      <c r="E653" s="6"/>
      <c r="J653" s="7"/>
    </row>
    <row r="654" spans="3:10" x14ac:dyDescent="0.15">
      <c r="C654" s="6"/>
      <c r="D654" s="6"/>
      <c r="E654" s="6"/>
      <c r="J654" s="7"/>
    </row>
    <row r="655" spans="3:10" x14ac:dyDescent="0.15">
      <c r="C655" s="6"/>
      <c r="D655" s="6"/>
      <c r="E655" s="6"/>
      <c r="J655" s="7"/>
    </row>
    <row r="656" spans="3:10" x14ac:dyDescent="0.15">
      <c r="C656" s="6"/>
      <c r="D656" s="6"/>
      <c r="E656" s="6"/>
      <c r="J656" s="7"/>
    </row>
    <row r="657" spans="3:10" x14ac:dyDescent="0.15">
      <c r="C657" s="6"/>
      <c r="D657" s="6"/>
      <c r="E657" s="6"/>
      <c r="J657" s="7"/>
    </row>
    <row r="658" spans="3:10" x14ac:dyDescent="0.15">
      <c r="C658" s="6"/>
      <c r="D658" s="6"/>
      <c r="E658" s="6"/>
      <c r="J658" s="7"/>
    </row>
    <row r="659" spans="3:10" x14ac:dyDescent="0.15">
      <c r="C659" s="6"/>
      <c r="D659" s="6"/>
      <c r="E659" s="6"/>
      <c r="J659" s="7"/>
    </row>
    <row r="660" spans="3:10" x14ac:dyDescent="0.15">
      <c r="C660" s="6"/>
      <c r="D660" s="6"/>
      <c r="E660" s="6"/>
      <c r="J660" s="7"/>
    </row>
    <row r="661" spans="3:10" x14ac:dyDescent="0.15">
      <c r="C661" s="6"/>
      <c r="D661" s="6"/>
      <c r="E661" s="6"/>
      <c r="J661" s="7"/>
    </row>
    <row r="662" spans="3:10" x14ac:dyDescent="0.15">
      <c r="C662" s="6"/>
      <c r="D662" s="6"/>
      <c r="E662" s="6"/>
      <c r="J662" s="7"/>
    </row>
    <row r="663" spans="3:10" x14ac:dyDescent="0.15">
      <c r="C663" s="6"/>
      <c r="D663" s="6"/>
      <c r="E663" s="6"/>
      <c r="J663" s="7"/>
    </row>
    <row r="664" spans="3:10" x14ac:dyDescent="0.15">
      <c r="C664" s="6"/>
      <c r="D664" s="6"/>
      <c r="E664" s="6"/>
      <c r="J664" s="7"/>
    </row>
    <row r="665" spans="3:10" x14ac:dyDescent="0.15">
      <c r="C665" s="6"/>
      <c r="D665" s="6"/>
      <c r="E665" s="6"/>
      <c r="J665" s="7"/>
    </row>
    <row r="666" spans="3:10" x14ac:dyDescent="0.15">
      <c r="C666" s="6"/>
      <c r="D666" s="6"/>
      <c r="E666" s="6"/>
      <c r="J666" s="7"/>
    </row>
    <row r="667" spans="3:10" x14ac:dyDescent="0.15">
      <c r="C667" s="6"/>
      <c r="D667" s="6"/>
      <c r="E667" s="6"/>
      <c r="J667" s="7"/>
    </row>
    <row r="668" spans="3:10" x14ac:dyDescent="0.15">
      <c r="C668" s="6"/>
      <c r="D668" s="6"/>
      <c r="E668" s="6"/>
      <c r="J668" s="7"/>
    </row>
    <row r="669" spans="3:10" x14ac:dyDescent="0.15">
      <c r="C669" s="6"/>
      <c r="D669" s="6"/>
      <c r="E669" s="6"/>
      <c r="J669" s="7"/>
    </row>
    <row r="670" spans="3:10" x14ac:dyDescent="0.15">
      <c r="C670" s="6"/>
      <c r="D670" s="6"/>
      <c r="E670" s="6"/>
      <c r="J670" s="7"/>
    </row>
    <row r="671" spans="3:10" x14ac:dyDescent="0.15">
      <c r="C671" s="6"/>
      <c r="D671" s="6"/>
      <c r="E671" s="6"/>
      <c r="J671" s="7"/>
    </row>
    <row r="672" spans="3:10" x14ac:dyDescent="0.15">
      <c r="C672" s="6"/>
      <c r="D672" s="6"/>
      <c r="E672" s="6"/>
      <c r="J672" s="7"/>
    </row>
    <row r="673" spans="3:10" x14ac:dyDescent="0.15">
      <c r="C673" s="6"/>
      <c r="D673" s="6"/>
      <c r="E673" s="6"/>
      <c r="J673" s="7"/>
    </row>
    <row r="674" spans="3:10" x14ac:dyDescent="0.15">
      <c r="C674" s="6"/>
      <c r="D674" s="6"/>
      <c r="E674" s="6"/>
      <c r="J674" s="7"/>
    </row>
    <row r="675" spans="3:10" x14ac:dyDescent="0.15">
      <c r="C675" s="6"/>
      <c r="D675" s="6"/>
      <c r="E675" s="6"/>
      <c r="J675" s="7"/>
    </row>
    <row r="676" spans="3:10" x14ac:dyDescent="0.15">
      <c r="C676" s="6"/>
      <c r="D676" s="6"/>
      <c r="E676" s="6"/>
      <c r="J676" s="7"/>
    </row>
    <row r="677" spans="3:10" x14ac:dyDescent="0.15">
      <c r="C677" s="6"/>
      <c r="D677" s="6"/>
      <c r="E677" s="6"/>
      <c r="J677" s="7"/>
    </row>
    <row r="678" spans="3:10" x14ac:dyDescent="0.15">
      <c r="C678" s="6"/>
      <c r="D678" s="6"/>
      <c r="E678" s="6"/>
      <c r="J678" s="7"/>
    </row>
    <row r="679" spans="3:10" x14ac:dyDescent="0.15">
      <c r="C679" s="6"/>
      <c r="D679" s="6"/>
      <c r="E679" s="6"/>
      <c r="J679" s="7"/>
    </row>
    <row r="680" spans="3:10" x14ac:dyDescent="0.15">
      <c r="C680" s="6"/>
      <c r="D680" s="6"/>
      <c r="E680" s="6"/>
      <c r="J680" s="7"/>
    </row>
    <row r="681" spans="3:10" x14ac:dyDescent="0.15">
      <c r="C681" s="6"/>
      <c r="D681" s="6"/>
      <c r="E681" s="6"/>
      <c r="J681" s="7"/>
    </row>
    <row r="682" spans="3:10" x14ac:dyDescent="0.15">
      <c r="C682" s="6"/>
      <c r="D682" s="6"/>
      <c r="E682" s="6"/>
      <c r="J682" s="7"/>
    </row>
    <row r="683" spans="3:10" x14ac:dyDescent="0.15">
      <c r="C683" s="6"/>
      <c r="D683" s="6"/>
      <c r="E683" s="6"/>
      <c r="J683" s="7"/>
    </row>
    <row r="684" spans="3:10" x14ac:dyDescent="0.15">
      <c r="C684" s="6"/>
      <c r="D684" s="6"/>
      <c r="E684" s="6"/>
      <c r="J684" s="7"/>
    </row>
    <row r="685" spans="3:10" x14ac:dyDescent="0.15">
      <c r="C685" s="6"/>
      <c r="D685" s="6"/>
      <c r="E685" s="6"/>
      <c r="J685" s="7"/>
    </row>
    <row r="686" spans="3:10" x14ac:dyDescent="0.15">
      <c r="C686" s="6"/>
      <c r="D686" s="6"/>
      <c r="E686" s="6"/>
      <c r="J686" s="7"/>
    </row>
    <row r="687" spans="3:10" x14ac:dyDescent="0.15">
      <c r="C687" s="6"/>
      <c r="D687" s="6"/>
      <c r="E687" s="6"/>
      <c r="J687" s="7"/>
    </row>
    <row r="688" spans="3:10" x14ac:dyDescent="0.15">
      <c r="C688" s="6"/>
      <c r="D688" s="6"/>
      <c r="E688" s="6"/>
      <c r="J688" s="7"/>
    </row>
    <row r="689" spans="3:10" x14ac:dyDescent="0.15">
      <c r="C689" s="6"/>
      <c r="D689" s="6"/>
      <c r="E689" s="6"/>
      <c r="J689" s="7"/>
    </row>
    <row r="690" spans="3:10" x14ac:dyDescent="0.15">
      <c r="C690" s="6"/>
      <c r="D690" s="6"/>
      <c r="E690" s="6"/>
      <c r="J690" s="7"/>
    </row>
    <row r="691" spans="3:10" x14ac:dyDescent="0.15">
      <c r="C691" s="6"/>
      <c r="D691" s="6"/>
      <c r="E691" s="6"/>
      <c r="J691" s="7"/>
    </row>
    <row r="692" spans="3:10" x14ac:dyDescent="0.15">
      <c r="C692" s="6"/>
      <c r="D692" s="6"/>
      <c r="E692" s="6"/>
      <c r="J692" s="7"/>
    </row>
    <row r="693" spans="3:10" x14ac:dyDescent="0.15">
      <c r="C693" s="6"/>
      <c r="D693" s="6"/>
      <c r="E693" s="6"/>
      <c r="J693" s="7"/>
    </row>
    <row r="694" spans="3:10" x14ac:dyDescent="0.15">
      <c r="C694" s="6"/>
      <c r="D694" s="6"/>
      <c r="E694" s="6"/>
      <c r="J694" s="7"/>
    </row>
    <row r="695" spans="3:10" x14ac:dyDescent="0.15">
      <c r="C695" s="6"/>
      <c r="D695" s="6"/>
      <c r="E695" s="6"/>
      <c r="J695" s="7"/>
    </row>
    <row r="696" spans="3:10" x14ac:dyDescent="0.15">
      <c r="C696" s="6"/>
      <c r="D696" s="6"/>
      <c r="E696" s="6"/>
      <c r="J696" s="7"/>
    </row>
    <row r="697" spans="3:10" x14ac:dyDescent="0.15">
      <c r="C697" s="6"/>
      <c r="D697" s="6"/>
      <c r="E697" s="6"/>
      <c r="J697" s="7"/>
    </row>
    <row r="698" spans="3:10" x14ac:dyDescent="0.15">
      <c r="C698" s="6"/>
      <c r="D698" s="6"/>
      <c r="E698" s="6"/>
      <c r="J698" s="7"/>
    </row>
    <row r="699" spans="3:10" x14ac:dyDescent="0.15">
      <c r="C699" s="6"/>
      <c r="D699" s="6"/>
      <c r="E699" s="6"/>
      <c r="J699" s="7"/>
    </row>
    <row r="700" spans="3:10" x14ac:dyDescent="0.15">
      <c r="C700" s="6"/>
      <c r="D700" s="6"/>
      <c r="E700" s="6"/>
      <c r="J700" s="7"/>
    </row>
    <row r="701" spans="3:10" x14ac:dyDescent="0.15">
      <c r="C701" s="6"/>
      <c r="D701" s="6"/>
      <c r="E701" s="6"/>
      <c r="J701" s="7"/>
    </row>
    <row r="702" spans="3:10" x14ac:dyDescent="0.15">
      <c r="C702" s="6"/>
      <c r="D702" s="6"/>
      <c r="E702" s="6"/>
      <c r="J702" s="7"/>
    </row>
    <row r="703" spans="3:10" x14ac:dyDescent="0.15">
      <c r="C703" s="6"/>
      <c r="D703" s="6"/>
      <c r="E703" s="6"/>
      <c r="J703" s="7"/>
    </row>
    <row r="704" spans="3:10" x14ac:dyDescent="0.15">
      <c r="C704" s="6"/>
      <c r="D704" s="6"/>
      <c r="E704" s="6"/>
      <c r="J704" s="7"/>
    </row>
    <row r="705" spans="3:10" x14ac:dyDescent="0.15">
      <c r="C705" s="6"/>
      <c r="D705" s="6"/>
      <c r="E705" s="6"/>
      <c r="J705" s="7"/>
    </row>
    <row r="706" spans="3:10" x14ac:dyDescent="0.15">
      <c r="C706" s="6"/>
      <c r="D706" s="6"/>
      <c r="E706" s="6"/>
      <c r="J706" s="7"/>
    </row>
    <row r="707" spans="3:10" x14ac:dyDescent="0.15">
      <c r="C707" s="6"/>
      <c r="D707" s="6"/>
      <c r="E707" s="6"/>
      <c r="J707" s="7"/>
    </row>
    <row r="708" spans="3:10" x14ac:dyDescent="0.15">
      <c r="C708" s="6"/>
      <c r="D708" s="6"/>
      <c r="E708" s="6"/>
      <c r="J708" s="7"/>
    </row>
    <row r="709" spans="3:10" x14ac:dyDescent="0.15">
      <c r="C709" s="6"/>
      <c r="D709" s="6"/>
      <c r="E709" s="6"/>
      <c r="J709" s="7"/>
    </row>
    <row r="710" spans="3:10" x14ac:dyDescent="0.15">
      <c r="C710" s="6"/>
      <c r="D710" s="6"/>
      <c r="E710" s="6"/>
      <c r="J710" s="7"/>
    </row>
    <row r="711" spans="3:10" x14ac:dyDescent="0.15">
      <c r="C711" s="6"/>
      <c r="D711" s="6"/>
      <c r="E711" s="6"/>
      <c r="J711" s="7"/>
    </row>
    <row r="712" spans="3:10" x14ac:dyDescent="0.15">
      <c r="C712" s="6"/>
      <c r="D712" s="6"/>
      <c r="E712" s="6"/>
      <c r="J712" s="7"/>
    </row>
    <row r="713" spans="3:10" x14ac:dyDescent="0.15">
      <c r="C713" s="6"/>
      <c r="D713" s="6"/>
      <c r="E713" s="6"/>
      <c r="J713" s="7"/>
    </row>
    <row r="714" spans="3:10" x14ac:dyDescent="0.15">
      <c r="C714" s="6"/>
      <c r="D714" s="6"/>
      <c r="E714" s="6"/>
      <c r="J714" s="7"/>
    </row>
    <row r="715" spans="3:10" x14ac:dyDescent="0.15">
      <c r="C715" s="6"/>
      <c r="D715" s="6"/>
      <c r="E715" s="6"/>
      <c r="J715" s="7"/>
    </row>
    <row r="716" spans="3:10" x14ac:dyDescent="0.15">
      <c r="C716" s="6"/>
      <c r="D716" s="6"/>
      <c r="E716" s="6"/>
      <c r="J716" s="7"/>
    </row>
    <row r="717" spans="3:10" x14ac:dyDescent="0.15">
      <c r="C717" s="6"/>
      <c r="D717" s="6"/>
      <c r="E717" s="6"/>
      <c r="J717" s="7"/>
    </row>
    <row r="718" spans="3:10" x14ac:dyDescent="0.15">
      <c r="C718" s="6"/>
      <c r="D718" s="6"/>
      <c r="E718" s="6"/>
      <c r="J718" s="7"/>
    </row>
    <row r="719" spans="3:10" x14ac:dyDescent="0.15">
      <c r="C719" s="6"/>
      <c r="D719" s="6"/>
      <c r="E719" s="6"/>
      <c r="J719" s="7"/>
    </row>
    <row r="720" spans="3:10" x14ac:dyDescent="0.15">
      <c r="C720" s="6"/>
      <c r="D720" s="6"/>
      <c r="E720" s="6"/>
      <c r="J720" s="7"/>
    </row>
    <row r="721" spans="3:10" x14ac:dyDescent="0.15">
      <c r="C721" s="6"/>
      <c r="D721" s="6"/>
      <c r="E721" s="6"/>
      <c r="J721" s="7"/>
    </row>
    <row r="722" spans="3:10" x14ac:dyDescent="0.15">
      <c r="C722" s="6"/>
      <c r="D722" s="6"/>
      <c r="E722" s="6"/>
      <c r="J722" s="7"/>
    </row>
    <row r="723" spans="3:10" x14ac:dyDescent="0.15">
      <c r="C723" s="6"/>
      <c r="D723" s="6"/>
      <c r="E723" s="6"/>
      <c r="J723" s="7"/>
    </row>
    <row r="724" spans="3:10" x14ac:dyDescent="0.15">
      <c r="C724" s="6"/>
      <c r="D724" s="6"/>
      <c r="E724" s="6"/>
      <c r="J724" s="7"/>
    </row>
    <row r="725" spans="3:10" x14ac:dyDescent="0.15">
      <c r="C725" s="6"/>
      <c r="D725" s="6"/>
      <c r="E725" s="6"/>
      <c r="J725" s="7"/>
    </row>
    <row r="726" spans="3:10" x14ac:dyDescent="0.15">
      <c r="C726" s="6"/>
      <c r="D726" s="6"/>
      <c r="E726" s="6"/>
      <c r="J726" s="7"/>
    </row>
    <row r="727" spans="3:10" x14ac:dyDescent="0.15">
      <c r="C727" s="6"/>
      <c r="D727" s="6"/>
      <c r="E727" s="6"/>
      <c r="J727" s="7"/>
    </row>
    <row r="728" spans="3:10" x14ac:dyDescent="0.15">
      <c r="C728" s="6"/>
      <c r="D728" s="6"/>
      <c r="E728" s="6"/>
      <c r="J728" s="7"/>
    </row>
    <row r="729" spans="3:10" x14ac:dyDescent="0.15">
      <c r="C729" s="6"/>
      <c r="D729" s="6"/>
      <c r="E729" s="6"/>
      <c r="J729" s="7"/>
    </row>
    <row r="730" spans="3:10" x14ac:dyDescent="0.15">
      <c r="C730" s="6"/>
      <c r="D730" s="6"/>
      <c r="E730" s="6"/>
      <c r="J730" s="7"/>
    </row>
    <row r="731" spans="3:10" x14ac:dyDescent="0.15">
      <c r="C731" s="6"/>
      <c r="D731" s="6"/>
      <c r="E731" s="6"/>
      <c r="J731" s="7"/>
    </row>
    <row r="732" spans="3:10" x14ac:dyDescent="0.15">
      <c r="C732" s="6"/>
      <c r="D732" s="6"/>
      <c r="E732" s="6"/>
      <c r="J732" s="7"/>
    </row>
    <row r="733" spans="3:10" x14ac:dyDescent="0.15">
      <c r="C733" s="6"/>
      <c r="D733" s="6"/>
      <c r="E733" s="6"/>
      <c r="J733" s="7"/>
    </row>
    <row r="734" spans="3:10" x14ac:dyDescent="0.15">
      <c r="C734" s="6"/>
      <c r="D734" s="6"/>
      <c r="E734" s="6"/>
      <c r="J734" s="7"/>
    </row>
    <row r="735" spans="3:10" x14ac:dyDescent="0.15">
      <c r="C735" s="6"/>
      <c r="D735" s="6"/>
      <c r="E735" s="6"/>
      <c r="J735" s="7"/>
    </row>
    <row r="736" spans="3:10" x14ac:dyDescent="0.15">
      <c r="C736" s="6"/>
      <c r="D736" s="6"/>
      <c r="E736" s="6"/>
      <c r="J736" s="7"/>
    </row>
    <row r="737" spans="3:10" x14ac:dyDescent="0.15">
      <c r="C737" s="6"/>
      <c r="D737" s="6"/>
      <c r="E737" s="6"/>
      <c r="J737" s="7"/>
    </row>
    <row r="738" spans="3:10" x14ac:dyDescent="0.15">
      <c r="C738" s="6"/>
      <c r="D738" s="6"/>
      <c r="E738" s="6"/>
      <c r="J738" s="7"/>
    </row>
    <row r="739" spans="3:10" x14ac:dyDescent="0.15">
      <c r="C739" s="6"/>
      <c r="D739" s="6"/>
      <c r="E739" s="6"/>
      <c r="J739" s="7"/>
    </row>
    <row r="740" spans="3:10" x14ac:dyDescent="0.15">
      <c r="C740" s="6"/>
      <c r="D740" s="6"/>
      <c r="E740" s="6"/>
      <c r="J740" s="7"/>
    </row>
    <row r="741" spans="3:10" x14ac:dyDescent="0.15">
      <c r="C741" s="6"/>
      <c r="D741" s="6"/>
      <c r="E741" s="6"/>
      <c r="J741" s="7"/>
    </row>
    <row r="742" spans="3:10" x14ac:dyDescent="0.15">
      <c r="C742" s="6"/>
      <c r="D742" s="6"/>
      <c r="E742" s="6"/>
      <c r="J742" s="7"/>
    </row>
    <row r="743" spans="3:10" x14ac:dyDescent="0.15">
      <c r="C743" s="6"/>
      <c r="D743" s="6"/>
      <c r="E743" s="6"/>
      <c r="J743" s="7"/>
    </row>
    <row r="744" spans="3:10" x14ac:dyDescent="0.15">
      <c r="C744" s="6"/>
      <c r="D744" s="6"/>
      <c r="E744" s="6"/>
      <c r="J744" s="7"/>
    </row>
    <row r="745" spans="3:10" x14ac:dyDescent="0.15">
      <c r="C745" s="6"/>
      <c r="D745" s="6"/>
      <c r="E745" s="6"/>
      <c r="J745" s="7"/>
    </row>
    <row r="746" spans="3:10" x14ac:dyDescent="0.15">
      <c r="C746" s="6"/>
      <c r="D746" s="6"/>
      <c r="E746" s="6"/>
      <c r="J746" s="7"/>
    </row>
    <row r="747" spans="3:10" x14ac:dyDescent="0.15">
      <c r="C747" s="6"/>
      <c r="D747" s="6"/>
      <c r="E747" s="6"/>
      <c r="J747" s="7"/>
    </row>
    <row r="748" spans="3:10" x14ac:dyDescent="0.15">
      <c r="C748" s="6"/>
      <c r="D748" s="6"/>
      <c r="E748" s="6"/>
      <c r="J748" s="7"/>
    </row>
    <row r="749" spans="3:10" x14ac:dyDescent="0.15">
      <c r="C749" s="6"/>
      <c r="D749" s="6"/>
      <c r="E749" s="6"/>
      <c r="J749" s="7"/>
    </row>
    <row r="750" spans="3:10" x14ac:dyDescent="0.15">
      <c r="C750" s="6"/>
      <c r="D750" s="6"/>
      <c r="E750" s="6"/>
      <c r="J750" s="7"/>
    </row>
    <row r="751" spans="3:10" x14ac:dyDescent="0.15">
      <c r="C751" s="6"/>
      <c r="D751" s="6"/>
      <c r="E751" s="6"/>
      <c r="J751" s="7"/>
    </row>
    <row r="752" spans="3:10" x14ac:dyDescent="0.15">
      <c r="C752" s="6"/>
      <c r="D752" s="6"/>
      <c r="E752" s="6"/>
      <c r="J752" s="7"/>
    </row>
    <row r="753" spans="3:10" x14ac:dyDescent="0.15">
      <c r="C753" s="6"/>
      <c r="D753" s="6"/>
      <c r="E753" s="6"/>
      <c r="J753" s="7"/>
    </row>
    <row r="754" spans="3:10" x14ac:dyDescent="0.15">
      <c r="C754" s="6"/>
      <c r="D754" s="6"/>
      <c r="E754" s="6"/>
      <c r="J754" s="7"/>
    </row>
    <row r="755" spans="3:10" x14ac:dyDescent="0.15">
      <c r="C755" s="6"/>
      <c r="D755" s="6"/>
      <c r="E755" s="6"/>
      <c r="J755" s="7"/>
    </row>
    <row r="756" spans="3:10" x14ac:dyDescent="0.15">
      <c r="C756" s="6"/>
      <c r="D756" s="6"/>
      <c r="E756" s="6"/>
      <c r="J756" s="7"/>
    </row>
    <row r="757" spans="3:10" x14ac:dyDescent="0.15">
      <c r="C757" s="6"/>
      <c r="D757" s="6"/>
      <c r="E757" s="6"/>
      <c r="J757" s="7"/>
    </row>
    <row r="758" spans="3:10" x14ac:dyDescent="0.15">
      <c r="C758" s="6"/>
      <c r="D758" s="6"/>
      <c r="E758" s="6"/>
      <c r="J758" s="7"/>
    </row>
    <row r="759" spans="3:10" x14ac:dyDescent="0.15">
      <c r="C759" s="6"/>
      <c r="D759" s="6"/>
      <c r="E759" s="6"/>
      <c r="J759" s="7"/>
    </row>
    <row r="760" spans="3:10" x14ac:dyDescent="0.15">
      <c r="C760" s="6"/>
      <c r="D760" s="6"/>
      <c r="E760" s="6"/>
      <c r="J760" s="7"/>
    </row>
    <row r="761" spans="3:10" x14ac:dyDescent="0.15">
      <c r="C761" s="6"/>
      <c r="D761" s="6"/>
      <c r="E761" s="6"/>
      <c r="J761" s="7"/>
    </row>
    <row r="762" spans="3:10" x14ac:dyDescent="0.15">
      <c r="C762" s="6"/>
      <c r="D762" s="6"/>
      <c r="E762" s="6"/>
      <c r="J762" s="7"/>
    </row>
    <row r="763" spans="3:10" x14ac:dyDescent="0.15">
      <c r="C763" s="6"/>
      <c r="D763" s="6"/>
      <c r="E763" s="6"/>
      <c r="J763" s="7"/>
    </row>
    <row r="764" spans="3:10" x14ac:dyDescent="0.15">
      <c r="C764" s="6"/>
      <c r="D764" s="6"/>
      <c r="E764" s="6"/>
      <c r="J764" s="7"/>
    </row>
    <row r="765" spans="3:10" x14ac:dyDescent="0.15">
      <c r="C765" s="6"/>
      <c r="D765" s="6"/>
      <c r="E765" s="6"/>
      <c r="J765" s="7"/>
    </row>
    <row r="766" spans="3:10" x14ac:dyDescent="0.15">
      <c r="C766" s="6"/>
      <c r="D766" s="6"/>
      <c r="E766" s="6"/>
      <c r="J766" s="7"/>
    </row>
    <row r="767" spans="3:10" x14ac:dyDescent="0.15">
      <c r="C767" s="6"/>
      <c r="D767" s="6"/>
      <c r="E767" s="6"/>
      <c r="J767" s="7"/>
    </row>
    <row r="768" spans="3:10" x14ac:dyDescent="0.15">
      <c r="C768" s="6"/>
      <c r="D768" s="6"/>
      <c r="E768" s="6"/>
      <c r="J768" s="7"/>
    </row>
    <row r="769" spans="3:10" x14ac:dyDescent="0.15">
      <c r="C769" s="6"/>
      <c r="D769" s="6"/>
      <c r="E769" s="6"/>
      <c r="J769" s="7"/>
    </row>
    <row r="770" spans="3:10" x14ac:dyDescent="0.15">
      <c r="C770" s="6"/>
      <c r="D770" s="6"/>
      <c r="E770" s="6"/>
      <c r="J770" s="7"/>
    </row>
    <row r="771" spans="3:10" x14ac:dyDescent="0.15">
      <c r="C771" s="6"/>
      <c r="D771" s="6"/>
      <c r="E771" s="6"/>
      <c r="J771" s="7"/>
    </row>
    <row r="772" spans="3:10" x14ac:dyDescent="0.15">
      <c r="C772" s="6"/>
      <c r="D772" s="6"/>
      <c r="E772" s="6"/>
      <c r="J772" s="7"/>
    </row>
    <row r="773" spans="3:10" x14ac:dyDescent="0.15">
      <c r="C773" s="6"/>
      <c r="D773" s="6"/>
      <c r="E773" s="6"/>
      <c r="J773" s="7"/>
    </row>
    <row r="774" spans="3:10" x14ac:dyDescent="0.15">
      <c r="C774" s="6"/>
      <c r="D774" s="6"/>
      <c r="E774" s="6"/>
      <c r="J774" s="7"/>
    </row>
    <row r="775" spans="3:10" x14ac:dyDescent="0.15">
      <c r="C775" s="6"/>
      <c r="D775" s="6"/>
      <c r="E775" s="6"/>
      <c r="J775" s="7"/>
    </row>
    <row r="776" spans="3:10" x14ac:dyDescent="0.15">
      <c r="C776" s="6"/>
      <c r="D776" s="6"/>
      <c r="E776" s="6"/>
      <c r="J776" s="7"/>
    </row>
    <row r="777" spans="3:10" x14ac:dyDescent="0.15">
      <c r="C777" s="6"/>
      <c r="D777" s="6"/>
      <c r="E777" s="6"/>
      <c r="J777" s="7"/>
    </row>
    <row r="778" spans="3:10" x14ac:dyDescent="0.15">
      <c r="C778" s="6"/>
      <c r="D778" s="6"/>
      <c r="E778" s="6"/>
      <c r="J778" s="7"/>
    </row>
    <row r="779" spans="3:10" x14ac:dyDescent="0.15">
      <c r="C779" s="6"/>
      <c r="D779" s="6"/>
      <c r="E779" s="6"/>
      <c r="J779" s="7"/>
    </row>
    <row r="780" spans="3:10" x14ac:dyDescent="0.15">
      <c r="C780" s="6"/>
      <c r="D780" s="6"/>
      <c r="E780" s="6"/>
      <c r="J780" s="7"/>
    </row>
    <row r="781" spans="3:10" x14ac:dyDescent="0.15">
      <c r="C781" s="6"/>
      <c r="D781" s="6"/>
      <c r="E781" s="6"/>
      <c r="J781" s="7"/>
    </row>
    <row r="782" spans="3:10" x14ac:dyDescent="0.15">
      <c r="C782" s="6"/>
      <c r="D782" s="6"/>
      <c r="E782" s="6"/>
      <c r="J782" s="7"/>
    </row>
    <row r="783" spans="3:10" x14ac:dyDescent="0.15">
      <c r="C783" s="6"/>
      <c r="D783" s="6"/>
      <c r="E783" s="6"/>
      <c r="J783" s="7"/>
    </row>
    <row r="784" spans="3:10" x14ac:dyDescent="0.15">
      <c r="C784" s="6"/>
      <c r="D784" s="6"/>
      <c r="E784" s="6"/>
      <c r="J784" s="7"/>
    </row>
    <row r="785" spans="3:10" x14ac:dyDescent="0.15">
      <c r="C785" s="6"/>
      <c r="D785" s="6"/>
      <c r="E785" s="6"/>
      <c r="J785" s="7"/>
    </row>
    <row r="786" spans="3:10" x14ac:dyDescent="0.15">
      <c r="C786" s="6"/>
      <c r="D786" s="6"/>
      <c r="E786" s="6"/>
      <c r="J786" s="7"/>
    </row>
    <row r="787" spans="3:10" x14ac:dyDescent="0.15">
      <c r="C787" s="6"/>
      <c r="D787" s="6"/>
      <c r="E787" s="6"/>
      <c r="J787" s="7"/>
    </row>
    <row r="788" spans="3:10" x14ac:dyDescent="0.15">
      <c r="C788" s="6"/>
      <c r="D788" s="6"/>
      <c r="E788" s="6"/>
      <c r="J788" s="7"/>
    </row>
    <row r="789" spans="3:10" x14ac:dyDescent="0.15">
      <c r="C789" s="6"/>
      <c r="D789" s="6"/>
      <c r="E789" s="6"/>
      <c r="J789" s="7"/>
    </row>
    <row r="790" spans="3:10" x14ac:dyDescent="0.15">
      <c r="C790" s="6"/>
      <c r="D790" s="6"/>
      <c r="E790" s="6"/>
      <c r="J790" s="7"/>
    </row>
    <row r="791" spans="3:10" x14ac:dyDescent="0.15">
      <c r="C791" s="6"/>
      <c r="D791" s="6"/>
      <c r="E791" s="6"/>
      <c r="J791" s="7"/>
    </row>
    <row r="792" spans="3:10" x14ac:dyDescent="0.15">
      <c r="C792" s="6"/>
      <c r="D792" s="6"/>
      <c r="E792" s="6"/>
      <c r="J792" s="7"/>
    </row>
    <row r="793" spans="3:10" x14ac:dyDescent="0.15">
      <c r="C793" s="6"/>
      <c r="D793" s="6"/>
      <c r="E793" s="6"/>
      <c r="J793" s="7"/>
    </row>
    <row r="794" spans="3:10" x14ac:dyDescent="0.15">
      <c r="C794" s="6"/>
      <c r="D794" s="6"/>
      <c r="E794" s="6"/>
      <c r="J794" s="7"/>
    </row>
    <row r="795" spans="3:10" x14ac:dyDescent="0.15">
      <c r="C795" s="6"/>
      <c r="D795" s="6"/>
      <c r="E795" s="6"/>
      <c r="J795" s="7"/>
    </row>
    <row r="796" spans="3:10" x14ac:dyDescent="0.15">
      <c r="C796" s="6"/>
      <c r="D796" s="6"/>
      <c r="E796" s="6"/>
      <c r="J796" s="7"/>
    </row>
    <row r="797" spans="3:10" x14ac:dyDescent="0.15">
      <c r="C797" s="6"/>
      <c r="D797" s="6"/>
      <c r="E797" s="6"/>
      <c r="J797" s="7"/>
    </row>
    <row r="798" spans="3:10" x14ac:dyDescent="0.15">
      <c r="C798" s="6"/>
      <c r="D798" s="6"/>
      <c r="E798" s="6"/>
      <c r="J798" s="7"/>
    </row>
    <row r="799" spans="3:10" x14ac:dyDescent="0.15">
      <c r="C799" s="6"/>
      <c r="D799" s="6"/>
      <c r="E799" s="6"/>
      <c r="J799" s="7"/>
    </row>
    <row r="800" spans="3:10" x14ac:dyDescent="0.15">
      <c r="C800" s="6"/>
      <c r="D800" s="6"/>
      <c r="E800" s="6"/>
      <c r="J800" s="7"/>
    </row>
    <row r="801" spans="3:10" x14ac:dyDescent="0.15">
      <c r="C801" s="6"/>
      <c r="D801" s="6"/>
      <c r="E801" s="6"/>
      <c r="J801" s="7"/>
    </row>
    <row r="802" spans="3:10" x14ac:dyDescent="0.15">
      <c r="C802" s="6"/>
      <c r="D802" s="6"/>
      <c r="E802" s="6"/>
      <c r="J802" s="7"/>
    </row>
    <row r="803" spans="3:10" x14ac:dyDescent="0.15">
      <c r="C803" s="6"/>
      <c r="D803" s="6"/>
      <c r="E803" s="6"/>
      <c r="J803" s="7"/>
    </row>
    <row r="804" spans="3:10" x14ac:dyDescent="0.15">
      <c r="C804" s="6"/>
      <c r="D804" s="6"/>
      <c r="E804" s="6"/>
      <c r="J804" s="7"/>
    </row>
    <row r="805" spans="3:10" x14ac:dyDescent="0.15">
      <c r="C805" s="6"/>
      <c r="D805" s="6"/>
      <c r="E805" s="6"/>
      <c r="J805" s="7"/>
    </row>
    <row r="806" spans="3:10" x14ac:dyDescent="0.15">
      <c r="C806" s="6"/>
      <c r="D806" s="6"/>
      <c r="E806" s="6"/>
      <c r="J806" s="7"/>
    </row>
    <row r="807" spans="3:10" x14ac:dyDescent="0.15">
      <c r="C807" s="6"/>
      <c r="D807" s="6"/>
      <c r="E807" s="6"/>
      <c r="J807" s="7"/>
    </row>
    <row r="808" spans="3:10" x14ac:dyDescent="0.15">
      <c r="C808" s="6"/>
      <c r="D808" s="6"/>
      <c r="E808" s="6"/>
      <c r="J808" s="7"/>
    </row>
    <row r="809" spans="3:10" x14ac:dyDescent="0.15">
      <c r="C809" s="6"/>
      <c r="D809" s="6"/>
      <c r="E809" s="6"/>
      <c r="J809" s="7"/>
    </row>
    <row r="810" spans="3:10" x14ac:dyDescent="0.15">
      <c r="C810" s="6"/>
      <c r="D810" s="6"/>
      <c r="E810" s="6"/>
      <c r="J810" s="7"/>
    </row>
    <row r="811" spans="3:10" x14ac:dyDescent="0.15">
      <c r="C811" s="6"/>
      <c r="D811" s="6"/>
      <c r="E811" s="6"/>
      <c r="J811" s="7"/>
    </row>
    <row r="812" spans="3:10" x14ac:dyDescent="0.15">
      <c r="C812" s="6"/>
      <c r="D812" s="6"/>
      <c r="E812" s="6"/>
      <c r="J812" s="7"/>
    </row>
    <row r="813" spans="3:10" x14ac:dyDescent="0.15">
      <c r="C813" s="6"/>
      <c r="D813" s="6"/>
      <c r="E813" s="6"/>
      <c r="J813" s="7"/>
    </row>
    <row r="814" spans="3:10" x14ac:dyDescent="0.15">
      <c r="C814" s="6"/>
      <c r="D814" s="6"/>
      <c r="E814" s="6"/>
      <c r="J814" s="7"/>
    </row>
    <row r="815" spans="3:10" x14ac:dyDescent="0.15">
      <c r="C815" s="6"/>
      <c r="D815" s="6"/>
      <c r="E815" s="6"/>
      <c r="J815" s="7"/>
    </row>
    <row r="816" spans="3:10" x14ac:dyDescent="0.15">
      <c r="C816" s="6"/>
      <c r="D816" s="6"/>
      <c r="E816" s="6"/>
      <c r="J816" s="7"/>
    </row>
    <row r="817" spans="3:10" x14ac:dyDescent="0.15">
      <c r="C817" s="6"/>
      <c r="D817" s="6"/>
      <c r="E817" s="6"/>
      <c r="J817" s="7"/>
    </row>
    <row r="818" spans="3:10" x14ac:dyDescent="0.15">
      <c r="C818" s="6"/>
      <c r="D818" s="6"/>
      <c r="E818" s="6"/>
      <c r="J818" s="7"/>
    </row>
    <row r="819" spans="3:10" x14ac:dyDescent="0.15">
      <c r="C819" s="6"/>
      <c r="D819" s="6"/>
      <c r="E819" s="6"/>
      <c r="J819" s="7"/>
    </row>
    <row r="820" spans="3:10" x14ac:dyDescent="0.15">
      <c r="C820" s="6"/>
      <c r="D820" s="6"/>
      <c r="E820" s="6"/>
      <c r="J820" s="7"/>
    </row>
    <row r="821" spans="3:10" x14ac:dyDescent="0.15">
      <c r="C821" s="6"/>
      <c r="D821" s="6"/>
      <c r="E821" s="6"/>
      <c r="J821" s="7"/>
    </row>
    <row r="822" spans="3:10" x14ac:dyDescent="0.15">
      <c r="C822" s="6"/>
      <c r="D822" s="6"/>
      <c r="E822" s="6"/>
      <c r="J822" s="7"/>
    </row>
    <row r="823" spans="3:10" x14ac:dyDescent="0.15">
      <c r="C823" s="6"/>
      <c r="D823" s="6"/>
      <c r="E823" s="6"/>
      <c r="J823" s="7"/>
    </row>
    <row r="824" spans="3:10" x14ac:dyDescent="0.15">
      <c r="C824" s="6"/>
      <c r="D824" s="6"/>
      <c r="E824" s="6"/>
      <c r="J824" s="7"/>
    </row>
    <row r="825" spans="3:10" x14ac:dyDescent="0.15">
      <c r="C825" s="6"/>
      <c r="D825" s="6"/>
      <c r="E825" s="6"/>
      <c r="J825" s="7"/>
    </row>
    <row r="826" spans="3:10" x14ac:dyDescent="0.15">
      <c r="C826" s="6"/>
      <c r="D826" s="6"/>
      <c r="E826" s="6"/>
      <c r="J826" s="7"/>
    </row>
    <row r="827" spans="3:10" x14ac:dyDescent="0.15">
      <c r="C827" s="6"/>
      <c r="D827" s="6"/>
      <c r="E827" s="6"/>
      <c r="J827" s="7"/>
    </row>
    <row r="828" spans="3:10" x14ac:dyDescent="0.15">
      <c r="C828" s="6"/>
      <c r="D828" s="6"/>
      <c r="E828" s="6"/>
      <c r="J828" s="7"/>
    </row>
    <row r="829" spans="3:10" x14ac:dyDescent="0.15">
      <c r="C829" s="6"/>
      <c r="D829" s="6"/>
      <c r="E829" s="6"/>
      <c r="J829" s="7"/>
    </row>
    <row r="830" spans="3:10" x14ac:dyDescent="0.15">
      <c r="C830" s="6"/>
      <c r="D830" s="6"/>
      <c r="E830" s="6"/>
      <c r="J830" s="7"/>
    </row>
    <row r="831" spans="3:10" x14ac:dyDescent="0.15">
      <c r="C831" s="6"/>
      <c r="D831" s="6"/>
      <c r="E831" s="6"/>
      <c r="J831" s="7"/>
    </row>
    <row r="832" spans="3:10" x14ac:dyDescent="0.15">
      <c r="C832" s="6"/>
      <c r="D832" s="6"/>
      <c r="E832" s="6"/>
      <c r="J832" s="7"/>
    </row>
    <row r="833" spans="3:10" x14ac:dyDescent="0.15">
      <c r="C833" s="6"/>
      <c r="D833" s="6"/>
      <c r="E833" s="6"/>
      <c r="J833" s="7"/>
    </row>
    <row r="834" spans="3:10" x14ac:dyDescent="0.15">
      <c r="C834" s="6"/>
      <c r="D834" s="6"/>
      <c r="E834" s="6"/>
      <c r="J834" s="7"/>
    </row>
    <row r="835" spans="3:10" x14ac:dyDescent="0.15">
      <c r="C835" s="6"/>
      <c r="D835" s="6"/>
      <c r="E835" s="6"/>
      <c r="J835" s="7"/>
    </row>
    <row r="836" spans="3:10" x14ac:dyDescent="0.15">
      <c r="C836" s="6"/>
      <c r="D836" s="6"/>
      <c r="E836" s="6"/>
      <c r="J836" s="7"/>
    </row>
    <row r="837" spans="3:10" x14ac:dyDescent="0.15">
      <c r="C837" s="6"/>
      <c r="D837" s="6"/>
      <c r="E837" s="6"/>
      <c r="J837" s="7"/>
    </row>
    <row r="838" spans="3:10" x14ac:dyDescent="0.15">
      <c r="C838" s="6"/>
      <c r="D838" s="6"/>
      <c r="E838" s="6"/>
      <c r="J838" s="7"/>
    </row>
    <row r="839" spans="3:10" x14ac:dyDescent="0.15">
      <c r="C839" s="6"/>
      <c r="D839" s="6"/>
      <c r="E839" s="6"/>
      <c r="J839" s="7"/>
    </row>
    <row r="840" spans="3:10" x14ac:dyDescent="0.15">
      <c r="C840" s="6"/>
      <c r="D840" s="6"/>
      <c r="E840" s="6"/>
      <c r="J840" s="7"/>
    </row>
    <row r="841" spans="3:10" x14ac:dyDescent="0.15">
      <c r="C841" s="6"/>
      <c r="D841" s="6"/>
      <c r="E841" s="6"/>
      <c r="J841" s="7"/>
    </row>
    <row r="842" spans="3:10" x14ac:dyDescent="0.15">
      <c r="C842" s="6"/>
      <c r="D842" s="6"/>
      <c r="E842" s="6"/>
      <c r="J842" s="7"/>
    </row>
    <row r="843" spans="3:10" x14ac:dyDescent="0.15">
      <c r="C843" s="6"/>
      <c r="D843" s="6"/>
      <c r="E843" s="6"/>
      <c r="J843" s="7"/>
    </row>
    <row r="844" spans="3:10" x14ac:dyDescent="0.15">
      <c r="C844" s="6"/>
      <c r="D844" s="6"/>
      <c r="E844" s="6"/>
      <c r="J844" s="7"/>
    </row>
    <row r="845" spans="3:10" x14ac:dyDescent="0.15">
      <c r="C845" s="6"/>
      <c r="D845" s="6"/>
      <c r="E845" s="6"/>
      <c r="J845" s="7"/>
    </row>
    <row r="846" spans="3:10" x14ac:dyDescent="0.15">
      <c r="C846" s="6"/>
      <c r="D846" s="6"/>
      <c r="E846" s="6"/>
      <c r="J846" s="7"/>
    </row>
    <row r="847" spans="3:10" x14ac:dyDescent="0.15">
      <c r="C847" s="6"/>
      <c r="D847" s="6"/>
      <c r="E847" s="6"/>
      <c r="J847" s="7"/>
    </row>
    <row r="848" spans="3:10" x14ac:dyDescent="0.15">
      <c r="C848" s="6"/>
      <c r="D848" s="6"/>
      <c r="E848" s="6"/>
      <c r="J848" s="7"/>
    </row>
    <row r="849" spans="3:10" x14ac:dyDescent="0.15">
      <c r="C849" s="6"/>
      <c r="D849" s="6"/>
      <c r="E849" s="6"/>
      <c r="J849" s="7"/>
    </row>
    <row r="850" spans="3:10" x14ac:dyDescent="0.15">
      <c r="C850" s="6"/>
      <c r="D850" s="6"/>
      <c r="E850" s="6"/>
      <c r="J850" s="7"/>
    </row>
    <row r="851" spans="3:10" x14ac:dyDescent="0.15">
      <c r="C851" s="6"/>
      <c r="D851" s="6"/>
      <c r="E851" s="6"/>
      <c r="J851" s="7"/>
    </row>
    <row r="852" spans="3:10" x14ac:dyDescent="0.15">
      <c r="C852" s="6"/>
      <c r="D852" s="6"/>
      <c r="E852" s="6"/>
      <c r="J852" s="7"/>
    </row>
    <row r="853" spans="3:10" x14ac:dyDescent="0.15">
      <c r="C853" s="6"/>
      <c r="D853" s="6"/>
      <c r="E853" s="6"/>
      <c r="J853" s="7"/>
    </row>
    <row r="854" spans="3:10" x14ac:dyDescent="0.15">
      <c r="C854" s="6"/>
      <c r="D854" s="6"/>
      <c r="E854" s="6"/>
      <c r="J854" s="7"/>
    </row>
    <row r="855" spans="3:10" x14ac:dyDescent="0.15">
      <c r="C855" s="6"/>
      <c r="D855" s="6"/>
      <c r="E855" s="6"/>
      <c r="J855" s="7"/>
    </row>
    <row r="856" spans="3:10" x14ac:dyDescent="0.15">
      <c r="C856" s="6"/>
      <c r="D856" s="6"/>
      <c r="E856" s="6"/>
      <c r="J856" s="7"/>
    </row>
    <row r="857" spans="3:10" x14ac:dyDescent="0.15">
      <c r="C857" s="6"/>
      <c r="D857" s="6"/>
      <c r="E857" s="6"/>
      <c r="J857" s="7"/>
    </row>
    <row r="858" spans="3:10" x14ac:dyDescent="0.15">
      <c r="C858" s="6"/>
      <c r="D858" s="6"/>
      <c r="E858" s="6"/>
      <c r="J858" s="7"/>
    </row>
    <row r="859" spans="3:10" x14ac:dyDescent="0.15">
      <c r="C859" s="6"/>
      <c r="D859" s="6"/>
      <c r="E859" s="6"/>
      <c r="J859" s="7"/>
    </row>
    <row r="860" spans="3:10" x14ac:dyDescent="0.15">
      <c r="C860" s="6"/>
      <c r="D860" s="6"/>
      <c r="E860" s="6"/>
      <c r="J860" s="7"/>
    </row>
    <row r="861" spans="3:10" x14ac:dyDescent="0.15">
      <c r="C861" s="6"/>
      <c r="D861" s="6"/>
      <c r="E861" s="6"/>
      <c r="J861" s="7"/>
    </row>
    <row r="862" spans="3:10" x14ac:dyDescent="0.15">
      <c r="C862" s="6"/>
      <c r="D862" s="6"/>
      <c r="E862" s="6"/>
      <c r="J862" s="7"/>
    </row>
    <row r="863" spans="3:10" x14ac:dyDescent="0.15">
      <c r="C863" s="6"/>
      <c r="D863" s="6"/>
      <c r="E863" s="6"/>
      <c r="J863" s="7"/>
    </row>
    <row r="864" spans="3:10" x14ac:dyDescent="0.15">
      <c r="C864" s="6"/>
      <c r="D864" s="6"/>
      <c r="E864" s="6"/>
      <c r="J864" s="7"/>
    </row>
    <row r="865" spans="3:10" x14ac:dyDescent="0.15">
      <c r="C865" s="6"/>
      <c r="D865" s="6"/>
      <c r="E865" s="6"/>
      <c r="J865" s="7"/>
    </row>
    <row r="866" spans="3:10" x14ac:dyDescent="0.15">
      <c r="C866" s="6"/>
      <c r="D866" s="6"/>
      <c r="E866" s="6"/>
      <c r="J866" s="7"/>
    </row>
    <row r="867" spans="3:10" x14ac:dyDescent="0.15">
      <c r="C867" s="6"/>
      <c r="D867" s="6"/>
      <c r="E867" s="6"/>
      <c r="J867" s="7"/>
    </row>
    <row r="868" spans="3:10" x14ac:dyDescent="0.15">
      <c r="C868" s="6"/>
      <c r="D868" s="6"/>
      <c r="E868" s="6"/>
      <c r="J868" s="7"/>
    </row>
    <row r="869" spans="3:10" x14ac:dyDescent="0.15">
      <c r="C869" s="6"/>
      <c r="D869" s="6"/>
      <c r="E869" s="6"/>
      <c r="J869" s="7"/>
    </row>
    <row r="870" spans="3:10" x14ac:dyDescent="0.15">
      <c r="C870" s="6"/>
      <c r="D870" s="6"/>
      <c r="E870" s="6"/>
      <c r="J870" s="7"/>
    </row>
    <row r="871" spans="3:10" x14ac:dyDescent="0.15">
      <c r="C871" s="6"/>
      <c r="D871" s="6"/>
      <c r="E871" s="6"/>
      <c r="J871" s="7"/>
    </row>
    <row r="872" spans="3:10" x14ac:dyDescent="0.15">
      <c r="C872" s="6"/>
      <c r="D872" s="6"/>
      <c r="E872" s="6"/>
      <c r="J872" s="7"/>
    </row>
    <row r="873" spans="3:10" x14ac:dyDescent="0.15">
      <c r="C873" s="6"/>
      <c r="D873" s="6"/>
      <c r="E873" s="6"/>
      <c r="J873" s="7"/>
    </row>
    <row r="874" spans="3:10" x14ac:dyDescent="0.15">
      <c r="C874" s="6"/>
      <c r="D874" s="6"/>
      <c r="E874" s="6"/>
      <c r="J874" s="7"/>
    </row>
    <row r="875" spans="3:10" x14ac:dyDescent="0.15">
      <c r="C875" s="6"/>
      <c r="D875" s="6"/>
      <c r="E875" s="6"/>
      <c r="J875" s="7"/>
    </row>
    <row r="876" spans="3:10" x14ac:dyDescent="0.15">
      <c r="C876" s="6"/>
      <c r="D876" s="6"/>
      <c r="E876" s="6"/>
      <c r="J876" s="7"/>
    </row>
    <row r="877" spans="3:10" x14ac:dyDescent="0.15">
      <c r="C877" s="6"/>
      <c r="D877" s="6"/>
      <c r="E877" s="6"/>
      <c r="J877" s="7"/>
    </row>
    <row r="878" spans="3:10" x14ac:dyDescent="0.15">
      <c r="C878" s="6"/>
      <c r="D878" s="6"/>
      <c r="E878" s="6"/>
      <c r="J878" s="7"/>
    </row>
    <row r="879" spans="3:10" x14ac:dyDescent="0.15">
      <c r="C879" s="6"/>
      <c r="D879" s="6"/>
      <c r="E879" s="6"/>
      <c r="J879" s="7"/>
    </row>
    <row r="880" spans="3:10" x14ac:dyDescent="0.15">
      <c r="C880" s="6"/>
      <c r="D880" s="6"/>
      <c r="E880" s="6"/>
      <c r="J880" s="7"/>
    </row>
    <row r="881" spans="3:10" x14ac:dyDescent="0.15">
      <c r="C881" s="6"/>
      <c r="D881" s="6"/>
      <c r="E881" s="6"/>
      <c r="J881" s="7"/>
    </row>
    <row r="882" spans="3:10" x14ac:dyDescent="0.15">
      <c r="C882" s="6"/>
      <c r="D882" s="6"/>
      <c r="E882" s="6"/>
      <c r="J882" s="7"/>
    </row>
    <row r="883" spans="3:10" x14ac:dyDescent="0.15">
      <c r="C883" s="6"/>
      <c r="D883" s="6"/>
      <c r="E883" s="6"/>
      <c r="J883" s="7"/>
    </row>
    <row r="884" spans="3:10" x14ac:dyDescent="0.15">
      <c r="C884" s="6"/>
      <c r="D884" s="6"/>
      <c r="E884" s="6"/>
      <c r="J884" s="7"/>
    </row>
    <row r="885" spans="3:10" x14ac:dyDescent="0.15">
      <c r="C885" s="6"/>
      <c r="D885" s="6"/>
      <c r="E885" s="6"/>
      <c r="J885" s="7"/>
    </row>
    <row r="886" spans="3:10" x14ac:dyDescent="0.15">
      <c r="C886" s="6"/>
      <c r="D886" s="6"/>
      <c r="E886" s="6"/>
      <c r="J886" s="7"/>
    </row>
    <row r="887" spans="3:10" x14ac:dyDescent="0.15">
      <c r="C887" s="6"/>
      <c r="D887" s="6"/>
      <c r="E887" s="6"/>
      <c r="J887" s="7"/>
    </row>
    <row r="888" spans="3:10" x14ac:dyDescent="0.15">
      <c r="C888" s="6"/>
      <c r="D888" s="6"/>
      <c r="E888" s="6"/>
      <c r="J888" s="7"/>
    </row>
    <row r="889" spans="3:10" x14ac:dyDescent="0.15">
      <c r="C889" s="6"/>
      <c r="D889" s="6"/>
      <c r="E889" s="6"/>
      <c r="J889" s="7"/>
    </row>
    <row r="890" spans="3:10" x14ac:dyDescent="0.15">
      <c r="C890" s="6"/>
      <c r="D890" s="6"/>
      <c r="E890" s="6"/>
      <c r="J890" s="7"/>
    </row>
    <row r="891" spans="3:10" x14ac:dyDescent="0.15">
      <c r="C891" s="6"/>
      <c r="D891" s="6"/>
      <c r="E891" s="6"/>
      <c r="J891" s="7"/>
    </row>
    <row r="892" spans="3:10" x14ac:dyDescent="0.15">
      <c r="C892" s="6"/>
      <c r="D892" s="6"/>
      <c r="E892" s="6"/>
      <c r="J892" s="7"/>
    </row>
    <row r="893" spans="3:10" x14ac:dyDescent="0.15">
      <c r="C893" s="6"/>
      <c r="D893" s="6"/>
      <c r="E893" s="6"/>
      <c r="J893" s="7"/>
    </row>
    <row r="894" spans="3:10" x14ac:dyDescent="0.15">
      <c r="C894" s="6"/>
      <c r="D894" s="6"/>
      <c r="E894" s="6"/>
      <c r="J894" s="7"/>
    </row>
    <row r="895" spans="3:10" x14ac:dyDescent="0.15">
      <c r="C895" s="6"/>
      <c r="D895" s="6"/>
      <c r="E895" s="6"/>
      <c r="J895" s="7"/>
    </row>
    <row r="896" spans="3:10" x14ac:dyDescent="0.15">
      <c r="C896" s="6"/>
      <c r="D896" s="6"/>
      <c r="E896" s="6"/>
      <c r="J896" s="7"/>
    </row>
    <row r="897" spans="3:10" x14ac:dyDescent="0.15">
      <c r="C897" s="6"/>
      <c r="D897" s="6"/>
      <c r="E897" s="6"/>
      <c r="J897" s="7"/>
    </row>
    <row r="898" spans="3:10" x14ac:dyDescent="0.15">
      <c r="C898" s="6"/>
      <c r="D898" s="6"/>
      <c r="E898" s="6"/>
      <c r="J898" s="7"/>
    </row>
    <row r="899" spans="3:10" x14ac:dyDescent="0.15">
      <c r="C899" s="6"/>
      <c r="D899" s="6"/>
      <c r="E899" s="6"/>
      <c r="J899" s="7"/>
    </row>
    <row r="900" spans="3:10" x14ac:dyDescent="0.15">
      <c r="C900" s="6"/>
      <c r="D900" s="6"/>
      <c r="E900" s="6"/>
      <c r="J900" s="7"/>
    </row>
    <row r="901" spans="3:10" x14ac:dyDescent="0.15">
      <c r="C901" s="6"/>
      <c r="D901" s="6"/>
      <c r="E901" s="6"/>
      <c r="J901" s="7"/>
    </row>
    <row r="902" spans="3:10" x14ac:dyDescent="0.15">
      <c r="C902" s="6"/>
      <c r="D902" s="6"/>
      <c r="E902" s="6"/>
      <c r="J902" s="7"/>
    </row>
    <row r="903" spans="3:10" x14ac:dyDescent="0.15">
      <c r="C903" s="6"/>
      <c r="D903" s="6"/>
      <c r="E903" s="6"/>
      <c r="J903" s="7"/>
    </row>
    <row r="904" spans="3:10" x14ac:dyDescent="0.15">
      <c r="C904" s="6"/>
      <c r="D904" s="6"/>
      <c r="E904" s="6"/>
      <c r="J904" s="7"/>
    </row>
    <row r="905" spans="3:10" x14ac:dyDescent="0.15">
      <c r="C905" s="6"/>
      <c r="D905" s="6"/>
      <c r="E905" s="6"/>
      <c r="J905" s="7"/>
    </row>
    <row r="906" spans="3:10" x14ac:dyDescent="0.15">
      <c r="C906" s="6"/>
      <c r="D906" s="6"/>
      <c r="E906" s="6"/>
      <c r="J906" s="7"/>
    </row>
    <row r="907" spans="3:10" x14ac:dyDescent="0.15">
      <c r="C907" s="6"/>
      <c r="D907" s="6"/>
      <c r="E907" s="6"/>
      <c r="J907" s="7"/>
    </row>
    <row r="908" spans="3:10" x14ac:dyDescent="0.15">
      <c r="C908" s="6"/>
      <c r="D908" s="6"/>
      <c r="E908" s="6"/>
      <c r="J908" s="7"/>
    </row>
    <row r="909" spans="3:10" x14ac:dyDescent="0.15">
      <c r="C909" s="6"/>
      <c r="D909" s="6"/>
      <c r="E909" s="6"/>
      <c r="J909" s="7"/>
    </row>
    <row r="910" spans="3:10" x14ac:dyDescent="0.15">
      <c r="C910" s="6"/>
      <c r="D910" s="6"/>
      <c r="E910" s="6"/>
      <c r="J910" s="7"/>
    </row>
    <row r="911" spans="3:10" x14ac:dyDescent="0.15">
      <c r="C911" s="6"/>
      <c r="D911" s="6"/>
      <c r="E911" s="6"/>
      <c r="J911" s="7"/>
    </row>
    <row r="912" spans="3:10" x14ac:dyDescent="0.15">
      <c r="C912" s="6"/>
      <c r="D912" s="6"/>
      <c r="E912" s="6"/>
      <c r="J912" s="7"/>
    </row>
    <row r="913" spans="3:10" x14ac:dyDescent="0.15">
      <c r="C913" s="6"/>
      <c r="D913" s="6"/>
      <c r="E913" s="6"/>
      <c r="J913" s="7"/>
    </row>
    <row r="914" spans="3:10" x14ac:dyDescent="0.15">
      <c r="C914" s="6"/>
      <c r="D914" s="6"/>
      <c r="E914" s="6"/>
      <c r="J914" s="7"/>
    </row>
    <row r="915" spans="3:10" x14ac:dyDescent="0.15">
      <c r="C915" s="6"/>
      <c r="D915" s="6"/>
      <c r="E915" s="6"/>
      <c r="J915" s="7"/>
    </row>
    <row r="916" spans="3:10" x14ac:dyDescent="0.15">
      <c r="C916" s="6"/>
      <c r="D916" s="6"/>
      <c r="E916" s="6"/>
      <c r="J916" s="7"/>
    </row>
    <row r="917" spans="3:10" x14ac:dyDescent="0.15">
      <c r="C917" s="6"/>
      <c r="D917" s="6"/>
      <c r="E917" s="6"/>
      <c r="J917" s="7"/>
    </row>
    <row r="918" spans="3:10" x14ac:dyDescent="0.15">
      <c r="C918" s="6"/>
      <c r="D918" s="6"/>
      <c r="E918" s="6"/>
      <c r="J918" s="7"/>
    </row>
    <row r="919" spans="3:10" x14ac:dyDescent="0.15">
      <c r="C919" s="6"/>
      <c r="D919" s="6"/>
      <c r="E919" s="6"/>
      <c r="J919" s="7"/>
    </row>
    <row r="920" spans="3:10" x14ac:dyDescent="0.15">
      <c r="C920" s="6"/>
      <c r="D920" s="6"/>
      <c r="E920" s="6"/>
      <c r="J920" s="7"/>
    </row>
    <row r="921" spans="3:10" x14ac:dyDescent="0.15">
      <c r="C921" s="6"/>
      <c r="D921" s="6"/>
      <c r="E921" s="6"/>
      <c r="J921" s="7"/>
    </row>
    <row r="922" spans="3:10" x14ac:dyDescent="0.15">
      <c r="C922" s="6"/>
      <c r="D922" s="6"/>
      <c r="E922" s="6"/>
      <c r="J922" s="7"/>
    </row>
    <row r="923" spans="3:10" x14ac:dyDescent="0.15">
      <c r="C923" s="6"/>
      <c r="D923" s="6"/>
      <c r="E923" s="6"/>
      <c r="J923" s="7"/>
    </row>
    <row r="924" spans="3:10" x14ac:dyDescent="0.15">
      <c r="C924" s="6"/>
      <c r="D924" s="6"/>
      <c r="E924" s="6"/>
      <c r="J924" s="7"/>
    </row>
    <row r="925" spans="3:10" x14ac:dyDescent="0.15">
      <c r="C925" s="6"/>
      <c r="D925" s="6"/>
      <c r="E925" s="6"/>
      <c r="J925" s="7"/>
    </row>
    <row r="926" spans="3:10" x14ac:dyDescent="0.15">
      <c r="C926" s="6"/>
      <c r="D926" s="6"/>
      <c r="E926" s="6"/>
      <c r="J926" s="7"/>
    </row>
    <row r="927" spans="3:10" x14ac:dyDescent="0.15">
      <c r="C927" s="6"/>
      <c r="D927" s="6"/>
      <c r="E927" s="6"/>
      <c r="J927" s="7"/>
    </row>
    <row r="928" spans="3:10" x14ac:dyDescent="0.15">
      <c r="C928" s="6"/>
      <c r="D928" s="6"/>
      <c r="E928" s="6"/>
      <c r="J928" s="7"/>
    </row>
    <row r="929" spans="3:10" x14ac:dyDescent="0.15">
      <c r="C929" s="6"/>
      <c r="D929" s="6"/>
      <c r="E929" s="6"/>
      <c r="J929" s="7"/>
    </row>
    <row r="930" spans="3:10" x14ac:dyDescent="0.15">
      <c r="C930" s="6"/>
      <c r="D930" s="6"/>
      <c r="E930" s="6"/>
      <c r="J930" s="7"/>
    </row>
    <row r="931" spans="3:10" x14ac:dyDescent="0.15">
      <c r="C931" s="6"/>
      <c r="D931" s="6"/>
      <c r="E931" s="6"/>
      <c r="J931" s="7"/>
    </row>
    <row r="932" spans="3:10" x14ac:dyDescent="0.15">
      <c r="C932" s="6"/>
      <c r="D932" s="6"/>
      <c r="E932" s="6"/>
      <c r="J932" s="7"/>
    </row>
    <row r="933" spans="3:10" x14ac:dyDescent="0.15">
      <c r="C933" s="6"/>
      <c r="D933" s="6"/>
      <c r="E933" s="6"/>
      <c r="J933" s="7"/>
    </row>
    <row r="934" spans="3:10" x14ac:dyDescent="0.15">
      <c r="C934" s="6"/>
      <c r="D934" s="6"/>
      <c r="E934" s="6"/>
      <c r="J934" s="7"/>
    </row>
    <row r="935" spans="3:10" x14ac:dyDescent="0.15">
      <c r="C935" s="6"/>
      <c r="D935" s="6"/>
      <c r="E935" s="6"/>
      <c r="J935" s="7"/>
    </row>
    <row r="936" spans="3:10" x14ac:dyDescent="0.15">
      <c r="C936" s="6"/>
      <c r="D936" s="6"/>
      <c r="E936" s="6"/>
      <c r="J936" s="7"/>
    </row>
    <row r="937" spans="3:10" x14ac:dyDescent="0.15">
      <c r="C937" s="6"/>
      <c r="D937" s="6"/>
      <c r="E937" s="6"/>
      <c r="J937" s="7"/>
    </row>
    <row r="938" spans="3:10" x14ac:dyDescent="0.15">
      <c r="C938" s="6"/>
      <c r="D938" s="6"/>
      <c r="E938" s="6"/>
      <c r="J938" s="7"/>
    </row>
    <row r="939" spans="3:10" x14ac:dyDescent="0.15">
      <c r="C939" s="6"/>
      <c r="D939" s="6"/>
      <c r="E939" s="6"/>
      <c r="J939" s="7"/>
    </row>
    <row r="940" spans="3:10" x14ac:dyDescent="0.15">
      <c r="C940" s="6"/>
      <c r="D940" s="6"/>
      <c r="E940" s="6"/>
      <c r="J940" s="7"/>
    </row>
    <row r="941" spans="3:10" x14ac:dyDescent="0.15">
      <c r="C941" s="6"/>
      <c r="D941" s="6"/>
      <c r="E941" s="6"/>
      <c r="J941" s="7"/>
    </row>
    <row r="942" spans="3:10" x14ac:dyDescent="0.15">
      <c r="C942" s="6"/>
      <c r="D942" s="6"/>
      <c r="E942" s="6"/>
      <c r="J942" s="7"/>
    </row>
    <row r="943" spans="3:10" x14ac:dyDescent="0.15">
      <c r="C943" s="6"/>
      <c r="D943" s="6"/>
      <c r="E943" s="6"/>
      <c r="J943" s="7"/>
    </row>
    <row r="944" spans="3:10" x14ac:dyDescent="0.15">
      <c r="C944" s="6"/>
      <c r="D944" s="6"/>
      <c r="E944" s="6"/>
      <c r="J944" s="7"/>
    </row>
    <row r="945" spans="3:10" x14ac:dyDescent="0.15">
      <c r="C945" s="6"/>
      <c r="D945" s="6"/>
      <c r="E945" s="6"/>
      <c r="J945" s="7"/>
    </row>
    <row r="946" spans="3:10" x14ac:dyDescent="0.15">
      <c r="C946" s="6"/>
      <c r="D946" s="6"/>
      <c r="E946" s="6"/>
      <c r="J946" s="7"/>
    </row>
    <row r="947" spans="3:10" x14ac:dyDescent="0.15">
      <c r="C947" s="6"/>
      <c r="D947" s="6"/>
      <c r="E947" s="6"/>
      <c r="J947" s="7"/>
    </row>
    <row r="948" spans="3:10" x14ac:dyDescent="0.15">
      <c r="C948" s="6"/>
      <c r="D948" s="6"/>
      <c r="E948" s="6"/>
      <c r="J948" s="7"/>
    </row>
    <row r="949" spans="3:10" x14ac:dyDescent="0.15">
      <c r="C949" s="6"/>
      <c r="D949" s="6"/>
      <c r="E949" s="6"/>
      <c r="J949" s="7"/>
    </row>
    <row r="950" spans="3:10" x14ac:dyDescent="0.15">
      <c r="C950" s="6"/>
      <c r="D950" s="6"/>
      <c r="E950" s="6"/>
      <c r="J950" s="7"/>
    </row>
    <row r="951" spans="3:10" x14ac:dyDescent="0.15">
      <c r="C951" s="6"/>
      <c r="D951" s="6"/>
      <c r="E951" s="6"/>
      <c r="J951" s="7"/>
    </row>
    <row r="952" spans="3:10" x14ac:dyDescent="0.15">
      <c r="C952" s="6"/>
      <c r="D952" s="6"/>
      <c r="E952" s="6"/>
      <c r="J952" s="7"/>
    </row>
    <row r="953" spans="3:10" x14ac:dyDescent="0.15">
      <c r="C953" s="6"/>
      <c r="D953" s="6"/>
      <c r="E953" s="6"/>
      <c r="J953" s="7"/>
    </row>
    <row r="954" spans="3:10" x14ac:dyDescent="0.15">
      <c r="C954" s="6"/>
      <c r="D954" s="6"/>
      <c r="E954" s="6"/>
      <c r="J954" s="7"/>
    </row>
    <row r="955" spans="3:10" x14ac:dyDescent="0.15">
      <c r="C955" s="6"/>
      <c r="D955" s="6"/>
      <c r="E955" s="6"/>
      <c r="J955" s="7"/>
    </row>
    <row r="956" spans="3:10" x14ac:dyDescent="0.15">
      <c r="C956" s="6"/>
      <c r="D956" s="6"/>
      <c r="E956" s="6"/>
      <c r="J956" s="7"/>
    </row>
    <row r="957" spans="3:10" x14ac:dyDescent="0.15">
      <c r="C957" s="6"/>
      <c r="D957" s="6"/>
      <c r="E957" s="6"/>
      <c r="J957" s="7"/>
    </row>
    <row r="958" spans="3:10" x14ac:dyDescent="0.15">
      <c r="C958" s="6"/>
      <c r="D958" s="6"/>
      <c r="E958" s="6"/>
      <c r="J958" s="7"/>
    </row>
    <row r="959" spans="3:10" x14ac:dyDescent="0.15">
      <c r="C959" s="6"/>
      <c r="D959" s="6"/>
      <c r="E959" s="6"/>
      <c r="J959" s="7"/>
    </row>
    <row r="960" spans="3:10" x14ac:dyDescent="0.15">
      <c r="C960" s="6"/>
      <c r="D960" s="6"/>
      <c r="E960" s="6"/>
      <c r="J960" s="7"/>
    </row>
    <row r="961" spans="3:10" x14ac:dyDescent="0.15">
      <c r="C961" s="6"/>
      <c r="D961" s="6"/>
      <c r="E961" s="6"/>
      <c r="J961" s="7"/>
    </row>
    <row r="962" spans="3:10" x14ac:dyDescent="0.15">
      <c r="C962" s="6"/>
      <c r="D962" s="6"/>
      <c r="E962" s="6"/>
      <c r="J962" s="7"/>
    </row>
    <row r="963" spans="3:10" x14ac:dyDescent="0.15">
      <c r="C963" s="6"/>
      <c r="D963" s="6"/>
      <c r="E963" s="6"/>
      <c r="J963" s="7"/>
    </row>
    <row r="964" spans="3:10" x14ac:dyDescent="0.15">
      <c r="C964" s="6"/>
      <c r="D964" s="6"/>
      <c r="E964" s="6"/>
      <c r="J964" s="7"/>
    </row>
    <row r="965" spans="3:10" x14ac:dyDescent="0.15">
      <c r="C965" s="6"/>
      <c r="D965" s="6"/>
      <c r="E965" s="6"/>
      <c r="J965" s="7"/>
    </row>
    <row r="966" spans="3:10" x14ac:dyDescent="0.15">
      <c r="C966" s="6"/>
      <c r="D966" s="6"/>
      <c r="E966" s="6"/>
      <c r="J966" s="7"/>
    </row>
    <row r="967" spans="3:10" x14ac:dyDescent="0.15">
      <c r="C967" s="6"/>
      <c r="D967" s="6"/>
      <c r="E967" s="6"/>
      <c r="J967" s="7"/>
    </row>
    <row r="968" spans="3:10" x14ac:dyDescent="0.15">
      <c r="C968" s="6"/>
      <c r="D968" s="6"/>
      <c r="E968" s="6"/>
      <c r="J968" s="7"/>
    </row>
    <row r="969" spans="3:10" x14ac:dyDescent="0.15">
      <c r="C969" s="6"/>
      <c r="D969" s="6"/>
      <c r="E969" s="6"/>
      <c r="J969" s="7"/>
    </row>
    <row r="970" spans="3:10" x14ac:dyDescent="0.15">
      <c r="C970" s="6"/>
      <c r="D970" s="6"/>
      <c r="E970" s="6"/>
      <c r="J970" s="7"/>
    </row>
    <row r="971" spans="3:10" x14ac:dyDescent="0.15">
      <c r="C971" s="6"/>
      <c r="D971" s="6"/>
      <c r="E971" s="6"/>
      <c r="J971" s="7"/>
    </row>
    <row r="972" spans="3:10" x14ac:dyDescent="0.15">
      <c r="C972" s="6"/>
      <c r="D972" s="6"/>
      <c r="E972" s="6"/>
      <c r="J972" s="7"/>
    </row>
    <row r="973" spans="3:10" x14ac:dyDescent="0.15">
      <c r="C973" s="6"/>
      <c r="D973" s="6"/>
      <c r="E973" s="6"/>
      <c r="J973" s="7"/>
    </row>
    <row r="974" spans="3:10" x14ac:dyDescent="0.15">
      <c r="C974" s="6"/>
      <c r="D974" s="6"/>
      <c r="E974" s="6"/>
      <c r="J974" s="7"/>
    </row>
    <row r="975" spans="3:10" x14ac:dyDescent="0.15">
      <c r="C975" s="6"/>
      <c r="D975" s="6"/>
      <c r="E975" s="6"/>
      <c r="J975" s="7"/>
    </row>
    <row r="976" spans="3:10" x14ac:dyDescent="0.15">
      <c r="C976" s="6"/>
      <c r="D976" s="6"/>
      <c r="E976" s="6"/>
      <c r="J976" s="7"/>
    </row>
    <row r="977" spans="3:10" x14ac:dyDescent="0.15">
      <c r="C977" s="6"/>
      <c r="D977" s="6"/>
      <c r="E977" s="6"/>
      <c r="J977" s="7"/>
    </row>
    <row r="978" spans="3:10" x14ac:dyDescent="0.15">
      <c r="C978" s="6"/>
      <c r="D978" s="6"/>
      <c r="E978" s="6"/>
      <c r="J978" s="7"/>
    </row>
    <row r="979" spans="3:10" x14ac:dyDescent="0.15">
      <c r="C979" s="6"/>
      <c r="D979" s="6"/>
      <c r="E979" s="6"/>
      <c r="J979" s="7"/>
    </row>
    <row r="980" spans="3:10" x14ac:dyDescent="0.15">
      <c r="C980" s="6"/>
      <c r="D980" s="6"/>
      <c r="E980" s="6"/>
      <c r="J980" s="7"/>
    </row>
    <row r="981" spans="3:10" x14ac:dyDescent="0.15">
      <c r="C981" s="6"/>
      <c r="D981" s="6"/>
      <c r="E981" s="6"/>
      <c r="J981" s="7"/>
    </row>
    <row r="982" spans="3:10" x14ac:dyDescent="0.15">
      <c r="C982" s="6"/>
      <c r="D982" s="6"/>
      <c r="E982" s="6"/>
      <c r="J982" s="7"/>
    </row>
    <row r="983" spans="3:10" x14ac:dyDescent="0.15">
      <c r="C983" s="6"/>
      <c r="D983" s="6"/>
      <c r="E983" s="6"/>
      <c r="J983" s="7"/>
    </row>
    <row r="984" spans="3:10" x14ac:dyDescent="0.15">
      <c r="C984" s="6"/>
      <c r="D984" s="6"/>
      <c r="E984" s="6"/>
      <c r="J984" s="7"/>
    </row>
    <row r="985" spans="3:10" x14ac:dyDescent="0.15">
      <c r="C985" s="6"/>
      <c r="D985" s="6"/>
      <c r="E985" s="6"/>
      <c r="J985" s="7"/>
    </row>
    <row r="986" spans="3:10" x14ac:dyDescent="0.15">
      <c r="C986" s="6"/>
      <c r="D986" s="6"/>
      <c r="E986" s="6"/>
      <c r="J986" s="7"/>
    </row>
    <row r="987" spans="3:10" x14ac:dyDescent="0.15">
      <c r="C987" s="6"/>
      <c r="D987" s="6"/>
      <c r="E987" s="6"/>
      <c r="J987" s="7"/>
    </row>
    <row r="988" spans="3:10" x14ac:dyDescent="0.15">
      <c r="C988" s="6"/>
      <c r="D988" s="6"/>
      <c r="E988" s="6"/>
      <c r="J988" s="7"/>
    </row>
    <row r="989" spans="3:10" x14ac:dyDescent="0.15">
      <c r="C989" s="6"/>
      <c r="D989" s="6"/>
      <c r="E989" s="6"/>
      <c r="J989" s="7"/>
    </row>
    <row r="990" spans="3:10" x14ac:dyDescent="0.15">
      <c r="C990" s="6"/>
      <c r="D990" s="6"/>
      <c r="E990" s="6"/>
      <c r="J990" s="7"/>
    </row>
    <row r="991" spans="3:10" x14ac:dyDescent="0.15">
      <c r="C991" s="6"/>
      <c r="D991" s="6"/>
      <c r="E991" s="6"/>
      <c r="J991" s="7"/>
    </row>
  </sheetData>
  <autoFilter ref="A3:L174"/>
  <mergeCells count="2">
    <mergeCell ref="A2:L2"/>
    <mergeCell ref="A174:L174"/>
  </mergeCells>
  <phoneticPr fontId="32" type="noConversion"/>
  <printOptions horizontalCentered="1"/>
  <pageMargins left="0" right="0" top="0.19685039370078741" bottom="0.78740157480314965" header="0.51181102362204722" footer="0"/>
  <pageSetup paperSize="9" firstPageNumber="0" orientation="portrait" horizontalDpi="300" verticalDpi="300" r:id="rId1"/>
  <headerFooter>
    <oddFooter>&amp;C第 &amp;P 页，共 &amp;N 页</oddFooter>
  </headerFooter>
  <rowBreaks count="1" manualBreakCount="1">
    <brk id="8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4" sqref="C34"/>
    </sheetView>
  </sheetViews>
  <sheetFormatPr defaultRowHeight="13.5" x14ac:dyDescent="0.15"/>
  <cols>
    <col min="3" max="3" width="11.625" customWidth="1"/>
  </cols>
  <sheetData/>
  <phoneticPr fontId="3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5"/>
  <sheetViews>
    <sheetView tabSelected="1" workbookViewId="0">
      <pane ySplit="3" topLeftCell="A170" activePane="bottomLeft" state="frozen"/>
      <selection pane="bottomLeft" activeCell="K231" sqref="K231"/>
    </sheetView>
  </sheetViews>
  <sheetFormatPr defaultRowHeight="16.5" x14ac:dyDescent="0.15"/>
  <cols>
    <col min="1" max="1" width="5.5" style="210" customWidth="1"/>
    <col min="2" max="2" width="15.875" style="106" customWidth="1"/>
    <col min="3" max="5" width="14.625" style="96" customWidth="1"/>
    <col min="6" max="6" width="10.625" style="138" hidden="1" customWidth="1"/>
    <col min="7" max="7" width="11.875" style="138" hidden="1" customWidth="1"/>
    <col min="8" max="8" width="9.25" style="138" hidden="1" customWidth="1"/>
    <col min="9" max="9" width="12.625" style="138" hidden="1" customWidth="1"/>
    <col min="10" max="10" width="10" style="113" customWidth="1"/>
    <col min="11" max="11" width="15.5" style="138" customWidth="1"/>
    <col min="12" max="12" width="10.5" style="140" customWidth="1"/>
    <col min="13" max="13" width="9" style="138" customWidth="1"/>
    <col min="14" max="15" width="14.5" style="138" customWidth="1"/>
    <col min="16" max="16" width="15.25" style="138" customWidth="1"/>
    <col min="17" max="17" width="8.75" style="138" customWidth="1"/>
    <col min="18" max="18" width="17.625" style="138" customWidth="1"/>
    <col min="19" max="1025" width="8.75" style="138" customWidth="1"/>
    <col min="1026" max="16384" width="9" style="138"/>
  </cols>
  <sheetData>
    <row r="1" spans="1:18" x14ac:dyDescent="0.15">
      <c r="A1" s="136" t="s">
        <v>299</v>
      </c>
      <c r="C1" s="137"/>
      <c r="D1" s="137"/>
      <c r="E1" s="137"/>
      <c r="J1" s="139"/>
    </row>
    <row r="2" spans="1:18" ht="66.75" customHeight="1" thickBot="1" x14ac:dyDescent="0.2">
      <c r="A2" s="215" t="s">
        <v>403</v>
      </c>
      <c r="B2" s="216"/>
      <c r="C2" s="216"/>
      <c r="D2" s="216"/>
      <c r="E2" s="216"/>
      <c r="F2" s="216"/>
      <c r="G2" s="216"/>
      <c r="H2" s="216"/>
      <c r="I2" s="216"/>
      <c r="J2" s="216"/>
      <c r="K2" s="216"/>
      <c r="L2" s="216"/>
    </row>
    <row r="3" spans="1:18" ht="40.5" customHeight="1" x14ac:dyDescent="0.15">
      <c r="A3" s="141" t="s">
        <v>1</v>
      </c>
      <c r="B3" s="107" t="s">
        <v>2</v>
      </c>
      <c r="C3" s="107" t="s">
        <v>3</v>
      </c>
      <c r="D3" s="107" t="s">
        <v>404</v>
      </c>
      <c r="E3" s="107" t="s">
        <v>5</v>
      </c>
      <c r="F3" s="142"/>
      <c r="G3" s="142"/>
      <c r="H3" s="142"/>
      <c r="I3" s="143"/>
      <c r="J3" s="107" t="s">
        <v>6</v>
      </c>
      <c r="K3" s="107" t="s">
        <v>7</v>
      </c>
      <c r="L3" s="144" t="s">
        <v>8</v>
      </c>
      <c r="N3" s="140"/>
      <c r="O3" s="140"/>
    </row>
    <row r="4" spans="1:18" ht="30" customHeight="1" x14ac:dyDescent="0.15">
      <c r="A4" s="145" t="s">
        <v>283</v>
      </c>
      <c r="B4" s="99" t="s">
        <v>287</v>
      </c>
      <c r="C4" s="146">
        <f>C5+'冠名基金收支明细 (2022)'!C4</f>
        <v>29311531.93</v>
      </c>
      <c r="D4" s="146">
        <f>D5+'冠名基金收支明细 (2022)'!D4</f>
        <v>23623642.420000002</v>
      </c>
      <c r="E4" s="146">
        <f>SUM(E6,E9,E12,E15,E18,E21,E24,E27,E30,E31,E34,E37,E40,E43,E46,E49,E52,E55,E58,E60,E63,E66,E69,E72,E75,E78,E81,E84,E87,E90,E93,E96,E99,E102,E105,E108,E111,E113,E115,E117,E119,E141,E144,E147,E150,E153,E156,E176,E179,E182,E185,E195,E198,E201,E204,E207,E210,E213,E218,E221,E216,E224,E226)</f>
        <v>5687889.5099999998</v>
      </c>
      <c r="F4" s="147"/>
      <c r="G4" s="147"/>
      <c r="H4" s="147"/>
      <c r="I4" s="148"/>
      <c r="J4" s="97" t="s">
        <v>9</v>
      </c>
      <c r="K4" s="97" t="s">
        <v>9</v>
      </c>
      <c r="L4" s="149" t="s">
        <v>340</v>
      </c>
      <c r="N4" s="150">
        <f>C5+'冠名基金收支明细 (2022)'!C4</f>
        <v>29311531.93</v>
      </c>
      <c r="O4" s="150">
        <f>D5+'冠名基金收支明细 (2022)'!D4</f>
        <v>23623642.420000002</v>
      </c>
      <c r="P4" s="150">
        <f>E5+'冠名基金收支明细 (2022)'!E4</f>
        <v>5687889.5099999998</v>
      </c>
      <c r="R4" s="151"/>
    </row>
    <row r="5" spans="1:18" ht="30" customHeight="1" x14ac:dyDescent="0.15">
      <c r="A5" s="145" t="s">
        <v>283</v>
      </c>
      <c r="B5" s="108" t="s">
        <v>349</v>
      </c>
      <c r="C5" s="146">
        <f>SUM(C6,C9,C12,C15,C18,C21,C24,C27,C30,C31,C34,C37,C40,C43,C46,C49,C52,C55,C60,C63,C66,C69,C72,C75,C78,C81,C84,C86,C119,C141,C144,C147,C150,C153,C156,C176,C179,C182,C185,C195,C198,C201,C204,C207,C210,C213,C218,C221,C90,C93,C96,C99,C102,C105,C108,C58,C111,C113,C115,C224,C226,C117,C216)</f>
        <v>6772583.9000000004</v>
      </c>
      <c r="D5" s="146">
        <f>SUM(D6,D9,D12,D15,D18,D21,D24,D27,D30,D31,D34,D37,D40,D43,D46,D49,D52,D55,D60,D63,D66,D69,D72,D75,D78,D81,D84,D119,D141,D144,D147,D150,D153,D156,D176,D179,D182,D185,D195,D198,D201,D204,D207,D210,D213,D218,D221,D90,D93,D96,D99,D102,D105,D108,D58,D87,D111,D113,D115,D117,D224,D226,D216)</f>
        <v>5307011</v>
      </c>
      <c r="E5" s="146">
        <f>SUM(E8,E11,E14,E17,E20,E23,E26,E29,E33,E36,E39,E42,E45,E48,E51,E54,E57,E62,E65,E68,E71,E74,E77,E80,E83,E86,E122,E125,E128,E131,E134,E140,E143,E146,E149,E152,E155,E159,E162,E165,E168,E171,E178,E181,E184,E188,E191,E194,E197,E200,E203,E206,E209,E212,E215,E220,E223,E92,E95,E98,E101,E104,E107,E110,E59,E112,E114,E116,E118,E137,E173,E175,E225,E227,E89,E217,)</f>
        <v>1465572.9</v>
      </c>
      <c r="F5" s="147"/>
      <c r="G5" s="147"/>
      <c r="H5" s="147"/>
      <c r="I5" s="148"/>
      <c r="J5" s="97" t="s">
        <v>9</v>
      </c>
      <c r="K5" s="97" t="s">
        <v>9</v>
      </c>
      <c r="L5" s="152" t="s">
        <v>341</v>
      </c>
      <c r="N5" s="153"/>
    </row>
    <row r="6" spans="1:18" s="158" customFormat="1" ht="30" customHeight="1" x14ac:dyDescent="0.15">
      <c r="A6" s="154" t="s">
        <v>13</v>
      </c>
      <c r="B6" s="104" t="s">
        <v>14</v>
      </c>
      <c r="C6" s="96">
        <f>C8</f>
        <v>120000</v>
      </c>
      <c r="D6" s="96">
        <f>D8</f>
        <v>120000</v>
      </c>
      <c r="E6" s="96">
        <f>E7+E8</f>
        <v>421688</v>
      </c>
      <c r="F6" s="155"/>
      <c r="G6" s="155"/>
      <c r="H6" s="155"/>
      <c r="I6" s="155"/>
      <c r="J6" s="113" t="s">
        <v>15</v>
      </c>
      <c r="K6" s="156" t="s">
        <v>16</v>
      </c>
      <c r="L6" s="157" t="s">
        <v>17</v>
      </c>
      <c r="N6" s="159"/>
      <c r="O6" s="159"/>
      <c r="R6" s="159"/>
    </row>
    <row r="7" spans="1:18" s="158" customFormat="1" ht="30" customHeight="1" x14ac:dyDescent="0.15">
      <c r="A7" s="154"/>
      <c r="B7" s="109" t="s">
        <v>350</v>
      </c>
      <c r="C7" s="97" t="s">
        <v>9</v>
      </c>
      <c r="D7" s="97" t="s">
        <v>9</v>
      </c>
      <c r="E7" s="98">
        <f>'冠名基金收支明细 (2022)'!E6</f>
        <v>421688</v>
      </c>
      <c r="F7" s="155"/>
      <c r="G7" s="155"/>
      <c r="H7" s="155"/>
      <c r="I7" s="155"/>
      <c r="J7" s="113" t="s">
        <v>15</v>
      </c>
      <c r="K7" s="156" t="s">
        <v>16</v>
      </c>
      <c r="L7" s="157" t="s">
        <v>17</v>
      </c>
      <c r="N7" s="159"/>
      <c r="O7" s="159"/>
      <c r="R7" s="159"/>
    </row>
    <row r="8" spans="1:18" s="158" customFormat="1" ht="30" customHeight="1" x14ac:dyDescent="0.15">
      <c r="A8" s="154"/>
      <c r="B8" s="109" t="s">
        <v>349</v>
      </c>
      <c r="C8" s="98">
        <v>120000</v>
      </c>
      <c r="D8" s="98">
        <v>120000</v>
      </c>
      <c r="E8" s="98">
        <f>C8-D8</f>
        <v>0</v>
      </c>
      <c r="F8" s="98"/>
      <c r="G8" s="98"/>
      <c r="H8" s="98"/>
      <c r="I8" s="98"/>
      <c r="J8" s="113" t="s">
        <v>15</v>
      </c>
      <c r="K8" s="156" t="s">
        <v>16</v>
      </c>
      <c r="L8" s="157" t="s">
        <v>17</v>
      </c>
      <c r="N8" s="159"/>
      <c r="R8" s="159"/>
    </row>
    <row r="9" spans="1:18" s="158" customFormat="1" ht="30" hidden="1" customHeight="1" x14ac:dyDescent="0.15">
      <c r="A9" s="154" t="s">
        <v>21</v>
      </c>
      <c r="B9" s="105" t="s">
        <v>22</v>
      </c>
      <c r="C9" s="96">
        <v>0</v>
      </c>
      <c r="D9" s="96">
        <v>0</v>
      </c>
      <c r="E9" s="96">
        <f>E10+E11</f>
        <v>0</v>
      </c>
      <c r="F9" s="96"/>
      <c r="G9" s="160"/>
      <c r="H9" s="109"/>
      <c r="I9" s="161"/>
      <c r="J9" s="113" t="s">
        <v>23</v>
      </c>
      <c r="K9" s="156" t="s">
        <v>24</v>
      </c>
      <c r="L9" s="157" t="s">
        <v>25</v>
      </c>
      <c r="O9" s="159"/>
    </row>
    <row r="10" spans="1:18" s="158" customFormat="1" ht="30" hidden="1" customHeight="1" x14ac:dyDescent="0.15">
      <c r="A10" s="154"/>
      <c r="B10" s="109" t="s">
        <v>350</v>
      </c>
      <c r="C10" s="97" t="s">
        <v>9</v>
      </c>
      <c r="D10" s="97" t="s">
        <v>9</v>
      </c>
      <c r="E10" s="98">
        <f>'冠名基金收支明细 (2022)'!E9</f>
        <v>0</v>
      </c>
      <c r="F10" s="96"/>
      <c r="G10" s="160"/>
      <c r="H10" s="109"/>
      <c r="I10" s="161"/>
      <c r="J10" s="113" t="s">
        <v>23</v>
      </c>
      <c r="K10" s="156" t="s">
        <v>24</v>
      </c>
      <c r="L10" s="157" t="s">
        <v>25</v>
      </c>
    </row>
    <row r="11" spans="1:18" s="158" customFormat="1" ht="30" hidden="1" customHeight="1" x14ac:dyDescent="0.15">
      <c r="A11" s="154"/>
      <c r="B11" s="109" t="s">
        <v>349</v>
      </c>
      <c r="C11" s="98">
        <v>0</v>
      </c>
      <c r="D11" s="98">
        <v>0</v>
      </c>
      <c r="E11" s="98">
        <v>0</v>
      </c>
      <c r="F11" s="96"/>
      <c r="G11" s="160"/>
      <c r="H11" s="109"/>
      <c r="I11" s="161"/>
      <c r="J11" s="113" t="s">
        <v>23</v>
      </c>
      <c r="K11" s="156" t="s">
        <v>24</v>
      </c>
      <c r="L11" s="157" t="s">
        <v>25</v>
      </c>
    </row>
    <row r="12" spans="1:18" s="158" customFormat="1" ht="30" customHeight="1" x14ac:dyDescent="0.15">
      <c r="A12" s="154" t="s">
        <v>26</v>
      </c>
      <c r="B12" s="104" t="s">
        <v>27</v>
      </c>
      <c r="C12" s="96">
        <v>0</v>
      </c>
      <c r="D12" s="96">
        <v>0</v>
      </c>
      <c r="E12" s="96">
        <f>E13+E14</f>
        <v>20000</v>
      </c>
      <c r="F12" s="96"/>
      <c r="G12" s="160"/>
      <c r="H12" s="109"/>
      <c r="I12" s="161"/>
      <c r="J12" s="113" t="s">
        <v>28</v>
      </c>
      <c r="K12" s="162" t="s">
        <v>29</v>
      </c>
      <c r="L12" s="157" t="s">
        <v>30</v>
      </c>
    </row>
    <row r="13" spans="1:18" s="158" customFormat="1" ht="30" customHeight="1" x14ac:dyDescent="0.15">
      <c r="A13" s="154"/>
      <c r="B13" s="109" t="s">
        <v>350</v>
      </c>
      <c r="C13" s="97" t="s">
        <v>9</v>
      </c>
      <c r="D13" s="97" t="s">
        <v>9</v>
      </c>
      <c r="E13" s="98">
        <f>'冠名基金收支明细 (2022)'!E12</f>
        <v>20000</v>
      </c>
      <c r="F13" s="96"/>
      <c r="G13" s="160"/>
      <c r="H13" s="109"/>
      <c r="I13" s="161"/>
      <c r="J13" s="113" t="s">
        <v>28</v>
      </c>
      <c r="K13" s="162" t="s">
        <v>29</v>
      </c>
      <c r="L13" s="157" t="s">
        <v>30</v>
      </c>
    </row>
    <row r="14" spans="1:18" s="158" customFormat="1" ht="30" hidden="1" customHeight="1" x14ac:dyDescent="0.15">
      <c r="A14" s="154"/>
      <c r="B14" s="109" t="s">
        <v>349</v>
      </c>
      <c r="C14" s="98">
        <v>0</v>
      </c>
      <c r="D14" s="98">
        <v>0</v>
      </c>
      <c r="E14" s="98">
        <v>0</v>
      </c>
      <c r="F14" s="96"/>
      <c r="G14" s="160"/>
      <c r="H14" s="109"/>
      <c r="I14" s="161"/>
      <c r="J14" s="113" t="s">
        <v>28</v>
      </c>
      <c r="K14" s="162" t="s">
        <v>29</v>
      </c>
      <c r="L14" s="157" t="s">
        <v>30</v>
      </c>
    </row>
    <row r="15" spans="1:18" s="158" customFormat="1" ht="30" customHeight="1" x14ac:dyDescent="0.15">
      <c r="A15" s="154" t="s">
        <v>31</v>
      </c>
      <c r="B15" s="104" t="s">
        <v>32</v>
      </c>
      <c r="C15" s="96">
        <v>0</v>
      </c>
      <c r="D15" s="96">
        <v>0</v>
      </c>
      <c r="E15" s="96">
        <f>E16+E17</f>
        <v>1520</v>
      </c>
      <c r="F15" s="96"/>
      <c r="G15" s="160"/>
      <c r="H15" s="109"/>
      <c r="I15" s="161"/>
      <c r="J15" s="113" t="s">
        <v>33</v>
      </c>
      <c r="K15" s="156" t="s">
        <v>34</v>
      </c>
      <c r="L15" s="157" t="s">
        <v>35</v>
      </c>
    </row>
    <row r="16" spans="1:18" s="158" customFormat="1" ht="30" customHeight="1" x14ac:dyDescent="0.15">
      <c r="A16" s="154"/>
      <c r="B16" s="109" t="s">
        <v>350</v>
      </c>
      <c r="C16" s="97" t="s">
        <v>9</v>
      </c>
      <c r="D16" s="97" t="s">
        <v>9</v>
      </c>
      <c r="E16" s="98">
        <f>'冠名基金收支明细 (2022)'!E15</f>
        <v>1520</v>
      </c>
      <c r="F16" s="96"/>
      <c r="G16" s="160"/>
      <c r="H16" s="109"/>
      <c r="I16" s="161"/>
      <c r="J16" s="113" t="s">
        <v>33</v>
      </c>
      <c r="K16" s="156" t="s">
        <v>34</v>
      </c>
      <c r="L16" s="157" t="s">
        <v>35</v>
      </c>
    </row>
    <row r="17" spans="1:12" s="158" customFormat="1" ht="30" hidden="1" customHeight="1" x14ac:dyDescent="0.15">
      <c r="A17" s="154"/>
      <c r="B17" s="109" t="s">
        <v>349</v>
      </c>
      <c r="C17" s="98">
        <v>0</v>
      </c>
      <c r="D17" s="98">
        <v>0</v>
      </c>
      <c r="E17" s="98">
        <v>0</v>
      </c>
      <c r="F17" s="96"/>
      <c r="G17" s="160"/>
      <c r="H17" s="109"/>
      <c r="I17" s="161"/>
      <c r="J17" s="113" t="s">
        <v>33</v>
      </c>
      <c r="K17" s="156" t="s">
        <v>34</v>
      </c>
      <c r="L17" s="157" t="s">
        <v>35</v>
      </c>
    </row>
    <row r="18" spans="1:12" s="158" customFormat="1" ht="30" customHeight="1" x14ac:dyDescent="0.15">
      <c r="A18" s="154" t="s">
        <v>36</v>
      </c>
      <c r="B18" s="104" t="s">
        <v>37</v>
      </c>
      <c r="C18" s="96">
        <f>C20</f>
        <v>0</v>
      </c>
      <c r="D18" s="96">
        <f>D20</f>
        <v>0</v>
      </c>
      <c r="E18" s="96">
        <f>E19+E20</f>
        <v>18350</v>
      </c>
      <c r="F18" s="96"/>
      <c r="G18" s="160"/>
      <c r="H18" s="109"/>
      <c r="I18" s="161"/>
      <c r="J18" s="113" t="s">
        <v>38</v>
      </c>
      <c r="K18" s="156" t="s">
        <v>39</v>
      </c>
      <c r="L18" s="157" t="s">
        <v>40</v>
      </c>
    </row>
    <row r="19" spans="1:12" s="158" customFormat="1" ht="30" customHeight="1" x14ac:dyDescent="0.15">
      <c r="A19" s="163"/>
      <c r="B19" s="109" t="s">
        <v>350</v>
      </c>
      <c r="C19" s="97" t="s">
        <v>9</v>
      </c>
      <c r="D19" s="97" t="s">
        <v>9</v>
      </c>
      <c r="E19" s="98">
        <f>'冠名基金收支明细 (2022)'!E18</f>
        <v>18350</v>
      </c>
      <c r="F19" s="96"/>
      <c r="G19" s="160"/>
      <c r="H19" s="109"/>
      <c r="I19" s="161"/>
      <c r="J19" s="164" t="s">
        <v>38</v>
      </c>
      <c r="K19" s="156" t="s">
        <v>39</v>
      </c>
      <c r="L19" s="157" t="s">
        <v>40</v>
      </c>
    </row>
    <row r="20" spans="1:12" s="158" customFormat="1" ht="30" hidden="1" customHeight="1" x14ac:dyDescent="0.15">
      <c r="A20" s="163"/>
      <c r="B20" s="109" t="s">
        <v>349</v>
      </c>
      <c r="C20" s="98">
        <v>0</v>
      </c>
      <c r="D20" s="98">
        <v>0</v>
      </c>
      <c r="E20" s="98">
        <v>0</v>
      </c>
      <c r="F20" s="96"/>
      <c r="G20" s="160"/>
      <c r="H20" s="109"/>
      <c r="I20" s="161"/>
      <c r="J20" s="164" t="s">
        <v>38</v>
      </c>
      <c r="K20" s="156" t="s">
        <v>39</v>
      </c>
      <c r="L20" s="157" t="s">
        <v>40</v>
      </c>
    </row>
    <row r="21" spans="1:12" s="158" customFormat="1" ht="30" customHeight="1" x14ac:dyDescent="0.15">
      <c r="A21" s="154" t="s">
        <v>41</v>
      </c>
      <c r="B21" s="104" t="s">
        <v>42</v>
      </c>
      <c r="C21" s="96">
        <f>C23</f>
        <v>0</v>
      </c>
      <c r="D21" s="96">
        <f>D23</f>
        <v>0</v>
      </c>
      <c r="E21" s="96">
        <f>E22+E23</f>
        <v>5513.7599999999948</v>
      </c>
      <c r="F21" s="96"/>
      <c r="G21" s="160"/>
      <c r="H21" s="109"/>
      <c r="I21" s="161"/>
      <c r="J21" s="113" t="s">
        <v>33</v>
      </c>
      <c r="K21" s="156" t="s">
        <v>43</v>
      </c>
      <c r="L21" s="157" t="s">
        <v>44</v>
      </c>
    </row>
    <row r="22" spans="1:12" s="158" customFormat="1" ht="30" customHeight="1" x14ac:dyDescent="0.15">
      <c r="A22" s="163"/>
      <c r="B22" s="109" t="s">
        <v>350</v>
      </c>
      <c r="C22" s="97" t="s">
        <v>9</v>
      </c>
      <c r="D22" s="97" t="s">
        <v>9</v>
      </c>
      <c r="E22" s="98">
        <f>'冠名基金收支明细 (2022)'!E21</f>
        <v>5513.7599999999948</v>
      </c>
      <c r="F22" s="96"/>
      <c r="G22" s="160"/>
      <c r="H22" s="109"/>
      <c r="I22" s="161"/>
      <c r="J22" s="164" t="s">
        <v>33</v>
      </c>
      <c r="K22" s="156" t="s">
        <v>43</v>
      </c>
      <c r="L22" s="157" t="s">
        <v>44</v>
      </c>
    </row>
    <row r="23" spans="1:12" s="158" customFormat="1" ht="30" hidden="1" customHeight="1" x14ac:dyDescent="0.15">
      <c r="A23" s="163"/>
      <c r="B23" s="109" t="s">
        <v>349</v>
      </c>
      <c r="C23" s="98">
        <v>0</v>
      </c>
      <c r="D23" s="98">
        <v>0</v>
      </c>
      <c r="E23" s="98">
        <f>C23-D23</f>
        <v>0</v>
      </c>
      <c r="F23" s="96"/>
      <c r="G23" s="160"/>
      <c r="H23" s="109"/>
      <c r="I23" s="161"/>
      <c r="J23" s="164" t="s">
        <v>33</v>
      </c>
      <c r="K23" s="156" t="s">
        <v>43</v>
      </c>
      <c r="L23" s="157" t="s">
        <v>44</v>
      </c>
    </row>
    <row r="24" spans="1:12" s="158" customFormat="1" ht="30" customHeight="1" x14ac:dyDescent="0.15">
      <c r="A24" s="154" t="s">
        <v>46</v>
      </c>
      <c r="B24" s="104" t="s">
        <v>47</v>
      </c>
      <c r="C24" s="96">
        <f>C26</f>
        <v>0</v>
      </c>
      <c r="D24" s="96">
        <f>D26</f>
        <v>0</v>
      </c>
      <c r="E24" s="96">
        <f>E25+E26</f>
        <v>30000</v>
      </c>
      <c r="F24" s="96"/>
      <c r="G24" s="160"/>
      <c r="H24" s="109"/>
      <c r="I24" s="161"/>
      <c r="J24" s="113" t="s">
        <v>33</v>
      </c>
      <c r="K24" s="156" t="s">
        <v>48</v>
      </c>
      <c r="L24" s="157" t="s">
        <v>49</v>
      </c>
    </row>
    <row r="25" spans="1:12" s="158" customFormat="1" ht="30" customHeight="1" x14ac:dyDescent="0.15">
      <c r="A25" s="163"/>
      <c r="B25" s="109" t="s">
        <v>350</v>
      </c>
      <c r="C25" s="97" t="s">
        <v>9</v>
      </c>
      <c r="D25" s="97" t="s">
        <v>9</v>
      </c>
      <c r="E25" s="98">
        <f>'冠名基金收支明细 (2022)'!E24</f>
        <v>30000</v>
      </c>
      <c r="F25" s="96"/>
      <c r="G25" s="160"/>
      <c r="H25" s="109"/>
      <c r="I25" s="161"/>
      <c r="J25" s="164" t="s">
        <v>33</v>
      </c>
      <c r="K25" s="156" t="s">
        <v>48</v>
      </c>
      <c r="L25" s="157" t="s">
        <v>49</v>
      </c>
    </row>
    <row r="26" spans="1:12" s="158" customFormat="1" ht="30" hidden="1" customHeight="1" x14ac:dyDescent="0.15">
      <c r="A26" s="163"/>
      <c r="B26" s="109" t="s">
        <v>349</v>
      </c>
      <c r="C26" s="98">
        <v>0</v>
      </c>
      <c r="D26" s="98">
        <v>0</v>
      </c>
      <c r="E26" s="98">
        <v>0</v>
      </c>
      <c r="F26" s="96"/>
      <c r="G26" s="160"/>
      <c r="H26" s="109"/>
      <c r="I26" s="161"/>
      <c r="J26" s="164" t="s">
        <v>33</v>
      </c>
      <c r="K26" s="156" t="s">
        <v>48</v>
      </c>
      <c r="L26" s="157" t="s">
        <v>49</v>
      </c>
    </row>
    <row r="27" spans="1:12" s="158" customFormat="1" ht="30" customHeight="1" x14ac:dyDescent="0.15">
      <c r="A27" s="154" t="s">
        <v>50</v>
      </c>
      <c r="B27" s="104" t="s">
        <v>51</v>
      </c>
      <c r="C27" s="96">
        <f>C29</f>
        <v>0</v>
      </c>
      <c r="D27" s="96">
        <f>D29</f>
        <v>40000</v>
      </c>
      <c r="E27" s="96">
        <f>E28+E29</f>
        <v>10000</v>
      </c>
      <c r="F27" s="96"/>
      <c r="G27" s="160"/>
      <c r="H27" s="109"/>
      <c r="I27" s="161"/>
      <c r="J27" s="113" t="s">
        <v>33</v>
      </c>
      <c r="K27" s="156" t="s">
        <v>52</v>
      </c>
      <c r="L27" s="157" t="s">
        <v>53</v>
      </c>
    </row>
    <row r="28" spans="1:12" s="158" customFormat="1" ht="30" customHeight="1" x14ac:dyDescent="0.15">
      <c r="A28" s="163"/>
      <c r="B28" s="109" t="s">
        <v>350</v>
      </c>
      <c r="C28" s="97" t="s">
        <v>9</v>
      </c>
      <c r="D28" s="97" t="s">
        <v>9</v>
      </c>
      <c r="E28" s="98">
        <f>'冠名基金收支明细 (2022)'!E27</f>
        <v>50000</v>
      </c>
      <c r="F28" s="96"/>
      <c r="G28" s="160"/>
      <c r="H28" s="109"/>
      <c r="I28" s="161"/>
      <c r="J28" s="164" t="s">
        <v>33</v>
      </c>
      <c r="K28" s="156" t="s">
        <v>52</v>
      </c>
      <c r="L28" s="157" t="s">
        <v>53</v>
      </c>
    </row>
    <row r="29" spans="1:12" s="158" customFormat="1" ht="30" customHeight="1" x14ac:dyDescent="0.15">
      <c r="A29" s="163"/>
      <c r="B29" s="109" t="s">
        <v>349</v>
      </c>
      <c r="C29" s="98">
        <v>0</v>
      </c>
      <c r="D29" s="98">
        <v>40000</v>
      </c>
      <c r="E29" s="98">
        <f>C29-D29</f>
        <v>-40000</v>
      </c>
      <c r="F29" s="96"/>
      <c r="G29" s="160"/>
      <c r="H29" s="109"/>
      <c r="I29" s="161"/>
      <c r="J29" s="164" t="s">
        <v>33</v>
      </c>
      <c r="K29" s="156" t="s">
        <v>52</v>
      </c>
      <c r="L29" s="157" t="s">
        <v>53</v>
      </c>
    </row>
    <row r="30" spans="1:12" s="158" customFormat="1" ht="30" hidden="1" customHeight="1" x14ac:dyDescent="0.15">
      <c r="A30" s="154" t="s">
        <v>54</v>
      </c>
      <c r="B30" s="104" t="s">
        <v>55</v>
      </c>
      <c r="C30" s="96">
        <v>0</v>
      </c>
      <c r="D30" s="96">
        <v>0</v>
      </c>
      <c r="E30" s="96">
        <v>0</v>
      </c>
      <c r="F30" s="96"/>
      <c r="G30" s="160"/>
      <c r="H30" s="109"/>
      <c r="I30" s="161"/>
      <c r="J30" s="113" t="s">
        <v>10</v>
      </c>
      <c r="K30" s="165" t="s">
        <v>56</v>
      </c>
      <c r="L30" s="157" t="s">
        <v>57</v>
      </c>
    </row>
    <row r="31" spans="1:12" s="158" customFormat="1" ht="30" customHeight="1" x14ac:dyDescent="0.15">
      <c r="A31" s="154" t="s">
        <v>58</v>
      </c>
      <c r="B31" s="104" t="s">
        <v>59</v>
      </c>
      <c r="C31" s="96">
        <f>C33</f>
        <v>0</v>
      </c>
      <c r="D31" s="96">
        <f>D33</f>
        <v>0</v>
      </c>
      <c r="E31" s="96">
        <f>+E32+E33</f>
        <v>100000</v>
      </c>
      <c r="F31" s="96"/>
      <c r="G31" s="160"/>
      <c r="H31" s="109"/>
      <c r="I31" s="161"/>
      <c r="J31" s="113" t="s">
        <v>33</v>
      </c>
      <c r="K31" s="156" t="s">
        <v>60</v>
      </c>
      <c r="L31" s="157" t="s">
        <v>61</v>
      </c>
    </row>
    <row r="32" spans="1:12" s="158" customFormat="1" ht="30" customHeight="1" x14ac:dyDescent="0.15">
      <c r="A32" s="154"/>
      <c r="B32" s="109" t="s">
        <v>350</v>
      </c>
      <c r="C32" s="97" t="s">
        <v>9</v>
      </c>
      <c r="D32" s="97" t="s">
        <v>9</v>
      </c>
      <c r="E32" s="98">
        <f>'冠名基金收支明细 (2022)'!E31</f>
        <v>100000</v>
      </c>
      <c r="F32" s="96"/>
      <c r="G32" s="160"/>
      <c r="H32" s="109"/>
      <c r="I32" s="161"/>
      <c r="J32" s="164" t="s">
        <v>33</v>
      </c>
      <c r="K32" s="156" t="s">
        <v>60</v>
      </c>
      <c r="L32" s="157" t="s">
        <v>61</v>
      </c>
    </row>
    <row r="33" spans="1:14" s="158" customFormat="1" ht="30" hidden="1" customHeight="1" x14ac:dyDescent="0.15">
      <c r="A33" s="163"/>
      <c r="B33" s="109" t="s">
        <v>349</v>
      </c>
      <c r="C33" s="98">
        <v>0</v>
      </c>
      <c r="D33" s="98">
        <v>0</v>
      </c>
      <c r="E33" s="98">
        <f>C33-D33</f>
        <v>0</v>
      </c>
      <c r="F33" s="96"/>
      <c r="G33" s="160"/>
      <c r="H33" s="109"/>
      <c r="I33" s="161"/>
      <c r="J33" s="164" t="s">
        <v>33</v>
      </c>
      <c r="K33" s="156" t="s">
        <v>60</v>
      </c>
      <c r="L33" s="157" t="s">
        <v>61</v>
      </c>
    </row>
    <row r="34" spans="1:14" s="158" customFormat="1" ht="30" customHeight="1" x14ac:dyDescent="0.15">
      <c r="A34" s="154" t="s">
        <v>62</v>
      </c>
      <c r="B34" s="104" t="s">
        <v>63</v>
      </c>
      <c r="C34" s="96">
        <f>C36</f>
        <v>0</v>
      </c>
      <c r="D34" s="96">
        <f>D36</f>
        <v>0</v>
      </c>
      <c r="E34" s="96">
        <f>E35+E36</f>
        <v>22457.919999999998</v>
      </c>
      <c r="F34" s="96"/>
      <c r="G34" s="160"/>
      <c r="H34" s="109"/>
      <c r="I34" s="161"/>
      <c r="J34" s="113" t="s">
        <v>38</v>
      </c>
      <c r="K34" s="156" t="s">
        <v>64</v>
      </c>
      <c r="L34" s="157" t="s">
        <v>65</v>
      </c>
    </row>
    <row r="35" spans="1:14" s="158" customFormat="1" ht="30" customHeight="1" x14ac:dyDescent="0.15">
      <c r="A35" s="163"/>
      <c r="B35" s="110" t="s">
        <v>350</v>
      </c>
      <c r="C35" s="97" t="s">
        <v>9</v>
      </c>
      <c r="D35" s="97" t="s">
        <v>9</v>
      </c>
      <c r="E35" s="98">
        <f>'冠名基金收支明细 (2022)'!E34</f>
        <v>22457.919999999998</v>
      </c>
      <c r="F35" s="96"/>
      <c r="G35" s="160"/>
      <c r="H35" s="109"/>
      <c r="I35" s="161"/>
      <c r="J35" s="164" t="s">
        <v>38</v>
      </c>
      <c r="K35" s="156" t="s">
        <v>64</v>
      </c>
      <c r="L35" s="157" t="s">
        <v>65</v>
      </c>
      <c r="N35" s="159">
        <v>22457.919999999998</v>
      </c>
    </row>
    <row r="36" spans="1:14" s="158" customFormat="1" ht="30" hidden="1" customHeight="1" x14ac:dyDescent="0.15">
      <c r="A36" s="163"/>
      <c r="B36" s="110" t="s">
        <v>349</v>
      </c>
      <c r="C36" s="98">
        <v>0</v>
      </c>
      <c r="D36" s="98">
        <v>0</v>
      </c>
      <c r="E36" s="98">
        <f>C36-D36</f>
        <v>0</v>
      </c>
      <c r="F36" s="96"/>
      <c r="G36" s="160"/>
      <c r="H36" s="109"/>
      <c r="I36" s="161"/>
      <c r="J36" s="164" t="s">
        <v>38</v>
      </c>
      <c r="K36" s="156" t="s">
        <v>64</v>
      </c>
      <c r="L36" s="157" t="s">
        <v>65</v>
      </c>
    </row>
    <row r="37" spans="1:14" s="158" customFormat="1" ht="30" customHeight="1" x14ac:dyDescent="0.15">
      <c r="A37" s="154" t="s">
        <v>66</v>
      </c>
      <c r="B37" s="104" t="s">
        <v>67</v>
      </c>
      <c r="C37" s="96">
        <f>C39</f>
        <v>0</v>
      </c>
      <c r="D37" s="96">
        <f>D39</f>
        <v>0</v>
      </c>
      <c r="E37" s="96">
        <f>E38+E39</f>
        <v>38000</v>
      </c>
      <c r="F37" s="96">
        <v>6</v>
      </c>
      <c r="G37" s="160">
        <v>10</v>
      </c>
      <c r="H37" s="109" t="s">
        <v>68</v>
      </c>
      <c r="I37" s="161">
        <v>15312060575</v>
      </c>
      <c r="J37" s="113" t="s">
        <v>38</v>
      </c>
      <c r="K37" s="156" t="s">
        <v>69</v>
      </c>
      <c r="L37" s="157" t="s">
        <v>70</v>
      </c>
    </row>
    <row r="38" spans="1:14" s="158" customFormat="1" ht="30" customHeight="1" x14ac:dyDescent="0.15">
      <c r="A38" s="163"/>
      <c r="B38" s="110" t="s">
        <v>350</v>
      </c>
      <c r="C38" s="97" t="s">
        <v>9</v>
      </c>
      <c r="D38" s="97" t="s">
        <v>9</v>
      </c>
      <c r="E38" s="98">
        <f>'冠名基金收支明细 (2022)'!E37</f>
        <v>38000</v>
      </c>
      <c r="F38" s="96"/>
      <c r="G38" s="160"/>
      <c r="H38" s="109"/>
      <c r="I38" s="161"/>
      <c r="J38" s="164" t="s">
        <v>38</v>
      </c>
      <c r="K38" s="156" t="s">
        <v>69</v>
      </c>
      <c r="L38" s="157" t="s">
        <v>70</v>
      </c>
    </row>
    <row r="39" spans="1:14" s="158" customFormat="1" ht="30" hidden="1" customHeight="1" x14ac:dyDescent="0.15">
      <c r="A39" s="163"/>
      <c r="B39" s="110" t="s">
        <v>349</v>
      </c>
      <c r="C39" s="98">
        <v>0</v>
      </c>
      <c r="D39" s="98">
        <v>0</v>
      </c>
      <c r="E39" s="98">
        <v>0</v>
      </c>
      <c r="F39" s="96"/>
      <c r="G39" s="160"/>
      <c r="H39" s="109"/>
      <c r="I39" s="161"/>
      <c r="J39" s="164" t="s">
        <v>38</v>
      </c>
      <c r="K39" s="156" t="s">
        <v>69</v>
      </c>
      <c r="L39" s="157" t="s">
        <v>70</v>
      </c>
    </row>
    <row r="40" spans="1:14" s="158" customFormat="1" ht="30" customHeight="1" x14ac:dyDescent="0.15">
      <c r="A40" s="154" t="s">
        <v>71</v>
      </c>
      <c r="B40" s="104" t="s">
        <v>72</v>
      </c>
      <c r="C40" s="96">
        <f>C42</f>
        <v>50000</v>
      </c>
      <c r="D40" s="96">
        <f>D42</f>
        <v>50000</v>
      </c>
      <c r="E40" s="96">
        <f>E41+E42</f>
        <v>0</v>
      </c>
      <c r="F40" s="96">
        <v>5</v>
      </c>
      <c r="G40" s="160">
        <v>10</v>
      </c>
      <c r="H40" s="109" t="s">
        <v>73</v>
      </c>
      <c r="I40" s="161">
        <v>13813077777</v>
      </c>
      <c r="J40" s="113" t="s">
        <v>38</v>
      </c>
      <c r="K40" s="156" t="s">
        <v>74</v>
      </c>
      <c r="L40" s="157" t="s">
        <v>75</v>
      </c>
    </row>
    <row r="41" spans="1:14" s="158" customFormat="1" ht="37.5" customHeight="1" x14ac:dyDescent="0.15">
      <c r="A41" s="154"/>
      <c r="B41" s="108" t="s">
        <v>350</v>
      </c>
      <c r="C41" s="97" t="s">
        <v>9</v>
      </c>
      <c r="D41" s="97" t="s">
        <v>9</v>
      </c>
      <c r="E41" s="98">
        <f>'冠名基金收支明细 (2022)'!E40</f>
        <v>0</v>
      </c>
      <c r="F41" s="96"/>
      <c r="G41" s="160"/>
      <c r="H41" s="109"/>
      <c r="I41" s="161"/>
      <c r="J41" s="164" t="s">
        <v>38</v>
      </c>
      <c r="K41" s="166" t="s">
        <v>74</v>
      </c>
      <c r="L41" s="157" t="s">
        <v>75</v>
      </c>
    </row>
    <row r="42" spans="1:14" s="158" customFormat="1" ht="30" customHeight="1" x14ac:dyDescent="0.15">
      <c r="A42" s="163"/>
      <c r="B42" s="110" t="s">
        <v>349</v>
      </c>
      <c r="C42" s="98">
        <v>50000</v>
      </c>
      <c r="D42" s="98">
        <v>50000</v>
      </c>
      <c r="E42" s="98">
        <f>C42-D42</f>
        <v>0</v>
      </c>
      <c r="F42" s="96"/>
      <c r="G42" s="160"/>
      <c r="H42" s="109"/>
      <c r="I42" s="161"/>
      <c r="J42" s="164" t="s">
        <v>38</v>
      </c>
      <c r="K42" s="156" t="s">
        <v>74</v>
      </c>
      <c r="L42" s="157" t="s">
        <v>75</v>
      </c>
    </row>
    <row r="43" spans="1:14" s="158" customFormat="1" ht="30" customHeight="1" x14ac:dyDescent="0.15">
      <c r="A43" s="154" t="s">
        <v>76</v>
      </c>
      <c r="B43" s="104" t="s">
        <v>77</v>
      </c>
      <c r="C43" s="96">
        <f>C45</f>
        <v>120000</v>
      </c>
      <c r="D43" s="96">
        <f>D45</f>
        <v>120000</v>
      </c>
      <c r="E43" s="96">
        <f>E44+E45</f>
        <v>0</v>
      </c>
      <c r="F43" s="96">
        <v>6</v>
      </c>
      <c r="G43" s="160">
        <v>10</v>
      </c>
      <c r="H43" s="109" t="s">
        <v>78</v>
      </c>
      <c r="I43" s="161">
        <v>15295510709</v>
      </c>
      <c r="J43" s="113" t="s">
        <v>38</v>
      </c>
      <c r="K43" s="156" t="s">
        <v>79</v>
      </c>
      <c r="L43" s="157" t="s">
        <v>80</v>
      </c>
    </row>
    <row r="44" spans="1:14" s="158" customFormat="1" ht="37.5" customHeight="1" x14ac:dyDescent="0.15">
      <c r="A44" s="154"/>
      <c r="B44" s="108" t="s">
        <v>350</v>
      </c>
      <c r="C44" s="97" t="s">
        <v>9</v>
      </c>
      <c r="D44" s="97" t="s">
        <v>9</v>
      </c>
      <c r="E44" s="98">
        <f>'冠名基金收支明细 (2022)'!E43</f>
        <v>0</v>
      </c>
      <c r="F44" s="96"/>
      <c r="G44" s="160"/>
      <c r="H44" s="109"/>
      <c r="I44" s="161"/>
      <c r="J44" s="164" t="s">
        <v>38</v>
      </c>
      <c r="K44" s="166" t="s">
        <v>79</v>
      </c>
      <c r="L44" s="157" t="s">
        <v>80</v>
      </c>
    </row>
    <row r="45" spans="1:14" s="158" customFormat="1" ht="30" customHeight="1" x14ac:dyDescent="0.15">
      <c r="A45" s="163"/>
      <c r="B45" s="110" t="s">
        <v>349</v>
      </c>
      <c r="C45" s="98">
        <v>120000</v>
      </c>
      <c r="D45" s="98">
        <v>120000</v>
      </c>
      <c r="E45" s="98">
        <f>C45-D45</f>
        <v>0</v>
      </c>
      <c r="F45" s="96"/>
      <c r="G45" s="160"/>
      <c r="H45" s="109"/>
      <c r="I45" s="161"/>
      <c r="J45" s="164" t="s">
        <v>38</v>
      </c>
      <c r="K45" s="156" t="s">
        <v>79</v>
      </c>
      <c r="L45" s="157" t="s">
        <v>80</v>
      </c>
    </row>
    <row r="46" spans="1:14" s="158" customFormat="1" ht="30" customHeight="1" x14ac:dyDescent="0.15">
      <c r="A46" s="154" t="s">
        <v>81</v>
      </c>
      <c r="B46" s="104" t="s">
        <v>82</v>
      </c>
      <c r="C46" s="96">
        <f>C48</f>
        <v>0</v>
      </c>
      <c r="D46" s="96">
        <f>D48</f>
        <v>80000</v>
      </c>
      <c r="E46" s="96">
        <f>E47+E48</f>
        <v>0</v>
      </c>
      <c r="F46" s="96">
        <v>20</v>
      </c>
      <c r="G46" s="160">
        <v>10</v>
      </c>
      <c r="H46" s="109" t="s">
        <v>83</v>
      </c>
      <c r="I46" s="161">
        <v>13601439888</v>
      </c>
      <c r="J46" s="113" t="s">
        <v>38</v>
      </c>
      <c r="K46" s="156" t="s">
        <v>84</v>
      </c>
      <c r="L46" s="157" t="s">
        <v>85</v>
      </c>
    </row>
    <row r="47" spans="1:14" s="158" customFormat="1" ht="30" customHeight="1" x14ac:dyDescent="0.15">
      <c r="A47" s="163"/>
      <c r="B47" s="110" t="s">
        <v>350</v>
      </c>
      <c r="C47" s="97" t="s">
        <v>9</v>
      </c>
      <c r="D47" s="97" t="s">
        <v>9</v>
      </c>
      <c r="E47" s="98">
        <f>'冠名基金收支明细 (2021)'!E43</f>
        <v>80000</v>
      </c>
      <c r="F47" s="96"/>
      <c r="G47" s="160"/>
      <c r="H47" s="109"/>
      <c r="I47" s="161"/>
      <c r="J47" s="164" t="s">
        <v>38</v>
      </c>
      <c r="K47" s="156" t="s">
        <v>84</v>
      </c>
      <c r="L47" s="157" t="s">
        <v>85</v>
      </c>
    </row>
    <row r="48" spans="1:14" s="158" customFormat="1" ht="30" customHeight="1" x14ac:dyDescent="0.15">
      <c r="A48" s="163"/>
      <c r="B48" s="110" t="s">
        <v>349</v>
      </c>
      <c r="C48" s="98">
        <v>0</v>
      </c>
      <c r="D48" s="98">
        <v>80000</v>
      </c>
      <c r="E48" s="98">
        <f>C48-D48</f>
        <v>-80000</v>
      </c>
      <c r="F48" s="96"/>
      <c r="G48" s="160"/>
      <c r="H48" s="109"/>
      <c r="I48" s="161"/>
      <c r="J48" s="164" t="s">
        <v>38</v>
      </c>
      <c r="K48" s="156" t="s">
        <v>84</v>
      </c>
      <c r="L48" s="157" t="s">
        <v>85</v>
      </c>
    </row>
    <row r="49" spans="1:12" s="158" customFormat="1" ht="30" customHeight="1" x14ac:dyDescent="0.15">
      <c r="A49" s="154" t="s">
        <v>86</v>
      </c>
      <c r="B49" s="104" t="s">
        <v>87</v>
      </c>
      <c r="C49" s="96">
        <f>C51</f>
        <v>3000</v>
      </c>
      <c r="D49" s="96">
        <f>D51</f>
        <v>14000</v>
      </c>
      <c r="E49" s="96">
        <f>E50+E51</f>
        <v>0</v>
      </c>
      <c r="F49" s="96">
        <v>8</v>
      </c>
      <c r="G49" s="160">
        <v>40</v>
      </c>
      <c r="H49" s="109" t="s">
        <v>88</v>
      </c>
      <c r="I49" s="161">
        <v>17766428897</v>
      </c>
      <c r="J49" s="113" t="s">
        <v>33</v>
      </c>
      <c r="K49" s="156" t="s">
        <v>89</v>
      </c>
      <c r="L49" s="157" t="s">
        <v>90</v>
      </c>
    </row>
    <row r="50" spans="1:12" s="158" customFormat="1" ht="30" customHeight="1" x14ac:dyDescent="0.15">
      <c r="A50" s="154"/>
      <c r="B50" s="110" t="s">
        <v>350</v>
      </c>
      <c r="C50" s="97" t="s">
        <v>9</v>
      </c>
      <c r="D50" s="97" t="s">
        <v>9</v>
      </c>
      <c r="E50" s="98">
        <f>'冠名基金收支明细 (2022)'!E49</f>
        <v>11000</v>
      </c>
      <c r="F50" s="96"/>
      <c r="G50" s="160"/>
      <c r="H50" s="109"/>
      <c r="I50" s="161"/>
      <c r="J50" s="164" t="s">
        <v>33</v>
      </c>
      <c r="K50" s="156" t="s">
        <v>89</v>
      </c>
      <c r="L50" s="157" t="s">
        <v>90</v>
      </c>
    </row>
    <row r="51" spans="1:12" s="158" customFormat="1" ht="30" customHeight="1" x14ac:dyDescent="0.15">
      <c r="A51" s="163"/>
      <c r="B51" s="110" t="s">
        <v>349</v>
      </c>
      <c r="C51" s="98">
        <v>3000</v>
      </c>
      <c r="D51" s="98">
        <v>14000</v>
      </c>
      <c r="E51" s="98">
        <f>C51-D51</f>
        <v>-11000</v>
      </c>
      <c r="F51" s="96"/>
      <c r="G51" s="160"/>
      <c r="H51" s="109"/>
      <c r="I51" s="161"/>
      <c r="J51" s="164" t="s">
        <v>33</v>
      </c>
      <c r="K51" s="156" t="s">
        <v>89</v>
      </c>
      <c r="L51" s="157" t="s">
        <v>90</v>
      </c>
    </row>
    <row r="52" spans="1:12" s="158" customFormat="1" ht="30" customHeight="1" x14ac:dyDescent="0.15">
      <c r="A52" s="154" t="s">
        <v>91</v>
      </c>
      <c r="B52" s="104" t="s">
        <v>92</v>
      </c>
      <c r="C52" s="113">
        <f>C54</f>
        <v>100000</v>
      </c>
      <c r="D52" s="113">
        <f>D54</f>
        <v>100000</v>
      </c>
      <c r="E52" s="96">
        <f>E53+E54</f>
        <v>100000</v>
      </c>
      <c r="F52" s="96"/>
      <c r="G52" s="160"/>
      <c r="H52" s="109"/>
      <c r="I52" s="161"/>
      <c r="J52" s="113" t="s">
        <v>93</v>
      </c>
      <c r="K52" s="167" t="s">
        <v>94</v>
      </c>
      <c r="L52" s="157" t="s">
        <v>95</v>
      </c>
    </row>
    <row r="53" spans="1:12" s="158" customFormat="1" ht="30" customHeight="1" x14ac:dyDescent="0.15">
      <c r="A53" s="154"/>
      <c r="B53" s="110" t="s">
        <v>45</v>
      </c>
      <c r="C53" s="97" t="s">
        <v>9</v>
      </c>
      <c r="D53" s="97" t="s">
        <v>9</v>
      </c>
      <c r="E53" s="98">
        <f>'冠名基金收支明细 (2022)'!E52</f>
        <v>100000</v>
      </c>
      <c r="F53" s="98"/>
      <c r="G53" s="98"/>
      <c r="H53" s="98"/>
      <c r="I53" s="98"/>
      <c r="J53" s="164" t="s">
        <v>93</v>
      </c>
      <c r="K53" s="167" t="s">
        <v>94</v>
      </c>
      <c r="L53" s="157" t="s">
        <v>95</v>
      </c>
    </row>
    <row r="54" spans="1:12" s="158" customFormat="1" ht="30" customHeight="1" x14ac:dyDescent="0.15">
      <c r="A54" s="154"/>
      <c r="B54" s="110" t="s">
        <v>349</v>
      </c>
      <c r="C54" s="98">
        <v>100000</v>
      </c>
      <c r="D54" s="98">
        <v>100000</v>
      </c>
      <c r="E54" s="98">
        <f>C54-D54</f>
        <v>0</v>
      </c>
      <c r="F54" s="98"/>
      <c r="G54" s="98"/>
      <c r="H54" s="98"/>
      <c r="I54" s="98"/>
      <c r="J54" s="164" t="s">
        <v>93</v>
      </c>
      <c r="K54" s="167" t="s">
        <v>94</v>
      </c>
      <c r="L54" s="157" t="s">
        <v>95</v>
      </c>
    </row>
    <row r="55" spans="1:12" s="158" customFormat="1" ht="30" customHeight="1" x14ac:dyDescent="0.15">
      <c r="A55" s="154" t="s">
        <v>96</v>
      </c>
      <c r="B55" s="104" t="s">
        <v>97</v>
      </c>
      <c r="C55" s="96">
        <f>C57</f>
        <v>200000</v>
      </c>
      <c r="D55" s="96">
        <f>D57</f>
        <v>150000</v>
      </c>
      <c r="E55" s="96">
        <f>E56+E57</f>
        <v>200000</v>
      </c>
      <c r="F55" s="96"/>
      <c r="G55" s="160"/>
      <c r="H55" s="109"/>
      <c r="I55" s="161"/>
      <c r="J55" s="113" t="s">
        <v>38</v>
      </c>
      <c r="K55" s="167" t="s">
        <v>98</v>
      </c>
      <c r="L55" s="157" t="s">
        <v>99</v>
      </c>
    </row>
    <row r="56" spans="1:12" s="158" customFormat="1" ht="30" customHeight="1" x14ac:dyDescent="0.15">
      <c r="A56" s="163"/>
      <c r="B56" s="110" t="s">
        <v>45</v>
      </c>
      <c r="C56" s="97" t="s">
        <v>9</v>
      </c>
      <c r="D56" s="97" t="s">
        <v>9</v>
      </c>
      <c r="E56" s="98">
        <f>'冠名基金收支明细 (2022)'!E54</f>
        <v>150000</v>
      </c>
      <c r="F56" s="96"/>
      <c r="G56" s="160"/>
      <c r="H56" s="109"/>
      <c r="I56" s="161"/>
      <c r="J56" s="164" t="s">
        <v>38</v>
      </c>
      <c r="K56" s="167" t="s">
        <v>98</v>
      </c>
      <c r="L56" s="157" t="s">
        <v>99</v>
      </c>
    </row>
    <row r="57" spans="1:12" s="158" customFormat="1" ht="30" customHeight="1" x14ac:dyDescent="0.15">
      <c r="A57" s="168"/>
      <c r="B57" s="125" t="s">
        <v>349</v>
      </c>
      <c r="C57" s="126">
        <v>200000</v>
      </c>
      <c r="D57" s="126">
        <v>150000</v>
      </c>
      <c r="E57" s="126">
        <f>C57-D57</f>
        <v>50000</v>
      </c>
      <c r="F57" s="169"/>
      <c r="G57" s="170"/>
      <c r="H57" s="171"/>
      <c r="I57" s="172"/>
      <c r="J57" s="173" t="s">
        <v>38</v>
      </c>
      <c r="K57" s="174" t="s">
        <v>98</v>
      </c>
      <c r="L57" s="175" t="s">
        <v>99</v>
      </c>
    </row>
    <row r="58" spans="1:12" s="158" customFormat="1" ht="30" customHeight="1" x14ac:dyDescent="0.15">
      <c r="A58" s="154" t="s">
        <v>379</v>
      </c>
      <c r="B58" s="104" t="s">
        <v>376</v>
      </c>
      <c r="C58" s="96">
        <f>C59</f>
        <v>826583.9</v>
      </c>
      <c r="D58" s="96">
        <f>D59</f>
        <v>0</v>
      </c>
      <c r="E58" s="96">
        <f>E59</f>
        <v>826583.9</v>
      </c>
      <c r="F58" s="96"/>
      <c r="G58" s="160"/>
      <c r="H58" s="109"/>
      <c r="I58" s="161"/>
      <c r="J58" s="173" t="s">
        <v>38</v>
      </c>
      <c r="K58" s="156" t="s">
        <v>401</v>
      </c>
      <c r="L58" s="175" t="s">
        <v>378</v>
      </c>
    </row>
    <row r="59" spans="1:12" s="158" customFormat="1" ht="30" customHeight="1" x14ac:dyDescent="0.15">
      <c r="A59" s="168"/>
      <c r="B59" s="125" t="s">
        <v>377</v>
      </c>
      <c r="C59" s="126">
        <v>826583.9</v>
      </c>
      <c r="D59" s="126">
        <v>0</v>
      </c>
      <c r="E59" s="126">
        <f>C59-D59</f>
        <v>826583.9</v>
      </c>
      <c r="F59" s="169"/>
      <c r="G59" s="170"/>
      <c r="H59" s="171"/>
      <c r="I59" s="172"/>
      <c r="J59" s="173" t="s">
        <v>38</v>
      </c>
      <c r="K59" s="225" t="s">
        <v>401</v>
      </c>
      <c r="L59" s="175" t="s">
        <v>378</v>
      </c>
    </row>
    <row r="60" spans="1:12" ht="30" customHeight="1" x14ac:dyDescent="0.15">
      <c r="A60" s="154" t="s">
        <v>102</v>
      </c>
      <c r="B60" s="104" t="s">
        <v>103</v>
      </c>
      <c r="C60" s="96">
        <f>C62</f>
        <v>0</v>
      </c>
      <c r="D60" s="96">
        <f>D62</f>
        <v>30000</v>
      </c>
      <c r="E60" s="96">
        <f>E61+E62</f>
        <v>20000</v>
      </c>
      <c r="F60" s="98"/>
      <c r="G60" s="176"/>
      <c r="H60" s="109"/>
      <c r="I60" s="161"/>
      <c r="J60" s="113" t="s">
        <v>38</v>
      </c>
      <c r="K60" s="177" t="s">
        <v>104</v>
      </c>
      <c r="L60" s="157" t="s">
        <v>105</v>
      </c>
    </row>
    <row r="61" spans="1:12" ht="30" customHeight="1" x14ac:dyDescent="0.15">
      <c r="A61" s="154"/>
      <c r="B61" s="110" t="s">
        <v>350</v>
      </c>
      <c r="C61" s="97" t="s">
        <v>9</v>
      </c>
      <c r="D61" s="97" t="s">
        <v>9</v>
      </c>
      <c r="E61" s="98">
        <f>'冠名基金收支明细 (2022)'!E56</f>
        <v>50000</v>
      </c>
      <c r="F61" s="98"/>
      <c r="G61" s="176"/>
      <c r="H61" s="109"/>
      <c r="I61" s="161"/>
      <c r="J61" s="164" t="s">
        <v>38</v>
      </c>
      <c r="K61" s="177" t="s">
        <v>104</v>
      </c>
      <c r="L61" s="157" t="s">
        <v>105</v>
      </c>
    </row>
    <row r="62" spans="1:12" ht="30" customHeight="1" x14ac:dyDescent="0.15">
      <c r="A62" s="154"/>
      <c r="B62" s="110" t="s">
        <v>349</v>
      </c>
      <c r="C62" s="98">
        <v>0</v>
      </c>
      <c r="D62" s="98">
        <v>30000</v>
      </c>
      <c r="E62" s="98">
        <f>C62-D62</f>
        <v>-30000</v>
      </c>
      <c r="F62" s="98"/>
      <c r="G62" s="176"/>
      <c r="H62" s="109"/>
      <c r="I62" s="161"/>
      <c r="J62" s="164" t="s">
        <v>38</v>
      </c>
      <c r="K62" s="177" t="s">
        <v>104</v>
      </c>
      <c r="L62" s="157" t="s">
        <v>105</v>
      </c>
    </row>
    <row r="63" spans="1:12" ht="30" customHeight="1" x14ac:dyDescent="0.15">
      <c r="A63" s="154" t="s">
        <v>106</v>
      </c>
      <c r="B63" s="104" t="s">
        <v>107</v>
      </c>
      <c r="C63" s="96">
        <v>0</v>
      </c>
      <c r="D63" s="96">
        <v>0</v>
      </c>
      <c r="E63" s="96">
        <f>E64+E65</f>
        <v>4709.5999999999767</v>
      </c>
      <c r="F63" s="98"/>
      <c r="G63" s="176"/>
      <c r="H63" s="109"/>
      <c r="I63" s="161"/>
      <c r="J63" s="113" t="s">
        <v>33</v>
      </c>
      <c r="K63" s="177" t="s">
        <v>108</v>
      </c>
      <c r="L63" s="157" t="s">
        <v>109</v>
      </c>
    </row>
    <row r="64" spans="1:12" ht="30" customHeight="1" x14ac:dyDescent="0.15">
      <c r="A64" s="154"/>
      <c r="B64" s="110" t="s">
        <v>350</v>
      </c>
      <c r="C64" s="97" t="s">
        <v>9</v>
      </c>
      <c r="D64" s="97" t="s">
        <v>9</v>
      </c>
      <c r="E64" s="98">
        <f>'冠名基金收支明细 (2022)'!E59</f>
        <v>4709.5999999999767</v>
      </c>
      <c r="F64" s="98"/>
      <c r="G64" s="176"/>
      <c r="H64" s="109"/>
      <c r="I64" s="161"/>
      <c r="J64" s="164" t="s">
        <v>33</v>
      </c>
      <c r="K64" s="177" t="s">
        <v>108</v>
      </c>
      <c r="L64" s="157" t="s">
        <v>109</v>
      </c>
    </row>
    <row r="65" spans="1:14" s="158" customFormat="1" ht="30" hidden="1" customHeight="1" x14ac:dyDescent="0.15">
      <c r="A65" s="163"/>
      <c r="B65" s="110" t="s">
        <v>349</v>
      </c>
      <c r="C65" s="98">
        <v>0</v>
      </c>
      <c r="D65" s="98">
        <v>0</v>
      </c>
      <c r="E65" s="98">
        <v>0</v>
      </c>
      <c r="F65" s="96"/>
      <c r="G65" s="160"/>
      <c r="H65" s="109"/>
      <c r="I65" s="161"/>
      <c r="J65" s="164" t="s">
        <v>33</v>
      </c>
      <c r="K65" s="177" t="s">
        <v>108</v>
      </c>
      <c r="L65" s="157" t="s">
        <v>109</v>
      </c>
    </row>
    <row r="66" spans="1:14" s="158" customFormat="1" ht="30" hidden="1" customHeight="1" x14ac:dyDescent="0.15">
      <c r="A66" s="154" t="s">
        <v>110</v>
      </c>
      <c r="B66" s="104" t="s">
        <v>111</v>
      </c>
      <c r="C66" s="96">
        <v>0</v>
      </c>
      <c r="D66" s="96">
        <f>D68</f>
        <v>0</v>
      </c>
      <c r="E66" s="96">
        <f>E67+E68</f>
        <v>0</v>
      </c>
      <c r="F66" s="96">
        <v>20</v>
      </c>
      <c r="G66" s="160">
        <v>50</v>
      </c>
      <c r="H66" s="109" t="s">
        <v>112</v>
      </c>
      <c r="I66" s="161">
        <v>18851689529</v>
      </c>
      <c r="J66" s="113" t="s">
        <v>38</v>
      </c>
      <c r="K66" s="177" t="s">
        <v>113</v>
      </c>
      <c r="L66" s="157" t="s">
        <v>114</v>
      </c>
    </row>
    <row r="67" spans="1:14" s="158" customFormat="1" ht="30" hidden="1" customHeight="1" x14ac:dyDescent="0.15">
      <c r="A67" s="163"/>
      <c r="B67" s="109" t="s">
        <v>350</v>
      </c>
      <c r="C67" s="97" t="s">
        <v>9</v>
      </c>
      <c r="D67" s="97" t="s">
        <v>9</v>
      </c>
      <c r="E67" s="98">
        <v>0</v>
      </c>
      <c r="F67" s="96"/>
      <c r="G67" s="160"/>
      <c r="H67" s="109"/>
      <c r="I67" s="161"/>
      <c r="J67" s="164" t="s">
        <v>38</v>
      </c>
      <c r="K67" s="156" t="s">
        <v>113</v>
      </c>
      <c r="L67" s="157" t="s">
        <v>114</v>
      </c>
    </row>
    <row r="68" spans="1:14" s="158" customFormat="1" ht="30" hidden="1" customHeight="1" x14ac:dyDescent="0.15">
      <c r="A68" s="163"/>
      <c r="B68" s="110" t="s">
        <v>349</v>
      </c>
      <c r="C68" s="98">
        <v>0</v>
      </c>
      <c r="D68" s="98">
        <v>0</v>
      </c>
      <c r="E68" s="98">
        <f>C68-D68</f>
        <v>0</v>
      </c>
      <c r="F68" s="96"/>
      <c r="G68" s="160"/>
      <c r="H68" s="109"/>
      <c r="I68" s="161"/>
      <c r="J68" s="164" t="s">
        <v>38</v>
      </c>
      <c r="K68" s="156" t="s">
        <v>113</v>
      </c>
      <c r="L68" s="157" t="s">
        <v>114</v>
      </c>
    </row>
    <row r="69" spans="1:14" s="158" customFormat="1" ht="30" customHeight="1" x14ac:dyDescent="0.15">
      <c r="A69" s="154" t="s">
        <v>115</v>
      </c>
      <c r="B69" s="104" t="s">
        <v>116</v>
      </c>
      <c r="C69" s="96">
        <f>C71</f>
        <v>0</v>
      </c>
      <c r="D69" s="96">
        <f>D71</f>
        <v>0</v>
      </c>
      <c r="E69" s="96">
        <f>E70+E71</f>
        <v>0</v>
      </c>
      <c r="F69" s="96"/>
      <c r="G69" s="160"/>
      <c r="H69" s="109"/>
      <c r="I69" s="161"/>
      <c r="J69" s="113" t="s">
        <v>38</v>
      </c>
      <c r="K69" s="177" t="s">
        <v>117</v>
      </c>
      <c r="L69" s="157" t="s">
        <v>118</v>
      </c>
    </row>
    <row r="70" spans="1:14" s="158" customFormat="1" ht="30" customHeight="1" x14ac:dyDescent="0.15">
      <c r="A70" s="163"/>
      <c r="B70" s="110" t="s">
        <v>350</v>
      </c>
      <c r="C70" s="97" t="s">
        <v>9</v>
      </c>
      <c r="D70" s="97" t="s">
        <v>9</v>
      </c>
      <c r="E70" s="98">
        <f>'冠名基金收支明细 (2022)'!E65</f>
        <v>0</v>
      </c>
      <c r="F70" s="96"/>
      <c r="G70" s="160"/>
      <c r="H70" s="109"/>
      <c r="I70" s="161"/>
      <c r="J70" s="164" t="s">
        <v>38</v>
      </c>
      <c r="K70" s="177" t="s">
        <v>117</v>
      </c>
      <c r="L70" s="157" t="s">
        <v>118</v>
      </c>
    </row>
    <row r="71" spans="1:14" s="158" customFormat="1" ht="30" hidden="1" customHeight="1" x14ac:dyDescent="0.15">
      <c r="A71" s="163"/>
      <c r="B71" s="110" t="s">
        <v>349</v>
      </c>
      <c r="C71" s="98">
        <v>0</v>
      </c>
      <c r="D71" s="98">
        <v>0</v>
      </c>
      <c r="E71" s="98">
        <f>C71-D71</f>
        <v>0</v>
      </c>
      <c r="F71" s="96"/>
      <c r="G71" s="160"/>
      <c r="H71" s="109"/>
      <c r="I71" s="161"/>
      <c r="J71" s="164" t="s">
        <v>38</v>
      </c>
      <c r="K71" s="177" t="s">
        <v>117</v>
      </c>
      <c r="L71" s="157" t="s">
        <v>118</v>
      </c>
    </row>
    <row r="72" spans="1:14" s="158" customFormat="1" ht="30" customHeight="1" x14ac:dyDescent="0.15">
      <c r="A72" s="154" t="s">
        <v>119</v>
      </c>
      <c r="B72" s="104" t="s">
        <v>120</v>
      </c>
      <c r="C72" s="96">
        <f>C74</f>
        <v>100000</v>
      </c>
      <c r="D72" s="96">
        <f>D74</f>
        <v>150000</v>
      </c>
      <c r="E72" s="96">
        <f>E73+E74</f>
        <v>26060.830000000016</v>
      </c>
      <c r="F72" s="96"/>
      <c r="G72" s="160"/>
      <c r="H72" s="109"/>
      <c r="I72" s="161"/>
      <c r="J72" s="113" t="s">
        <v>121</v>
      </c>
      <c r="K72" s="177" t="s">
        <v>122</v>
      </c>
      <c r="L72" s="157" t="s">
        <v>123</v>
      </c>
    </row>
    <row r="73" spans="1:14" s="158" customFormat="1" ht="30" customHeight="1" x14ac:dyDescent="0.15">
      <c r="A73" s="163"/>
      <c r="B73" s="110" t="s">
        <v>350</v>
      </c>
      <c r="C73" s="97" t="s">
        <v>9</v>
      </c>
      <c r="D73" s="97" t="s">
        <v>9</v>
      </c>
      <c r="E73" s="98">
        <f>'冠名基金收支明细 (2022)'!E68</f>
        <v>76060.830000000016</v>
      </c>
      <c r="F73" s="96"/>
      <c r="G73" s="160"/>
      <c r="H73" s="109"/>
      <c r="I73" s="161"/>
      <c r="J73" s="164" t="s">
        <v>121</v>
      </c>
      <c r="K73" s="162" t="s">
        <v>122</v>
      </c>
      <c r="L73" s="157" t="s">
        <v>123</v>
      </c>
    </row>
    <row r="74" spans="1:14" s="158" customFormat="1" ht="30" customHeight="1" x14ac:dyDescent="0.15">
      <c r="A74" s="163"/>
      <c r="B74" s="110" t="s">
        <v>349</v>
      </c>
      <c r="C74" s="98">
        <v>100000</v>
      </c>
      <c r="D74" s="98">
        <v>150000</v>
      </c>
      <c r="E74" s="98">
        <f>C74-D74</f>
        <v>-50000</v>
      </c>
      <c r="F74" s="96"/>
      <c r="G74" s="160"/>
      <c r="H74" s="109"/>
      <c r="I74" s="161"/>
      <c r="J74" s="164" t="s">
        <v>121</v>
      </c>
      <c r="K74" s="162" t="s">
        <v>122</v>
      </c>
      <c r="L74" s="157" t="s">
        <v>123</v>
      </c>
    </row>
    <row r="75" spans="1:14" s="158" customFormat="1" ht="30" customHeight="1" x14ac:dyDescent="0.15">
      <c r="A75" s="154" t="s">
        <v>124</v>
      </c>
      <c r="B75" s="104" t="s">
        <v>125</v>
      </c>
      <c r="C75" s="96">
        <f>C77</f>
        <v>0</v>
      </c>
      <c r="D75" s="96">
        <f>D77</f>
        <v>0</v>
      </c>
      <c r="E75" s="96">
        <f>E76+E77</f>
        <v>0</v>
      </c>
      <c r="F75" s="96"/>
      <c r="G75" s="160"/>
      <c r="H75" s="109"/>
      <c r="I75" s="161"/>
      <c r="J75" s="113" t="s">
        <v>121</v>
      </c>
      <c r="K75" s="177" t="s">
        <v>126</v>
      </c>
      <c r="L75" s="157" t="s">
        <v>127</v>
      </c>
    </row>
    <row r="76" spans="1:14" s="158" customFormat="1" ht="30" hidden="1" customHeight="1" x14ac:dyDescent="0.15">
      <c r="A76" s="163"/>
      <c r="B76" s="110" t="s">
        <v>350</v>
      </c>
      <c r="C76" s="97" t="s">
        <v>9</v>
      </c>
      <c r="D76" s="97" t="s">
        <v>9</v>
      </c>
      <c r="E76" s="98">
        <f>'冠名基金收支明细 (2022)'!E71</f>
        <v>0</v>
      </c>
      <c r="F76" s="96"/>
      <c r="G76" s="160"/>
      <c r="H76" s="109"/>
      <c r="I76" s="161"/>
      <c r="J76" s="164" t="s">
        <v>121</v>
      </c>
      <c r="K76" s="162" t="s">
        <v>126</v>
      </c>
      <c r="L76" s="157" t="s">
        <v>127</v>
      </c>
      <c r="N76" s="159"/>
    </row>
    <row r="77" spans="1:14" s="158" customFormat="1" ht="30" hidden="1" customHeight="1" x14ac:dyDescent="0.15">
      <c r="A77" s="163"/>
      <c r="B77" s="110" t="s">
        <v>349</v>
      </c>
      <c r="C77" s="98">
        <v>0</v>
      </c>
      <c r="D77" s="98">
        <v>0</v>
      </c>
      <c r="E77" s="98">
        <f>C77-D77</f>
        <v>0</v>
      </c>
      <c r="F77" s="96"/>
      <c r="G77" s="160"/>
      <c r="H77" s="109"/>
      <c r="I77" s="161"/>
      <c r="J77" s="164" t="s">
        <v>121</v>
      </c>
      <c r="K77" s="162" t="s">
        <v>126</v>
      </c>
      <c r="L77" s="157" t="s">
        <v>127</v>
      </c>
    </row>
    <row r="78" spans="1:14" s="158" customFormat="1" ht="30" customHeight="1" x14ac:dyDescent="0.15">
      <c r="A78" s="154" t="s">
        <v>128</v>
      </c>
      <c r="B78" s="104" t="s">
        <v>129</v>
      </c>
      <c r="C78" s="96">
        <f>C80</f>
        <v>0</v>
      </c>
      <c r="D78" s="96">
        <f>D80</f>
        <v>0</v>
      </c>
      <c r="E78" s="96">
        <f>E79+E80</f>
        <v>115000</v>
      </c>
      <c r="F78" s="137"/>
      <c r="G78" s="178"/>
      <c r="H78" s="111"/>
      <c r="I78" s="179"/>
      <c r="J78" s="113" t="s">
        <v>38</v>
      </c>
      <c r="K78" s="177" t="s">
        <v>130</v>
      </c>
      <c r="L78" s="157" t="s">
        <v>131</v>
      </c>
      <c r="N78" s="180"/>
    </row>
    <row r="79" spans="1:14" s="158" customFormat="1" ht="30" customHeight="1" x14ac:dyDescent="0.15">
      <c r="A79" s="163"/>
      <c r="B79" s="110" t="s">
        <v>45</v>
      </c>
      <c r="C79" s="97" t="s">
        <v>9</v>
      </c>
      <c r="D79" s="97" t="s">
        <v>9</v>
      </c>
      <c r="E79" s="98">
        <f>'冠名基金收支明细 (2022)'!E74</f>
        <v>115000</v>
      </c>
      <c r="F79" s="137"/>
      <c r="G79" s="178"/>
      <c r="H79" s="111"/>
      <c r="I79" s="179"/>
      <c r="J79" s="164" t="s">
        <v>38</v>
      </c>
      <c r="K79" s="162" t="s">
        <v>130</v>
      </c>
      <c r="L79" s="157" t="s">
        <v>131</v>
      </c>
    </row>
    <row r="80" spans="1:14" s="158" customFormat="1" ht="30" hidden="1" customHeight="1" x14ac:dyDescent="0.15">
      <c r="A80" s="163"/>
      <c r="B80" s="110" t="s">
        <v>349</v>
      </c>
      <c r="C80" s="98">
        <v>0</v>
      </c>
      <c r="D80" s="98">
        <v>0</v>
      </c>
      <c r="E80" s="98">
        <f>C80-D80</f>
        <v>0</v>
      </c>
      <c r="F80" s="137"/>
      <c r="G80" s="178"/>
      <c r="H80" s="111"/>
      <c r="I80" s="179"/>
      <c r="J80" s="164" t="s">
        <v>38</v>
      </c>
      <c r="K80" s="162" t="s">
        <v>130</v>
      </c>
      <c r="L80" s="157" t="s">
        <v>131</v>
      </c>
    </row>
    <row r="81" spans="1:14" s="158" customFormat="1" ht="30" customHeight="1" x14ac:dyDescent="0.15">
      <c r="A81" s="154" t="s">
        <v>132</v>
      </c>
      <c r="B81" s="104" t="s">
        <v>133</v>
      </c>
      <c r="C81" s="96">
        <f>C83</f>
        <v>0</v>
      </c>
      <c r="D81" s="96">
        <f>D83</f>
        <v>0</v>
      </c>
      <c r="E81" s="96">
        <f>E82+E83</f>
        <v>50000</v>
      </c>
      <c r="F81" s="137"/>
      <c r="G81" s="178"/>
      <c r="H81" s="111"/>
      <c r="I81" s="179"/>
      <c r="J81" s="113" t="s">
        <v>38</v>
      </c>
      <c r="K81" s="177" t="s">
        <v>134</v>
      </c>
      <c r="L81" s="157" t="s">
        <v>135</v>
      </c>
    </row>
    <row r="82" spans="1:14" s="158" customFormat="1" ht="30" customHeight="1" x14ac:dyDescent="0.15">
      <c r="A82" s="163"/>
      <c r="B82" s="111" t="s">
        <v>45</v>
      </c>
      <c r="C82" s="97" t="s">
        <v>9</v>
      </c>
      <c r="D82" s="97" t="s">
        <v>9</v>
      </c>
      <c r="E82" s="98">
        <f>'冠名基金收支明细 (2022)'!E76</f>
        <v>50000</v>
      </c>
      <c r="F82" s="137"/>
      <c r="G82" s="178"/>
      <c r="H82" s="111"/>
      <c r="I82" s="179"/>
      <c r="J82" s="164" t="s">
        <v>38</v>
      </c>
      <c r="K82" s="162" t="s">
        <v>134</v>
      </c>
      <c r="L82" s="157" t="s">
        <v>135</v>
      </c>
      <c r="N82" s="159"/>
    </row>
    <row r="83" spans="1:14" s="158" customFormat="1" ht="30" hidden="1" customHeight="1" x14ac:dyDescent="0.15">
      <c r="A83" s="163"/>
      <c r="B83" s="110" t="s">
        <v>349</v>
      </c>
      <c r="C83" s="98">
        <v>0</v>
      </c>
      <c r="D83" s="98">
        <v>0</v>
      </c>
      <c r="E83" s="98">
        <f>C83-D83</f>
        <v>0</v>
      </c>
      <c r="F83" s="137"/>
      <c r="G83" s="178"/>
      <c r="H83" s="111"/>
      <c r="I83" s="179"/>
      <c r="J83" s="164" t="s">
        <v>38</v>
      </c>
      <c r="K83" s="162" t="s">
        <v>134</v>
      </c>
      <c r="L83" s="157" t="s">
        <v>135</v>
      </c>
      <c r="N83" s="159"/>
    </row>
    <row r="84" spans="1:14" s="158" customFormat="1" ht="30" customHeight="1" x14ac:dyDescent="0.15">
      <c r="A84" s="154" t="s">
        <v>136</v>
      </c>
      <c r="B84" s="104" t="s">
        <v>137</v>
      </c>
      <c r="C84" s="96">
        <f>C86</f>
        <v>0</v>
      </c>
      <c r="D84" s="96">
        <f>D86</f>
        <v>46332</v>
      </c>
      <c r="E84" s="96">
        <f>E85+E86</f>
        <v>3668</v>
      </c>
      <c r="F84" s="137"/>
      <c r="G84" s="178"/>
      <c r="H84" s="111"/>
      <c r="I84" s="179"/>
      <c r="J84" s="113" t="s">
        <v>38</v>
      </c>
      <c r="K84" s="177" t="s">
        <v>138</v>
      </c>
      <c r="L84" s="157" t="s">
        <v>139</v>
      </c>
    </row>
    <row r="85" spans="1:14" s="158" customFormat="1" ht="30" customHeight="1" x14ac:dyDescent="0.15">
      <c r="A85" s="163"/>
      <c r="B85" s="110" t="s">
        <v>45</v>
      </c>
      <c r="C85" s="97" t="s">
        <v>9</v>
      </c>
      <c r="D85" s="97" t="s">
        <v>9</v>
      </c>
      <c r="E85" s="98">
        <f>'冠名基金收支明细 (2022)'!E78</f>
        <v>50000</v>
      </c>
      <c r="F85" s="137"/>
      <c r="G85" s="178"/>
      <c r="H85" s="111"/>
      <c r="I85" s="179"/>
      <c r="J85" s="164" t="s">
        <v>38</v>
      </c>
      <c r="K85" s="177" t="s">
        <v>138</v>
      </c>
      <c r="L85" s="157" t="s">
        <v>139</v>
      </c>
    </row>
    <row r="86" spans="1:14" s="158" customFormat="1" ht="30" customHeight="1" x14ac:dyDescent="0.15">
      <c r="A86" s="163"/>
      <c r="B86" s="110" t="s">
        <v>349</v>
      </c>
      <c r="C86" s="98">
        <v>0</v>
      </c>
      <c r="D86" s="98">
        <v>46332</v>
      </c>
      <c r="E86" s="98">
        <f>C86-D86</f>
        <v>-46332</v>
      </c>
      <c r="F86" s="137"/>
      <c r="G86" s="178"/>
      <c r="H86" s="111"/>
      <c r="I86" s="179"/>
      <c r="J86" s="164" t="s">
        <v>38</v>
      </c>
      <c r="K86" s="177" t="s">
        <v>138</v>
      </c>
      <c r="L86" s="157" t="s">
        <v>143</v>
      </c>
    </row>
    <row r="87" spans="1:14" s="158" customFormat="1" ht="30" customHeight="1" x14ac:dyDescent="0.15">
      <c r="A87" s="154" t="s">
        <v>140</v>
      </c>
      <c r="B87" s="104" t="s">
        <v>141</v>
      </c>
      <c r="C87" s="96">
        <f>C89</f>
        <v>0</v>
      </c>
      <c r="D87" s="96">
        <f>D89</f>
        <v>30000</v>
      </c>
      <c r="E87" s="96">
        <f>E88+E89</f>
        <v>20000</v>
      </c>
      <c r="F87" s="137"/>
      <c r="G87" s="178"/>
      <c r="H87" s="111"/>
      <c r="I87" s="179"/>
      <c r="J87" s="113" t="s">
        <v>38</v>
      </c>
      <c r="K87" s="162" t="s">
        <v>142</v>
      </c>
      <c r="L87" s="157" t="s">
        <v>143</v>
      </c>
    </row>
    <row r="88" spans="1:14" s="158" customFormat="1" ht="30" customHeight="1" x14ac:dyDescent="0.15">
      <c r="A88" s="163"/>
      <c r="B88" s="110" t="s">
        <v>45</v>
      </c>
      <c r="C88" s="97" t="s">
        <v>9</v>
      </c>
      <c r="D88" s="97" t="s">
        <v>9</v>
      </c>
      <c r="E88" s="98">
        <f>'冠名基金收支明细 (2022)'!E80</f>
        <v>50000</v>
      </c>
      <c r="F88" s="137"/>
      <c r="G88" s="178"/>
      <c r="H88" s="111"/>
      <c r="I88" s="179"/>
      <c r="J88" s="164" t="s">
        <v>38</v>
      </c>
      <c r="K88" s="162" t="s">
        <v>142</v>
      </c>
      <c r="L88" s="157" t="s">
        <v>143</v>
      </c>
    </row>
    <row r="89" spans="1:14" s="158" customFormat="1" ht="30" customHeight="1" x14ac:dyDescent="0.15">
      <c r="A89" s="163"/>
      <c r="B89" s="110" t="s">
        <v>349</v>
      </c>
      <c r="C89" s="98">
        <v>0</v>
      </c>
      <c r="D89" s="98">
        <v>30000</v>
      </c>
      <c r="E89" s="98">
        <f>C89-D89</f>
        <v>-30000</v>
      </c>
      <c r="F89" s="137"/>
      <c r="G89" s="178"/>
      <c r="H89" s="111"/>
      <c r="I89" s="179"/>
      <c r="J89" s="164" t="s">
        <v>38</v>
      </c>
      <c r="K89" s="162" t="s">
        <v>142</v>
      </c>
      <c r="L89" s="157" t="s">
        <v>143</v>
      </c>
    </row>
    <row r="90" spans="1:14" ht="30" customHeight="1" x14ac:dyDescent="0.15">
      <c r="A90" s="154" t="s">
        <v>361</v>
      </c>
      <c r="B90" s="104" t="s">
        <v>313</v>
      </c>
      <c r="C90" s="96">
        <f>C92</f>
        <v>0</v>
      </c>
      <c r="D90" s="96">
        <f>D92</f>
        <v>30000</v>
      </c>
      <c r="E90" s="96">
        <f>E91+E92</f>
        <v>20000</v>
      </c>
      <c r="F90" s="98"/>
      <c r="G90" s="176"/>
      <c r="H90" s="109"/>
      <c r="I90" s="161"/>
      <c r="J90" s="113" t="s">
        <v>187</v>
      </c>
      <c r="K90" s="161" t="s">
        <v>314</v>
      </c>
      <c r="L90" s="157" t="s">
        <v>315</v>
      </c>
    </row>
    <row r="91" spans="1:14" ht="30" customHeight="1" x14ac:dyDescent="0.15">
      <c r="A91" s="163"/>
      <c r="B91" s="110" t="s">
        <v>351</v>
      </c>
      <c r="C91" s="97" t="s">
        <v>9</v>
      </c>
      <c r="D91" s="97" t="s">
        <v>9</v>
      </c>
      <c r="E91" s="98">
        <f>'冠名基金收支明细 (2022)'!E160</f>
        <v>50000</v>
      </c>
      <c r="F91" s="98"/>
      <c r="G91" s="176"/>
      <c r="H91" s="109"/>
      <c r="I91" s="161"/>
      <c r="J91" s="164" t="s">
        <v>187</v>
      </c>
      <c r="K91" s="161" t="s">
        <v>314</v>
      </c>
      <c r="L91" s="157" t="s">
        <v>315</v>
      </c>
    </row>
    <row r="92" spans="1:14" ht="30" customHeight="1" x14ac:dyDescent="0.15">
      <c r="A92" s="163"/>
      <c r="B92" s="110" t="s">
        <v>349</v>
      </c>
      <c r="C92" s="98">
        <v>0</v>
      </c>
      <c r="D92" s="98">
        <v>30000</v>
      </c>
      <c r="E92" s="98">
        <f>C92-D92</f>
        <v>-30000</v>
      </c>
      <c r="F92" s="98"/>
      <c r="G92" s="176"/>
      <c r="H92" s="109"/>
      <c r="I92" s="161"/>
      <c r="J92" s="164" t="s">
        <v>187</v>
      </c>
      <c r="K92" s="161" t="s">
        <v>314</v>
      </c>
      <c r="L92" s="157" t="s">
        <v>315</v>
      </c>
    </row>
    <row r="93" spans="1:14" ht="30" customHeight="1" x14ac:dyDescent="0.15">
      <c r="A93" s="154" t="s">
        <v>362</v>
      </c>
      <c r="B93" s="104" t="s">
        <v>317</v>
      </c>
      <c r="C93" s="96">
        <f>C95</f>
        <v>0</v>
      </c>
      <c r="D93" s="96">
        <f>D95</f>
        <v>100000</v>
      </c>
      <c r="E93" s="96">
        <f>E94+E95</f>
        <v>0</v>
      </c>
      <c r="F93" s="98"/>
      <c r="G93" s="176"/>
      <c r="H93" s="109"/>
      <c r="I93" s="161"/>
      <c r="J93" s="113" t="s">
        <v>187</v>
      </c>
      <c r="K93" s="161" t="s">
        <v>318</v>
      </c>
      <c r="L93" s="157" t="s">
        <v>319</v>
      </c>
    </row>
    <row r="94" spans="1:14" ht="30" customHeight="1" thickBot="1" x14ac:dyDescent="0.2">
      <c r="A94" s="163"/>
      <c r="B94" s="110" t="s">
        <v>351</v>
      </c>
      <c r="C94" s="97" t="s">
        <v>9</v>
      </c>
      <c r="D94" s="97" t="s">
        <v>9</v>
      </c>
      <c r="E94" s="98">
        <f>'冠名基金收支明细 (2022)'!E162</f>
        <v>100000</v>
      </c>
      <c r="F94" s="100"/>
      <c r="G94" s="181"/>
      <c r="H94" s="182"/>
      <c r="I94" s="183"/>
      <c r="J94" s="164" t="s">
        <v>187</v>
      </c>
      <c r="K94" s="164" t="s">
        <v>318</v>
      </c>
      <c r="L94" s="157" t="s">
        <v>319</v>
      </c>
    </row>
    <row r="95" spans="1:14" ht="30" customHeight="1" x14ac:dyDescent="0.15">
      <c r="A95" s="163"/>
      <c r="B95" s="110" t="s">
        <v>349</v>
      </c>
      <c r="C95" s="98">
        <v>0</v>
      </c>
      <c r="D95" s="98">
        <v>100000</v>
      </c>
      <c r="E95" s="98">
        <f>C95-D95</f>
        <v>-100000</v>
      </c>
      <c r="F95" s="126"/>
      <c r="G95" s="184"/>
      <c r="H95" s="171"/>
      <c r="I95" s="172"/>
      <c r="J95" s="164" t="s">
        <v>187</v>
      </c>
      <c r="K95" s="164" t="s">
        <v>318</v>
      </c>
      <c r="L95" s="157" t="s">
        <v>319</v>
      </c>
    </row>
    <row r="96" spans="1:14" ht="30" customHeight="1" x14ac:dyDescent="0.15">
      <c r="A96" s="154" t="s">
        <v>363</v>
      </c>
      <c r="B96" s="104" t="s">
        <v>354</v>
      </c>
      <c r="C96" s="96">
        <f>C98</f>
        <v>0</v>
      </c>
      <c r="D96" s="96">
        <f>D98</f>
        <v>0</v>
      </c>
      <c r="E96" s="96">
        <f>E97+E98</f>
        <v>100000</v>
      </c>
      <c r="F96" s="104"/>
      <c r="G96" s="104"/>
      <c r="H96" s="104"/>
      <c r="I96" s="104"/>
      <c r="J96" s="113" t="s">
        <v>187</v>
      </c>
      <c r="K96" s="161" t="s">
        <v>320</v>
      </c>
      <c r="L96" s="157" t="s">
        <v>321</v>
      </c>
    </row>
    <row r="97" spans="1:16" ht="30" customHeight="1" thickBot="1" x14ac:dyDescent="0.2">
      <c r="A97" s="163"/>
      <c r="B97" s="110" t="s">
        <v>351</v>
      </c>
      <c r="C97" s="97" t="s">
        <v>9</v>
      </c>
      <c r="D97" s="97" t="s">
        <v>9</v>
      </c>
      <c r="E97" s="98">
        <f>'冠名基金收支明细 (2022)'!E164</f>
        <v>100000</v>
      </c>
      <c r="F97" s="100"/>
      <c r="G97" s="181"/>
      <c r="H97" s="182"/>
      <c r="I97" s="183"/>
      <c r="J97" s="164" t="s">
        <v>187</v>
      </c>
      <c r="K97" s="161" t="s">
        <v>320</v>
      </c>
      <c r="L97" s="157" t="s">
        <v>321</v>
      </c>
    </row>
    <row r="98" spans="1:16" ht="30" customHeight="1" thickBot="1" x14ac:dyDescent="0.2">
      <c r="A98" s="163"/>
      <c r="B98" s="110" t="s">
        <v>349</v>
      </c>
      <c r="C98" s="98">
        <v>0</v>
      </c>
      <c r="D98" s="98">
        <v>0</v>
      </c>
      <c r="E98" s="98">
        <f>C98-D98</f>
        <v>0</v>
      </c>
      <c r="F98" s="100"/>
      <c r="G98" s="181"/>
      <c r="H98" s="182"/>
      <c r="I98" s="183"/>
      <c r="J98" s="164" t="s">
        <v>187</v>
      </c>
      <c r="K98" s="161" t="s">
        <v>320</v>
      </c>
      <c r="L98" s="157" t="s">
        <v>321</v>
      </c>
    </row>
    <row r="99" spans="1:16" ht="30" customHeight="1" thickBot="1" x14ac:dyDescent="0.2">
      <c r="A99" s="154" t="s">
        <v>364</v>
      </c>
      <c r="B99" s="104" t="s">
        <v>322</v>
      </c>
      <c r="C99" s="96">
        <f>C101</f>
        <v>0</v>
      </c>
      <c r="D99" s="96">
        <f>D101</f>
        <v>30000</v>
      </c>
      <c r="E99" s="96">
        <f>E100+E101</f>
        <v>20000</v>
      </c>
      <c r="F99" s="100"/>
      <c r="G99" s="181"/>
      <c r="H99" s="182"/>
      <c r="I99" s="183"/>
      <c r="J99" s="113" t="s">
        <v>187</v>
      </c>
      <c r="K99" s="161" t="s">
        <v>323</v>
      </c>
      <c r="L99" s="157" t="s">
        <v>330</v>
      </c>
    </row>
    <row r="100" spans="1:16" ht="30" customHeight="1" thickBot="1" x14ac:dyDescent="0.2">
      <c r="A100" s="163"/>
      <c r="B100" s="110" t="s">
        <v>351</v>
      </c>
      <c r="C100" s="97" t="s">
        <v>9</v>
      </c>
      <c r="D100" s="97" t="s">
        <v>9</v>
      </c>
      <c r="E100" s="98">
        <f>'冠名基金收支明细 (2022)'!E166</f>
        <v>50000</v>
      </c>
      <c r="F100" s="112"/>
      <c r="G100" s="112"/>
      <c r="H100" s="112"/>
      <c r="I100" s="112"/>
      <c r="J100" s="164" t="s">
        <v>187</v>
      </c>
      <c r="K100" s="161" t="s">
        <v>323</v>
      </c>
      <c r="L100" s="157" t="s">
        <v>330</v>
      </c>
    </row>
    <row r="101" spans="1:16" ht="30" customHeight="1" thickBot="1" x14ac:dyDescent="0.2">
      <c r="A101" s="163"/>
      <c r="B101" s="110" t="s">
        <v>349</v>
      </c>
      <c r="C101" s="98">
        <v>0</v>
      </c>
      <c r="D101" s="98">
        <v>30000</v>
      </c>
      <c r="E101" s="98">
        <f>C101-D101</f>
        <v>-30000</v>
      </c>
      <c r="F101" s="112"/>
      <c r="G101" s="112"/>
      <c r="H101" s="112"/>
      <c r="I101" s="112"/>
      <c r="J101" s="164" t="s">
        <v>187</v>
      </c>
      <c r="K101" s="161" t="s">
        <v>323</v>
      </c>
      <c r="L101" s="157" t="s">
        <v>330</v>
      </c>
    </row>
    <row r="102" spans="1:16" ht="30" customHeight="1" thickBot="1" x14ac:dyDescent="0.2">
      <c r="A102" s="154" t="s">
        <v>348</v>
      </c>
      <c r="B102" s="104" t="s">
        <v>324</v>
      </c>
      <c r="C102" s="96">
        <f>C104</f>
        <v>0</v>
      </c>
      <c r="D102" s="96">
        <f>D104</f>
        <v>30000</v>
      </c>
      <c r="E102" s="96">
        <f>E103+E104</f>
        <v>20000</v>
      </c>
      <c r="F102" s="112"/>
      <c r="G102" s="112"/>
      <c r="H102" s="112"/>
      <c r="I102" s="112"/>
      <c r="J102" s="113" t="s">
        <v>187</v>
      </c>
      <c r="K102" s="161" t="s">
        <v>325</v>
      </c>
      <c r="L102" s="157" t="s">
        <v>331</v>
      </c>
    </row>
    <row r="103" spans="1:16" ht="30" customHeight="1" thickBot="1" x14ac:dyDescent="0.2">
      <c r="A103" s="163"/>
      <c r="B103" s="110" t="s">
        <v>351</v>
      </c>
      <c r="C103" s="97" t="s">
        <v>9</v>
      </c>
      <c r="D103" s="97" t="s">
        <v>9</v>
      </c>
      <c r="E103" s="98">
        <f>'冠名基金收支明细 (2022)'!E168</f>
        <v>50000</v>
      </c>
      <c r="F103" s="112"/>
      <c r="G103" s="112"/>
      <c r="H103" s="112"/>
      <c r="I103" s="112"/>
      <c r="J103" s="164" t="s">
        <v>187</v>
      </c>
      <c r="K103" s="161" t="s">
        <v>325</v>
      </c>
      <c r="L103" s="157" t="s">
        <v>331</v>
      </c>
    </row>
    <row r="104" spans="1:16" ht="30" customHeight="1" thickBot="1" x14ac:dyDescent="0.2">
      <c r="A104" s="163"/>
      <c r="B104" s="110" t="s">
        <v>349</v>
      </c>
      <c r="C104" s="98">
        <v>0</v>
      </c>
      <c r="D104" s="98">
        <v>30000</v>
      </c>
      <c r="E104" s="98">
        <f>C104-D104</f>
        <v>-30000</v>
      </c>
      <c r="F104" s="112"/>
      <c r="G104" s="112"/>
      <c r="H104" s="112"/>
      <c r="I104" s="112"/>
      <c r="J104" s="164" t="s">
        <v>187</v>
      </c>
      <c r="K104" s="161" t="s">
        <v>325</v>
      </c>
      <c r="L104" s="157" t="s">
        <v>331</v>
      </c>
    </row>
    <row r="105" spans="1:16" ht="30" customHeight="1" thickBot="1" x14ac:dyDescent="0.2">
      <c r="A105" s="154" t="s">
        <v>365</v>
      </c>
      <c r="B105" s="104" t="s">
        <v>326</v>
      </c>
      <c r="C105" s="96">
        <f>C107</f>
        <v>0</v>
      </c>
      <c r="D105" s="96">
        <f>D107</f>
        <v>30000</v>
      </c>
      <c r="E105" s="96">
        <f>E106+E107</f>
        <v>20000</v>
      </c>
      <c r="F105" s="112"/>
      <c r="G105" s="112"/>
      <c r="H105" s="112"/>
      <c r="I105" s="112"/>
      <c r="J105" s="113" t="s">
        <v>187</v>
      </c>
      <c r="K105" s="161" t="s">
        <v>327</v>
      </c>
      <c r="L105" s="157" t="s">
        <v>332</v>
      </c>
    </row>
    <row r="106" spans="1:16" ht="30" customHeight="1" thickBot="1" x14ac:dyDescent="0.2">
      <c r="A106" s="163"/>
      <c r="B106" s="110" t="s">
        <v>351</v>
      </c>
      <c r="C106" s="97" t="s">
        <v>9</v>
      </c>
      <c r="D106" s="97" t="s">
        <v>9</v>
      </c>
      <c r="E106" s="98">
        <f>'冠名基金收支明细 (2022)'!E170</f>
        <v>50000</v>
      </c>
      <c r="F106" s="112"/>
      <c r="G106" s="112"/>
      <c r="H106" s="112"/>
      <c r="I106" s="112"/>
      <c r="J106" s="164" t="s">
        <v>187</v>
      </c>
      <c r="K106" s="161" t="s">
        <v>327</v>
      </c>
      <c r="L106" s="157" t="s">
        <v>332</v>
      </c>
      <c r="O106" s="185"/>
      <c r="P106" s="179"/>
    </row>
    <row r="107" spans="1:16" ht="30" customHeight="1" thickBot="1" x14ac:dyDescent="0.2">
      <c r="A107" s="163"/>
      <c r="B107" s="110" t="s">
        <v>349</v>
      </c>
      <c r="C107" s="98">
        <v>0</v>
      </c>
      <c r="D107" s="98">
        <v>30000</v>
      </c>
      <c r="E107" s="98">
        <f>C107-D107</f>
        <v>-30000</v>
      </c>
      <c r="F107" s="112"/>
      <c r="G107" s="112"/>
      <c r="H107" s="112"/>
      <c r="I107" s="112"/>
      <c r="J107" s="164" t="s">
        <v>187</v>
      </c>
      <c r="K107" s="161" t="s">
        <v>327</v>
      </c>
      <c r="L107" s="157" t="s">
        <v>332</v>
      </c>
      <c r="O107" s="185"/>
      <c r="P107" s="179"/>
    </row>
    <row r="108" spans="1:16" ht="30" customHeight="1" x14ac:dyDescent="0.15">
      <c r="A108" s="186" t="s">
        <v>366</v>
      </c>
      <c r="B108" s="119" t="s">
        <v>328</v>
      </c>
      <c r="C108" s="96">
        <f>C110</f>
        <v>0</v>
      </c>
      <c r="D108" s="96">
        <f>D110</f>
        <v>30000</v>
      </c>
      <c r="E108" s="96">
        <f>E109+E110</f>
        <v>20000</v>
      </c>
      <c r="F108" s="125"/>
      <c r="G108" s="125"/>
      <c r="H108" s="125"/>
      <c r="I108" s="125"/>
      <c r="J108" s="113" t="s">
        <v>187</v>
      </c>
      <c r="K108" s="172" t="s">
        <v>329</v>
      </c>
      <c r="L108" s="175" t="s">
        <v>333</v>
      </c>
    </row>
    <row r="109" spans="1:16" ht="30" customHeight="1" x14ac:dyDescent="0.15">
      <c r="A109" s="154"/>
      <c r="B109" s="110" t="s">
        <v>351</v>
      </c>
      <c r="C109" s="97" t="s">
        <v>9</v>
      </c>
      <c r="D109" s="97" t="s">
        <v>9</v>
      </c>
      <c r="E109" s="98">
        <f>'冠名基金收支明细 (2022)'!E172</f>
        <v>50000</v>
      </c>
      <c r="F109" s="110"/>
      <c r="G109" s="110"/>
      <c r="H109" s="110"/>
      <c r="I109" s="110"/>
      <c r="J109" s="164" t="s">
        <v>187</v>
      </c>
      <c r="K109" s="109" t="s">
        <v>329</v>
      </c>
      <c r="L109" s="157" t="s">
        <v>333</v>
      </c>
    </row>
    <row r="110" spans="1:16" ht="30" customHeight="1" x14ac:dyDescent="0.15">
      <c r="A110" s="186"/>
      <c r="B110" s="125" t="s">
        <v>349</v>
      </c>
      <c r="C110" s="126">
        <v>0</v>
      </c>
      <c r="D110" s="126">
        <v>30000</v>
      </c>
      <c r="E110" s="126">
        <f>C110-D110</f>
        <v>-30000</v>
      </c>
      <c r="F110" s="125"/>
      <c r="G110" s="125"/>
      <c r="H110" s="125"/>
      <c r="I110" s="125"/>
      <c r="J110" s="173" t="s">
        <v>187</v>
      </c>
      <c r="K110" s="171" t="s">
        <v>329</v>
      </c>
      <c r="L110" s="175" t="s">
        <v>333</v>
      </c>
    </row>
    <row r="111" spans="1:16" s="158" customFormat="1" ht="30" customHeight="1" x14ac:dyDescent="0.15">
      <c r="A111" s="154" t="s">
        <v>368</v>
      </c>
      <c r="B111" s="104" t="s">
        <v>367</v>
      </c>
      <c r="C111" s="96">
        <f>C112</f>
        <v>50000</v>
      </c>
      <c r="D111" s="96">
        <f>D112</f>
        <v>0</v>
      </c>
      <c r="E111" s="96">
        <f>E112</f>
        <v>50000</v>
      </c>
      <c r="F111" s="96"/>
      <c r="G111" s="160"/>
      <c r="H111" s="109"/>
      <c r="I111" s="161"/>
      <c r="J111" s="173" t="s">
        <v>187</v>
      </c>
      <c r="K111" s="161" t="s">
        <v>369</v>
      </c>
      <c r="L111" s="175" t="s">
        <v>370</v>
      </c>
    </row>
    <row r="112" spans="1:16" s="158" customFormat="1" ht="30" customHeight="1" x14ac:dyDescent="0.15">
      <c r="A112" s="163"/>
      <c r="B112" s="110" t="s">
        <v>349</v>
      </c>
      <c r="C112" s="98">
        <v>50000</v>
      </c>
      <c r="D112" s="98">
        <v>0</v>
      </c>
      <c r="E112" s="98">
        <f>C112-D112</f>
        <v>50000</v>
      </c>
      <c r="F112" s="96"/>
      <c r="G112" s="160"/>
      <c r="H112" s="109"/>
      <c r="I112" s="161"/>
      <c r="J112" s="164" t="s">
        <v>187</v>
      </c>
      <c r="K112" s="161" t="s">
        <v>369</v>
      </c>
      <c r="L112" s="157" t="s">
        <v>370</v>
      </c>
    </row>
    <row r="113" spans="1:18" s="158" customFormat="1" ht="30" customHeight="1" x14ac:dyDescent="0.15">
      <c r="A113" s="189" t="s">
        <v>371</v>
      </c>
      <c r="B113" s="134" t="s">
        <v>372</v>
      </c>
      <c r="C113" s="190">
        <f>C114</f>
        <v>50000</v>
      </c>
      <c r="D113" s="190">
        <f>D114</f>
        <v>30000</v>
      </c>
      <c r="E113" s="190">
        <f>E114</f>
        <v>20000</v>
      </c>
      <c r="F113" s="190"/>
      <c r="G113" s="191"/>
      <c r="H113" s="192"/>
      <c r="I113" s="193"/>
      <c r="J113" s="194" t="s">
        <v>187</v>
      </c>
      <c r="K113" s="195" t="s">
        <v>373</v>
      </c>
      <c r="L113" s="196" t="s">
        <v>374</v>
      </c>
    </row>
    <row r="114" spans="1:18" s="158" customFormat="1" ht="30" customHeight="1" x14ac:dyDescent="0.15">
      <c r="A114" s="168"/>
      <c r="B114" s="125" t="s">
        <v>388</v>
      </c>
      <c r="C114" s="126">
        <v>50000</v>
      </c>
      <c r="D114" s="126">
        <v>30000</v>
      </c>
      <c r="E114" s="126">
        <f>C114-D114</f>
        <v>20000</v>
      </c>
      <c r="F114" s="169"/>
      <c r="G114" s="170"/>
      <c r="H114" s="171"/>
      <c r="I114" s="172"/>
      <c r="J114" s="173" t="s">
        <v>187</v>
      </c>
      <c r="K114" s="171" t="s">
        <v>373</v>
      </c>
      <c r="L114" s="196" t="s">
        <v>374</v>
      </c>
    </row>
    <row r="115" spans="1:18" s="158" customFormat="1" ht="30" customHeight="1" x14ac:dyDescent="0.15">
      <c r="A115" s="154" t="s">
        <v>375</v>
      </c>
      <c r="B115" s="119" t="s">
        <v>390</v>
      </c>
      <c r="C115" s="169">
        <f>C116</f>
        <v>50000</v>
      </c>
      <c r="D115" s="169">
        <f>D116</f>
        <v>0</v>
      </c>
      <c r="E115" s="169">
        <f>E116</f>
        <v>50000</v>
      </c>
      <c r="F115" s="169"/>
      <c r="G115" s="170"/>
      <c r="H115" s="171"/>
      <c r="I115" s="172"/>
      <c r="J115" s="173" t="s">
        <v>187</v>
      </c>
      <c r="K115" s="171" t="s">
        <v>392</v>
      </c>
      <c r="L115" s="175" t="s">
        <v>394</v>
      </c>
    </row>
    <row r="116" spans="1:18" s="158" customFormat="1" ht="30" customHeight="1" x14ac:dyDescent="0.15">
      <c r="A116" s="168"/>
      <c r="B116" s="125" t="s">
        <v>388</v>
      </c>
      <c r="C116" s="126">
        <v>50000</v>
      </c>
      <c r="D116" s="126">
        <v>0</v>
      </c>
      <c r="E116" s="98">
        <f>C116-D116</f>
        <v>50000</v>
      </c>
      <c r="F116" s="169"/>
      <c r="G116" s="170"/>
      <c r="H116" s="171"/>
      <c r="I116" s="172"/>
      <c r="J116" s="173" t="s">
        <v>187</v>
      </c>
      <c r="K116" s="171" t="s">
        <v>392</v>
      </c>
      <c r="L116" s="175" t="s">
        <v>394</v>
      </c>
    </row>
    <row r="117" spans="1:18" s="158" customFormat="1" ht="30" customHeight="1" x14ac:dyDescent="0.15">
      <c r="A117" s="154" t="s">
        <v>389</v>
      </c>
      <c r="B117" s="119" t="s">
        <v>391</v>
      </c>
      <c r="C117" s="169">
        <f>C118</f>
        <v>50000</v>
      </c>
      <c r="D117" s="169">
        <f>D118</f>
        <v>0</v>
      </c>
      <c r="E117" s="169">
        <f>E118</f>
        <v>50000</v>
      </c>
      <c r="F117" s="169"/>
      <c r="G117" s="170"/>
      <c r="H117" s="171"/>
      <c r="I117" s="172"/>
      <c r="J117" s="173" t="s">
        <v>187</v>
      </c>
      <c r="K117" s="171" t="s">
        <v>393</v>
      </c>
      <c r="L117" s="175" t="s">
        <v>395</v>
      </c>
    </row>
    <row r="118" spans="1:18" s="158" customFormat="1" ht="30" customHeight="1" x14ac:dyDescent="0.15">
      <c r="A118" s="168"/>
      <c r="B118" s="125" t="s">
        <v>349</v>
      </c>
      <c r="C118" s="126">
        <v>50000</v>
      </c>
      <c r="D118" s="126">
        <v>0</v>
      </c>
      <c r="E118" s="126">
        <f>C118-D118</f>
        <v>50000</v>
      </c>
      <c r="F118" s="169"/>
      <c r="G118" s="170"/>
      <c r="H118" s="171"/>
      <c r="I118" s="172"/>
      <c r="J118" s="173" t="s">
        <v>187</v>
      </c>
      <c r="K118" s="171" t="s">
        <v>393</v>
      </c>
      <c r="L118" s="175" t="s">
        <v>395</v>
      </c>
    </row>
    <row r="119" spans="1:18" s="158" customFormat="1" ht="30" customHeight="1" x14ac:dyDescent="0.15">
      <c r="A119" s="154" t="s">
        <v>291</v>
      </c>
      <c r="B119" s="104" t="s">
        <v>147</v>
      </c>
      <c r="C119" s="96">
        <f>C120+C123+C126+C129+C132+C135+C138</f>
        <v>870000</v>
      </c>
      <c r="D119" s="96">
        <f>D120+D123+D126+D129+D132+D135+D138</f>
        <v>1148000</v>
      </c>
      <c r="E119" s="96">
        <f>E120+E123+E126+E129+E132+E135+E138</f>
        <v>735600</v>
      </c>
      <c r="F119" s="96">
        <f>SUM(F120:F138)</f>
        <v>125</v>
      </c>
      <c r="G119" s="160">
        <f>SUM(G120:G135)</f>
        <v>160</v>
      </c>
      <c r="H119" s="109" t="s">
        <v>148</v>
      </c>
      <c r="I119" s="161">
        <v>13033513830</v>
      </c>
      <c r="J119" s="113" t="s">
        <v>38</v>
      </c>
      <c r="K119" s="226" t="s">
        <v>149</v>
      </c>
      <c r="L119" s="157" t="s">
        <v>150</v>
      </c>
      <c r="R119" s="159"/>
    </row>
    <row r="120" spans="1:18" s="158" customFormat="1" ht="30" customHeight="1" x14ac:dyDescent="0.15">
      <c r="A120" s="154" t="s">
        <v>146</v>
      </c>
      <c r="B120" s="116" t="s">
        <v>151</v>
      </c>
      <c r="C120" s="115">
        <f>C122</f>
        <v>100000</v>
      </c>
      <c r="D120" s="115">
        <f>D122</f>
        <v>223000</v>
      </c>
      <c r="E120" s="115">
        <f>E121+E122</f>
        <v>14000</v>
      </c>
      <c r="F120" s="98">
        <v>30</v>
      </c>
      <c r="G120" s="176">
        <v>30</v>
      </c>
      <c r="H120" s="109" t="s">
        <v>152</v>
      </c>
      <c r="I120" s="161">
        <v>13812267310</v>
      </c>
      <c r="J120" s="164" t="s">
        <v>38</v>
      </c>
      <c r="K120" s="162" t="s">
        <v>153</v>
      </c>
      <c r="L120" s="157" t="s">
        <v>150</v>
      </c>
      <c r="R120" s="159"/>
    </row>
    <row r="121" spans="1:18" s="158" customFormat="1" ht="30" customHeight="1" x14ac:dyDescent="0.15">
      <c r="A121" s="154"/>
      <c r="B121" s="108" t="s">
        <v>350</v>
      </c>
      <c r="C121" s="97" t="s">
        <v>9</v>
      </c>
      <c r="D121" s="97" t="s">
        <v>9</v>
      </c>
      <c r="E121" s="114">
        <f>'冠名基金收支明细 (2022)'!E84+'冠名基金收支明细 (2022)'!E85</f>
        <v>137000</v>
      </c>
      <c r="F121" s="98"/>
      <c r="G121" s="176"/>
      <c r="H121" s="109"/>
      <c r="I121" s="161"/>
      <c r="J121" s="164" t="s">
        <v>38</v>
      </c>
      <c r="K121" s="162" t="s">
        <v>153</v>
      </c>
      <c r="L121" s="157" t="s">
        <v>150</v>
      </c>
      <c r="R121" s="159"/>
    </row>
    <row r="122" spans="1:18" s="158" customFormat="1" ht="30" customHeight="1" x14ac:dyDescent="0.15">
      <c r="A122" s="154"/>
      <c r="B122" s="108" t="s">
        <v>349</v>
      </c>
      <c r="C122" s="114">
        <v>100000</v>
      </c>
      <c r="D122" s="114">
        <v>223000</v>
      </c>
      <c r="E122" s="114">
        <f>C122-D122</f>
        <v>-123000</v>
      </c>
      <c r="F122" s="98"/>
      <c r="G122" s="176"/>
      <c r="H122" s="109"/>
      <c r="I122" s="161"/>
      <c r="J122" s="164" t="s">
        <v>38</v>
      </c>
      <c r="K122" s="162" t="s">
        <v>153</v>
      </c>
      <c r="L122" s="157" t="s">
        <v>150</v>
      </c>
    </row>
    <row r="123" spans="1:18" s="158" customFormat="1" ht="30" customHeight="1" x14ac:dyDescent="0.15">
      <c r="A123" s="154" t="s">
        <v>292</v>
      </c>
      <c r="B123" s="116" t="s">
        <v>154</v>
      </c>
      <c r="C123" s="115">
        <f>C125</f>
        <v>180000</v>
      </c>
      <c r="D123" s="115">
        <f>D125</f>
        <v>240000</v>
      </c>
      <c r="E123" s="115">
        <f>E124+E125</f>
        <v>60000</v>
      </c>
      <c r="F123" s="98">
        <v>18</v>
      </c>
      <c r="G123" s="176">
        <v>25</v>
      </c>
      <c r="H123" s="109" t="s">
        <v>402</v>
      </c>
      <c r="I123" s="161">
        <v>13961651000</v>
      </c>
      <c r="J123" s="164" t="s">
        <v>38</v>
      </c>
      <c r="K123" s="162" t="s">
        <v>156</v>
      </c>
      <c r="L123" s="157" t="s">
        <v>150</v>
      </c>
    </row>
    <row r="124" spans="1:18" s="158" customFormat="1" ht="30" customHeight="1" x14ac:dyDescent="0.15">
      <c r="A124" s="154"/>
      <c r="B124" s="108" t="s">
        <v>350</v>
      </c>
      <c r="C124" s="114" t="s">
        <v>9</v>
      </c>
      <c r="D124" s="114" t="s">
        <v>9</v>
      </c>
      <c r="E124" s="114">
        <f>'冠名基金收支明细 (2022)'!E87+'冠名基金收支明细 (2022)'!E88</f>
        <v>120000</v>
      </c>
      <c r="F124" s="98"/>
      <c r="G124" s="176"/>
      <c r="H124" s="109"/>
      <c r="I124" s="161"/>
      <c r="J124" s="164" t="s">
        <v>38</v>
      </c>
      <c r="K124" s="162" t="s">
        <v>156</v>
      </c>
      <c r="L124" s="157" t="s">
        <v>150</v>
      </c>
    </row>
    <row r="125" spans="1:18" s="158" customFormat="1" ht="30" customHeight="1" x14ac:dyDescent="0.15">
      <c r="A125" s="154"/>
      <c r="B125" s="108" t="s">
        <v>349</v>
      </c>
      <c r="C125" s="114">
        <v>180000</v>
      </c>
      <c r="D125" s="114">
        <v>240000</v>
      </c>
      <c r="E125" s="114">
        <f>C125-D125</f>
        <v>-60000</v>
      </c>
      <c r="F125" s="98"/>
      <c r="G125" s="176"/>
      <c r="H125" s="109"/>
      <c r="I125" s="161"/>
      <c r="J125" s="164" t="s">
        <v>38</v>
      </c>
      <c r="K125" s="162" t="s">
        <v>156</v>
      </c>
      <c r="L125" s="157" t="s">
        <v>150</v>
      </c>
    </row>
    <row r="126" spans="1:18" s="158" customFormat="1" ht="30" customHeight="1" x14ac:dyDescent="0.15">
      <c r="A126" s="154" t="s">
        <v>293</v>
      </c>
      <c r="B126" s="116" t="s">
        <v>157</v>
      </c>
      <c r="C126" s="115">
        <f>C128</f>
        <v>100000</v>
      </c>
      <c r="D126" s="115">
        <f>D128</f>
        <v>0</v>
      </c>
      <c r="E126" s="115">
        <f>E127+E128</f>
        <v>100000</v>
      </c>
      <c r="F126" s="98">
        <v>6</v>
      </c>
      <c r="G126" s="176">
        <v>25</v>
      </c>
      <c r="H126" s="109" t="s">
        <v>158</v>
      </c>
      <c r="I126" s="161">
        <v>13906150158</v>
      </c>
      <c r="J126" s="164" t="s">
        <v>38</v>
      </c>
      <c r="K126" s="162" t="s">
        <v>159</v>
      </c>
      <c r="L126" s="157" t="s">
        <v>150</v>
      </c>
      <c r="R126" s="159"/>
    </row>
    <row r="127" spans="1:18" s="158" customFormat="1" ht="30" customHeight="1" x14ac:dyDescent="0.15">
      <c r="A127" s="154"/>
      <c r="B127" s="108" t="s">
        <v>350</v>
      </c>
      <c r="C127" s="97" t="s">
        <v>9</v>
      </c>
      <c r="D127" s="97" t="s">
        <v>9</v>
      </c>
      <c r="E127" s="114">
        <f>'冠名基金收支明细 (2022)'!E90+'冠名基金收支明细 (2022)'!E91</f>
        <v>0</v>
      </c>
      <c r="F127" s="98"/>
      <c r="G127" s="176"/>
      <c r="H127" s="109"/>
      <c r="I127" s="161"/>
      <c r="J127" s="164" t="s">
        <v>38</v>
      </c>
      <c r="K127" s="162" t="s">
        <v>159</v>
      </c>
      <c r="L127" s="157" t="s">
        <v>150</v>
      </c>
      <c r="R127" s="159"/>
    </row>
    <row r="128" spans="1:18" s="158" customFormat="1" ht="30" customHeight="1" x14ac:dyDescent="0.15">
      <c r="A128" s="154"/>
      <c r="B128" s="108" t="s">
        <v>349</v>
      </c>
      <c r="C128" s="114">
        <v>100000</v>
      </c>
      <c r="D128" s="114">
        <v>0</v>
      </c>
      <c r="E128" s="114">
        <f>C128-D128</f>
        <v>100000</v>
      </c>
      <c r="F128" s="98"/>
      <c r="G128" s="176"/>
      <c r="H128" s="109"/>
      <c r="I128" s="161"/>
      <c r="J128" s="164" t="s">
        <v>38</v>
      </c>
      <c r="K128" s="162" t="s">
        <v>159</v>
      </c>
      <c r="L128" s="157" t="s">
        <v>150</v>
      </c>
    </row>
    <row r="129" spans="1:12" s="158" customFormat="1" ht="30" customHeight="1" x14ac:dyDescent="0.15">
      <c r="A129" s="154" t="s">
        <v>294</v>
      </c>
      <c r="B129" s="116" t="s">
        <v>160</v>
      </c>
      <c r="C129" s="115">
        <f>C131</f>
        <v>220000</v>
      </c>
      <c r="D129" s="115">
        <f>D131</f>
        <v>424000</v>
      </c>
      <c r="E129" s="115">
        <f>E130+E131</f>
        <v>430600</v>
      </c>
      <c r="F129" s="98">
        <v>38</v>
      </c>
      <c r="G129" s="176">
        <v>40</v>
      </c>
      <c r="H129" s="109" t="s">
        <v>161</v>
      </c>
      <c r="I129" s="161">
        <v>13906172858</v>
      </c>
      <c r="J129" s="164" t="s">
        <v>38</v>
      </c>
      <c r="K129" s="162" t="s">
        <v>162</v>
      </c>
      <c r="L129" s="157" t="s">
        <v>150</v>
      </c>
    </row>
    <row r="130" spans="1:12" s="158" customFormat="1" ht="30" customHeight="1" x14ac:dyDescent="0.15">
      <c r="A130" s="154"/>
      <c r="B130" s="108" t="s">
        <v>350</v>
      </c>
      <c r="C130" s="97" t="s">
        <v>9</v>
      </c>
      <c r="D130" s="97" t="s">
        <v>9</v>
      </c>
      <c r="E130" s="114">
        <f>'冠名基金收支明细 (2022)'!E93+'冠名基金收支明细 (2022)'!E94</f>
        <v>634600</v>
      </c>
      <c r="F130" s="98"/>
      <c r="G130" s="176"/>
      <c r="H130" s="109"/>
      <c r="I130" s="161"/>
      <c r="J130" s="164" t="s">
        <v>38</v>
      </c>
      <c r="K130" s="162" t="s">
        <v>162</v>
      </c>
      <c r="L130" s="157" t="s">
        <v>150</v>
      </c>
    </row>
    <row r="131" spans="1:12" s="158" customFormat="1" ht="30" customHeight="1" x14ac:dyDescent="0.15">
      <c r="A131" s="154"/>
      <c r="B131" s="108" t="s">
        <v>349</v>
      </c>
      <c r="C131" s="114">
        <v>220000</v>
      </c>
      <c r="D131" s="114">
        <v>424000</v>
      </c>
      <c r="E131" s="114">
        <f>C131-D131</f>
        <v>-204000</v>
      </c>
      <c r="F131" s="98"/>
      <c r="G131" s="176"/>
      <c r="H131" s="109"/>
      <c r="I131" s="161"/>
      <c r="J131" s="164" t="s">
        <v>38</v>
      </c>
      <c r="K131" s="162" t="s">
        <v>162</v>
      </c>
      <c r="L131" s="157" t="s">
        <v>150</v>
      </c>
    </row>
    <row r="132" spans="1:12" s="158" customFormat="1" ht="30" customHeight="1" x14ac:dyDescent="0.15">
      <c r="A132" s="154" t="s">
        <v>295</v>
      </c>
      <c r="B132" s="116" t="s">
        <v>163</v>
      </c>
      <c r="C132" s="115">
        <f>C134</f>
        <v>0</v>
      </c>
      <c r="D132" s="115">
        <f>D134</f>
        <v>0</v>
      </c>
      <c r="E132" s="115">
        <f>E133+E134</f>
        <v>0</v>
      </c>
      <c r="F132" s="98">
        <v>15</v>
      </c>
      <c r="G132" s="176">
        <v>20</v>
      </c>
      <c r="H132" s="109" t="s">
        <v>164</v>
      </c>
      <c r="I132" s="161">
        <v>13861708930</v>
      </c>
      <c r="J132" s="164" t="s">
        <v>38</v>
      </c>
      <c r="K132" s="162" t="s">
        <v>165</v>
      </c>
      <c r="L132" s="157" t="s">
        <v>150</v>
      </c>
    </row>
    <row r="133" spans="1:12" s="158" customFormat="1" ht="30" customHeight="1" x14ac:dyDescent="0.15">
      <c r="A133" s="197"/>
      <c r="B133" s="108" t="s">
        <v>350</v>
      </c>
      <c r="C133" s="99" t="s">
        <v>9</v>
      </c>
      <c r="D133" s="99" t="s">
        <v>9</v>
      </c>
      <c r="E133" s="114">
        <f>'冠名基金收支明细 (2022)'!E96+'冠名基金收支明细 (2022)'!E97</f>
        <v>0</v>
      </c>
      <c r="F133" s="98"/>
      <c r="G133" s="176"/>
      <c r="H133" s="109"/>
      <c r="I133" s="161"/>
      <c r="J133" s="164" t="s">
        <v>38</v>
      </c>
      <c r="K133" s="162" t="s">
        <v>165</v>
      </c>
      <c r="L133" s="157" t="s">
        <v>150</v>
      </c>
    </row>
    <row r="134" spans="1:12" s="158" customFormat="1" ht="30" customHeight="1" x14ac:dyDescent="0.15">
      <c r="A134" s="154"/>
      <c r="B134" s="108" t="s">
        <v>349</v>
      </c>
      <c r="C134" s="114"/>
      <c r="D134" s="114">
        <v>0</v>
      </c>
      <c r="E134" s="114">
        <f>C134-D134</f>
        <v>0</v>
      </c>
      <c r="F134" s="98"/>
      <c r="G134" s="176"/>
      <c r="H134" s="109"/>
      <c r="I134" s="161"/>
      <c r="J134" s="164" t="s">
        <v>38</v>
      </c>
      <c r="K134" s="162" t="s">
        <v>165</v>
      </c>
      <c r="L134" s="157" t="s">
        <v>150</v>
      </c>
    </row>
    <row r="135" spans="1:12" ht="30" customHeight="1" x14ac:dyDescent="0.15">
      <c r="A135" s="154" t="s">
        <v>296</v>
      </c>
      <c r="B135" s="116" t="s">
        <v>166</v>
      </c>
      <c r="C135" s="115">
        <f>C137</f>
        <v>270000</v>
      </c>
      <c r="D135" s="115">
        <f>D137</f>
        <v>261000</v>
      </c>
      <c r="E135" s="115">
        <f>E136+E137</f>
        <v>11000</v>
      </c>
      <c r="F135" s="98">
        <v>8</v>
      </c>
      <c r="G135" s="176">
        <v>20</v>
      </c>
      <c r="H135" s="109" t="s">
        <v>167</v>
      </c>
      <c r="I135" s="161">
        <v>13812030518</v>
      </c>
      <c r="J135" s="164" t="s">
        <v>38</v>
      </c>
      <c r="K135" s="162" t="s">
        <v>168</v>
      </c>
      <c r="L135" s="157" t="s">
        <v>150</v>
      </c>
    </row>
    <row r="136" spans="1:12" ht="30" customHeight="1" x14ac:dyDescent="0.15">
      <c r="A136" s="154"/>
      <c r="B136" s="108" t="s">
        <v>350</v>
      </c>
      <c r="C136" s="97" t="s">
        <v>9</v>
      </c>
      <c r="D136" s="97" t="s">
        <v>9</v>
      </c>
      <c r="E136" s="114">
        <f>'冠名基金收支明细 (2022)'!E99+'冠名基金收支明细 (2022)'!E100</f>
        <v>2000</v>
      </c>
      <c r="F136" s="98"/>
      <c r="G136" s="176"/>
      <c r="H136" s="109"/>
      <c r="I136" s="161"/>
      <c r="J136" s="164" t="s">
        <v>38</v>
      </c>
      <c r="K136" s="162" t="s">
        <v>168</v>
      </c>
      <c r="L136" s="157" t="s">
        <v>150</v>
      </c>
    </row>
    <row r="137" spans="1:12" ht="30" customHeight="1" x14ac:dyDescent="0.15">
      <c r="A137" s="154"/>
      <c r="B137" s="108" t="s">
        <v>349</v>
      </c>
      <c r="C137" s="114">
        <v>270000</v>
      </c>
      <c r="D137" s="114">
        <v>261000</v>
      </c>
      <c r="E137" s="114">
        <f>C137-D137</f>
        <v>9000</v>
      </c>
      <c r="F137" s="98"/>
      <c r="G137" s="176"/>
      <c r="H137" s="109"/>
      <c r="I137" s="161"/>
      <c r="J137" s="164" t="s">
        <v>38</v>
      </c>
      <c r="K137" s="162" t="s">
        <v>168</v>
      </c>
      <c r="L137" s="157" t="s">
        <v>150</v>
      </c>
    </row>
    <row r="138" spans="1:12" ht="30" customHeight="1" x14ac:dyDescent="0.15">
      <c r="A138" s="154" t="s">
        <v>297</v>
      </c>
      <c r="B138" s="116" t="s">
        <v>169</v>
      </c>
      <c r="C138" s="115">
        <f>C140</f>
        <v>0</v>
      </c>
      <c r="D138" s="115">
        <f>D140</f>
        <v>0</v>
      </c>
      <c r="E138" s="115">
        <f>E139+E140</f>
        <v>120000</v>
      </c>
      <c r="F138" s="98">
        <v>10</v>
      </c>
      <c r="G138" s="176">
        <v>20</v>
      </c>
      <c r="H138" s="109" t="s">
        <v>170</v>
      </c>
      <c r="I138" s="161">
        <v>13906182608</v>
      </c>
      <c r="J138" s="164" t="s">
        <v>38</v>
      </c>
      <c r="K138" s="162" t="s">
        <v>171</v>
      </c>
      <c r="L138" s="157" t="s">
        <v>150</v>
      </c>
    </row>
    <row r="139" spans="1:12" ht="30" customHeight="1" x14ac:dyDescent="0.15">
      <c r="A139" s="154"/>
      <c r="B139" s="108" t="s">
        <v>45</v>
      </c>
      <c r="C139" s="114">
        <v>0</v>
      </c>
      <c r="D139" s="114">
        <v>0</v>
      </c>
      <c r="E139" s="114">
        <f>'冠名基金收支明细 (2022)'!E102</f>
        <v>120000</v>
      </c>
      <c r="F139" s="98"/>
      <c r="G139" s="176"/>
      <c r="H139" s="109"/>
      <c r="I139" s="161"/>
      <c r="J139" s="164" t="s">
        <v>38</v>
      </c>
      <c r="K139" s="162" t="s">
        <v>171</v>
      </c>
      <c r="L139" s="157" t="s">
        <v>150</v>
      </c>
    </row>
    <row r="140" spans="1:12" ht="30" hidden="1" customHeight="1" x14ac:dyDescent="0.15">
      <c r="A140" s="154"/>
      <c r="B140" s="108" t="s">
        <v>349</v>
      </c>
      <c r="C140" s="114">
        <v>0</v>
      </c>
      <c r="D140" s="114">
        <v>0</v>
      </c>
      <c r="E140" s="114">
        <f>C140-D140</f>
        <v>0</v>
      </c>
      <c r="F140" s="98"/>
      <c r="G140" s="176"/>
      <c r="H140" s="109"/>
      <c r="I140" s="161"/>
      <c r="J140" s="164" t="s">
        <v>38</v>
      </c>
      <c r="K140" s="162" t="s">
        <v>171</v>
      </c>
      <c r="L140" s="157" t="s">
        <v>150</v>
      </c>
    </row>
    <row r="141" spans="1:12" ht="30" customHeight="1" x14ac:dyDescent="0.15">
      <c r="A141" s="154" t="s">
        <v>352</v>
      </c>
      <c r="B141" s="104" t="s">
        <v>301</v>
      </c>
      <c r="C141" s="96">
        <f>C143</f>
        <v>915000</v>
      </c>
      <c r="D141" s="96">
        <f>D143</f>
        <v>0</v>
      </c>
      <c r="E141" s="96">
        <f>E142+E143</f>
        <v>935000</v>
      </c>
      <c r="F141" s="98"/>
      <c r="G141" s="176"/>
      <c r="H141" s="109"/>
      <c r="I141" s="161"/>
      <c r="J141" s="113" t="s">
        <v>173</v>
      </c>
      <c r="K141" s="162" t="s">
        <v>165</v>
      </c>
      <c r="L141" s="157" t="s">
        <v>342</v>
      </c>
    </row>
    <row r="142" spans="1:12" ht="30" customHeight="1" x14ac:dyDescent="0.15">
      <c r="A142" s="154"/>
      <c r="B142" s="108" t="s">
        <v>45</v>
      </c>
      <c r="C142" s="97" t="s">
        <v>9</v>
      </c>
      <c r="D142" s="97" t="s">
        <v>9</v>
      </c>
      <c r="E142" s="98">
        <f>'冠名基金收支明细 (2022)'!E103</f>
        <v>20000</v>
      </c>
      <c r="F142" s="98"/>
      <c r="G142" s="176"/>
      <c r="H142" s="109"/>
      <c r="I142" s="161"/>
      <c r="J142" s="164" t="s">
        <v>173</v>
      </c>
      <c r="K142" s="162" t="s">
        <v>165</v>
      </c>
      <c r="L142" s="157" t="s">
        <v>342</v>
      </c>
    </row>
    <row r="143" spans="1:12" ht="30" customHeight="1" x14ac:dyDescent="0.15">
      <c r="A143" s="186"/>
      <c r="B143" s="127" t="s">
        <v>349</v>
      </c>
      <c r="C143" s="126">
        <v>915000</v>
      </c>
      <c r="D143" s="126">
        <v>0</v>
      </c>
      <c r="E143" s="126">
        <f>C143-D143</f>
        <v>915000</v>
      </c>
      <c r="F143" s="126"/>
      <c r="G143" s="184"/>
      <c r="H143" s="171"/>
      <c r="I143" s="172"/>
      <c r="J143" s="173" t="s">
        <v>173</v>
      </c>
      <c r="K143" s="198" t="s">
        <v>165</v>
      </c>
      <c r="L143" s="175" t="s">
        <v>342</v>
      </c>
    </row>
    <row r="144" spans="1:12" s="158" customFormat="1" ht="30" customHeight="1" x14ac:dyDescent="0.15">
      <c r="A144" s="154" t="s">
        <v>179</v>
      </c>
      <c r="B144" s="104" t="s">
        <v>180</v>
      </c>
      <c r="C144" s="96">
        <f>C146</f>
        <v>630000</v>
      </c>
      <c r="D144" s="96">
        <f>D146</f>
        <v>860958</v>
      </c>
      <c r="E144" s="96">
        <f>E145+E146</f>
        <v>51725</v>
      </c>
      <c r="F144" s="96">
        <v>64</v>
      </c>
      <c r="G144" s="160">
        <v>400</v>
      </c>
      <c r="H144" s="109" t="s">
        <v>181</v>
      </c>
      <c r="I144" s="161">
        <v>13801493939</v>
      </c>
      <c r="J144" s="113" t="s">
        <v>93</v>
      </c>
      <c r="K144" s="162" t="s">
        <v>182</v>
      </c>
      <c r="L144" s="157" t="s">
        <v>183</v>
      </c>
    </row>
    <row r="145" spans="1:12" s="158" customFormat="1" ht="30" customHeight="1" x14ac:dyDescent="0.15">
      <c r="A145" s="163"/>
      <c r="B145" s="110" t="s">
        <v>350</v>
      </c>
      <c r="C145" s="97" t="s">
        <v>9</v>
      </c>
      <c r="D145" s="97" t="s">
        <v>9</v>
      </c>
      <c r="E145" s="98">
        <f>'冠名基金收支明细 (2022)'!E105</f>
        <v>282683</v>
      </c>
      <c r="F145" s="96"/>
      <c r="G145" s="160"/>
      <c r="H145" s="109"/>
      <c r="I145" s="161"/>
      <c r="J145" s="164" t="s">
        <v>93</v>
      </c>
      <c r="K145" s="162" t="s">
        <v>182</v>
      </c>
      <c r="L145" s="157" t="s">
        <v>183</v>
      </c>
    </row>
    <row r="146" spans="1:12" s="158" customFormat="1" ht="30" customHeight="1" x14ac:dyDescent="0.15">
      <c r="A146" s="163"/>
      <c r="B146" s="110" t="s">
        <v>349</v>
      </c>
      <c r="C146" s="98">
        <v>630000</v>
      </c>
      <c r="D146" s="98">
        <v>860958</v>
      </c>
      <c r="E146" s="98">
        <f>C146-D146</f>
        <v>-230958</v>
      </c>
      <c r="F146" s="96"/>
      <c r="G146" s="160"/>
      <c r="H146" s="109"/>
      <c r="I146" s="161"/>
      <c r="J146" s="164" t="s">
        <v>93</v>
      </c>
      <c r="K146" s="162" t="s">
        <v>182</v>
      </c>
      <c r="L146" s="157" t="s">
        <v>183</v>
      </c>
    </row>
    <row r="147" spans="1:12" s="158" customFormat="1" ht="30" customHeight="1" x14ac:dyDescent="0.15">
      <c r="A147" s="218" t="s">
        <v>184</v>
      </c>
      <c r="B147" s="134" t="s">
        <v>185</v>
      </c>
      <c r="C147" s="190">
        <f>C149</f>
        <v>400000</v>
      </c>
      <c r="D147" s="190">
        <f>D149</f>
        <v>341500</v>
      </c>
      <c r="E147" s="190">
        <f>E148+E149</f>
        <v>146000</v>
      </c>
      <c r="F147" s="190">
        <v>40</v>
      </c>
      <c r="G147" s="191">
        <v>195</v>
      </c>
      <c r="H147" s="192" t="s">
        <v>186</v>
      </c>
      <c r="I147" s="193">
        <v>13961104728</v>
      </c>
      <c r="J147" s="220" t="s">
        <v>187</v>
      </c>
      <c r="K147" s="221" t="s">
        <v>188</v>
      </c>
      <c r="L147" s="222" t="s">
        <v>189</v>
      </c>
    </row>
    <row r="148" spans="1:12" s="158" customFormat="1" ht="30" customHeight="1" x14ac:dyDescent="0.15">
      <c r="A148" s="163"/>
      <c r="B148" s="110" t="s">
        <v>350</v>
      </c>
      <c r="C148" s="97" t="s">
        <v>9</v>
      </c>
      <c r="D148" s="97" t="s">
        <v>9</v>
      </c>
      <c r="E148" s="98">
        <f>'冠名基金收支明细 (2022)'!E108</f>
        <v>87500</v>
      </c>
      <c r="F148" s="96"/>
      <c r="G148" s="160"/>
      <c r="H148" s="109"/>
      <c r="I148" s="161"/>
      <c r="J148" s="164" t="s">
        <v>187</v>
      </c>
      <c r="K148" s="162" t="s">
        <v>188</v>
      </c>
      <c r="L148" s="157" t="s">
        <v>189</v>
      </c>
    </row>
    <row r="149" spans="1:12" s="158" customFormat="1" ht="30" customHeight="1" x14ac:dyDescent="0.15">
      <c r="A149" s="163"/>
      <c r="B149" s="110" t="s">
        <v>349</v>
      </c>
      <c r="C149" s="98">
        <v>400000</v>
      </c>
      <c r="D149" s="98">
        <v>341500</v>
      </c>
      <c r="E149" s="98">
        <f>C149-D149</f>
        <v>58500</v>
      </c>
      <c r="F149" s="96"/>
      <c r="G149" s="160"/>
      <c r="H149" s="109"/>
      <c r="I149" s="161"/>
      <c r="J149" s="164" t="s">
        <v>187</v>
      </c>
      <c r="K149" s="162" t="s">
        <v>188</v>
      </c>
      <c r="L149" s="157" t="s">
        <v>189</v>
      </c>
    </row>
    <row r="150" spans="1:12" s="158" customFormat="1" ht="30" customHeight="1" x14ac:dyDescent="0.15">
      <c r="A150" s="154" t="s">
        <v>190</v>
      </c>
      <c r="B150" s="104" t="s">
        <v>191</v>
      </c>
      <c r="C150" s="96">
        <f>C152</f>
        <v>650000</v>
      </c>
      <c r="D150" s="96">
        <f>D152</f>
        <v>696221</v>
      </c>
      <c r="E150" s="96">
        <f>E151+E152</f>
        <v>50760</v>
      </c>
      <c r="F150" s="96">
        <v>50</v>
      </c>
      <c r="G150" s="160">
        <v>55</v>
      </c>
      <c r="H150" s="109" t="s">
        <v>186</v>
      </c>
      <c r="I150" s="161">
        <v>13961104728</v>
      </c>
      <c r="J150" s="113" t="s">
        <v>192</v>
      </c>
      <c r="K150" s="162" t="s">
        <v>188</v>
      </c>
      <c r="L150" s="157" t="s">
        <v>193</v>
      </c>
    </row>
    <row r="151" spans="1:12" s="158" customFormat="1" ht="30" customHeight="1" x14ac:dyDescent="0.15">
      <c r="A151" s="163"/>
      <c r="B151" s="110" t="s">
        <v>350</v>
      </c>
      <c r="C151" s="97" t="s">
        <v>9</v>
      </c>
      <c r="D151" s="97" t="s">
        <v>9</v>
      </c>
      <c r="E151" s="98">
        <f>'冠名基金收支明细 (2022)'!E111</f>
        <v>96981</v>
      </c>
      <c r="F151" s="96"/>
      <c r="G151" s="160"/>
      <c r="H151" s="109"/>
      <c r="I151" s="161"/>
      <c r="J151" s="164" t="s">
        <v>192</v>
      </c>
      <c r="K151" s="162" t="s">
        <v>188</v>
      </c>
      <c r="L151" s="157" t="s">
        <v>193</v>
      </c>
    </row>
    <row r="152" spans="1:12" s="158" customFormat="1" ht="30" customHeight="1" x14ac:dyDescent="0.15">
      <c r="A152" s="168"/>
      <c r="B152" s="125" t="s">
        <v>349</v>
      </c>
      <c r="C152" s="126">
        <v>650000</v>
      </c>
      <c r="D152" s="126">
        <v>696221</v>
      </c>
      <c r="E152" s="126">
        <f>C152-D152</f>
        <v>-46221</v>
      </c>
      <c r="F152" s="169"/>
      <c r="G152" s="170"/>
      <c r="H152" s="171"/>
      <c r="I152" s="172"/>
      <c r="J152" s="173" t="s">
        <v>192</v>
      </c>
      <c r="K152" s="198" t="s">
        <v>188</v>
      </c>
      <c r="L152" s="175" t="s">
        <v>193</v>
      </c>
    </row>
    <row r="153" spans="1:12" s="158" customFormat="1" ht="30" customHeight="1" x14ac:dyDescent="0.15">
      <c r="A153" s="154" t="s">
        <v>196</v>
      </c>
      <c r="B153" s="104" t="s">
        <v>197</v>
      </c>
      <c r="C153" s="96">
        <f>C155</f>
        <v>0</v>
      </c>
      <c r="D153" s="96">
        <f>D155</f>
        <v>0</v>
      </c>
      <c r="E153" s="96">
        <f>E154+E155</f>
        <v>49852.5</v>
      </c>
      <c r="F153" s="96">
        <v>12</v>
      </c>
      <c r="G153" s="160">
        <v>130</v>
      </c>
      <c r="H153" s="109" t="s">
        <v>198</v>
      </c>
      <c r="I153" s="161">
        <v>13706203808</v>
      </c>
      <c r="J153" s="113" t="s">
        <v>187</v>
      </c>
      <c r="K153" s="162" t="s">
        <v>199</v>
      </c>
      <c r="L153" s="157" t="s">
        <v>200</v>
      </c>
    </row>
    <row r="154" spans="1:12" s="158" customFormat="1" ht="30" customHeight="1" x14ac:dyDescent="0.15">
      <c r="A154" s="163"/>
      <c r="B154" s="109" t="s">
        <v>350</v>
      </c>
      <c r="C154" s="97" t="s">
        <v>9</v>
      </c>
      <c r="D154" s="97" t="s">
        <v>9</v>
      </c>
      <c r="E154" s="98">
        <f>'冠名基金收支明细 (2022)'!E114</f>
        <v>49852.5</v>
      </c>
      <c r="F154" s="96"/>
      <c r="G154" s="160"/>
      <c r="H154" s="109"/>
      <c r="I154" s="161"/>
      <c r="J154" s="164" t="s">
        <v>187</v>
      </c>
      <c r="K154" s="162" t="s">
        <v>199</v>
      </c>
      <c r="L154" s="157" t="s">
        <v>200</v>
      </c>
    </row>
    <row r="155" spans="1:12" s="158" customFormat="1" ht="30" hidden="1" customHeight="1" x14ac:dyDescent="0.15">
      <c r="A155" s="163"/>
      <c r="B155" s="110" t="s">
        <v>349</v>
      </c>
      <c r="C155" s="98">
        <v>0</v>
      </c>
      <c r="D155" s="98">
        <v>0</v>
      </c>
      <c r="E155" s="98">
        <f>C155-D155</f>
        <v>0</v>
      </c>
      <c r="F155" s="96"/>
      <c r="G155" s="160"/>
      <c r="H155" s="109"/>
      <c r="I155" s="161"/>
      <c r="J155" s="164" t="s">
        <v>187</v>
      </c>
      <c r="K155" s="162" t="s">
        <v>199</v>
      </c>
      <c r="L155" s="157" t="s">
        <v>200</v>
      </c>
    </row>
    <row r="156" spans="1:12" s="158" customFormat="1" ht="30" customHeight="1" x14ac:dyDescent="0.15">
      <c r="A156" s="154" t="s">
        <v>201</v>
      </c>
      <c r="B156" s="104" t="s">
        <v>202</v>
      </c>
      <c r="C156" s="96">
        <f>C157+C160+C163+C166+C169+C171+C173+C175</f>
        <v>438000</v>
      </c>
      <c r="D156" s="96">
        <f>D157+D160+D163+D166+D169</f>
        <v>0</v>
      </c>
      <c r="E156" s="96">
        <f>E158+E160+E164+E166+E170+E172+E174</f>
        <v>438000</v>
      </c>
      <c r="F156" s="96"/>
      <c r="G156" s="160"/>
      <c r="H156" s="109"/>
      <c r="I156" s="161"/>
      <c r="J156" s="113" t="s">
        <v>10</v>
      </c>
      <c r="K156" s="162" t="s">
        <v>203</v>
      </c>
      <c r="L156" s="157" t="s">
        <v>204</v>
      </c>
    </row>
    <row r="157" spans="1:12" s="158" customFormat="1" ht="30" customHeight="1" x14ac:dyDescent="0.15">
      <c r="A157" s="163"/>
      <c r="B157" s="116" t="s">
        <v>205</v>
      </c>
      <c r="C157" s="115">
        <f>C159</f>
        <v>0</v>
      </c>
      <c r="D157" s="115">
        <f>D159</f>
        <v>0</v>
      </c>
      <c r="E157" s="115">
        <f>E158+E159</f>
        <v>0</v>
      </c>
      <c r="F157" s="96"/>
      <c r="G157" s="160"/>
      <c r="H157" s="109"/>
      <c r="I157" s="161"/>
      <c r="J157" s="164" t="s">
        <v>10</v>
      </c>
      <c r="K157" s="162" t="s">
        <v>206</v>
      </c>
      <c r="L157" s="157" t="s">
        <v>204</v>
      </c>
    </row>
    <row r="158" spans="1:12" s="158" customFormat="1" ht="30" customHeight="1" x14ac:dyDescent="0.15">
      <c r="A158" s="163"/>
      <c r="B158" s="116" t="s">
        <v>45</v>
      </c>
      <c r="C158" s="118" t="s">
        <v>9</v>
      </c>
      <c r="D158" s="118" t="s">
        <v>9</v>
      </c>
      <c r="E158" s="114">
        <f>'冠名基金收支明细 (2022)'!E119</f>
        <v>0</v>
      </c>
      <c r="F158" s="96"/>
      <c r="G158" s="160"/>
      <c r="H158" s="109"/>
      <c r="I158" s="161"/>
      <c r="J158" s="164" t="s">
        <v>10</v>
      </c>
      <c r="K158" s="162" t="s">
        <v>206</v>
      </c>
      <c r="L158" s="157" t="s">
        <v>204</v>
      </c>
    </row>
    <row r="159" spans="1:12" s="158" customFormat="1" ht="30" customHeight="1" x14ac:dyDescent="0.15">
      <c r="A159" s="163"/>
      <c r="B159" s="117" t="s">
        <v>349</v>
      </c>
      <c r="C159" s="114">
        <v>0</v>
      </c>
      <c r="D159" s="114">
        <v>0</v>
      </c>
      <c r="E159" s="114">
        <f>C159-D159</f>
        <v>0</v>
      </c>
      <c r="F159" s="96"/>
      <c r="G159" s="160"/>
      <c r="H159" s="109"/>
      <c r="I159" s="161"/>
      <c r="J159" s="164" t="s">
        <v>10</v>
      </c>
      <c r="K159" s="162" t="s">
        <v>206</v>
      </c>
      <c r="L159" s="157" t="s">
        <v>204</v>
      </c>
    </row>
    <row r="160" spans="1:12" s="158" customFormat="1" ht="30" customHeight="1" x14ac:dyDescent="0.15">
      <c r="A160" s="163"/>
      <c r="B160" s="116" t="s">
        <v>207</v>
      </c>
      <c r="C160" s="115">
        <f>C162</f>
        <v>100000</v>
      </c>
      <c r="D160" s="115">
        <f>D162</f>
        <v>0</v>
      </c>
      <c r="E160" s="115">
        <f>E161+E162</f>
        <v>100000</v>
      </c>
      <c r="F160" s="96"/>
      <c r="G160" s="160"/>
      <c r="H160" s="109"/>
      <c r="I160" s="161"/>
      <c r="J160" s="164" t="s">
        <v>10</v>
      </c>
      <c r="K160" s="162" t="s">
        <v>208</v>
      </c>
      <c r="L160" s="157" t="s">
        <v>204</v>
      </c>
    </row>
    <row r="161" spans="1:13" s="158" customFormat="1" ht="30" customHeight="1" x14ac:dyDescent="0.15">
      <c r="A161" s="163"/>
      <c r="B161" s="116" t="s">
        <v>45</v>
      </c>
      <c r="C161" s="118" t="s">
        <v>9</v>
      </c>
      <c r="D161" s="118" t="s">
        <v>9</v>
      </c>
      <c r="E161" s="114">
        <f>'冠名基金收支明细 (2022)'!E121</f>
        <v>0</v>
      </c>
      <c r="F161" s="96"/>
      <c r="G161" s="160"/>
      <c r="H161" s="109"/>
      <c r="I161" s="161"/>
      <c r="J161" s="164" t="s">
        <v>10</v>
      </c>
      <c r="K161" s="162" t="s">
        <v>208</v>
      </c>
      <c r="L161" s="157" t="s">
        <v>204</v>
      </c>
    </row>
    <row r="162" spans="1:13" s="158" customFormat="1" ht="30" customHeight="1" x14ac:dyDescent="0.15">
      <c r="A162" s="163"/>
      <c r="B162" s="117" t="s">
        <v>349</v>
      </c>
      <c r="C162" s="114">
        <v>100000</v>
      </c>
      <c r="D162" s="114">
        <v>0</v>
      </c>
      <c r="E162" s="114">
        <f>C162-D162</f>
        <v>100000</v>
      </c>
      <c r="F162" s="96"/>
      <c r="G162" s="160"/>
      <c r="H162" s="109"/>
      <c r="I162" s="161"/>
      <c r="J162" s="164" t="s">
        <v>10</v>
      </c>
      <c r="K162" s="162" t="s">
        <v>208</v>
      </c>
      <c r="L162" s="157" t="s">
        <v>204</v>
      </c>
    </row>
    <row r="163" spans="1:13" s="158" customFormat="1" ht="30" customHeight="1" x14ac:dyDescent="0.15">
      <c r="A163" s="163"/>
      <c r="B163" s="116" t="s">
        <v>209</v>
      </c>
      <c r="C163" s="115">
        <f>C165</f>
        <v>0</v>
      </c>
      <c r="D163" s="115">
        <f>D165</f>
        <v>0</v>
      </c>
      <c r="E163" s="115">
        <f>E164+E165</f>
        <v>0</v>
      </c>
      <c r="F163" s="96"/>
      <c r="G163" s="160"/>
      <c r="H163" s="109"/>
      <c r="I163" s="161"/>
      <c r="J163" s="164" t="s">
        <v>10</v>
      </c>
      <c r="K163" s="162" t="s">
        <v>210</v>
      </c>
      <c r="L163" s="157" t="s">
        <v>204</v>
      </c>
    </row>
    <row r="164" spans="1:13" s="158" customFormat="1" ht="30" customHeight="1" x14ac:dyDescent="0.15">
      <c r="A164" s="163"/>
      <c r="B164" s="116" t="s">
        <v>45</v>
      </c>
      <c r="C164" s="118" t="s">
        <v>9</v>
      </c>
      <c r="D164" s="118" t="s">
        <v>9</v>
      </c>
      <c r="E164" s="114">
        <f>'冠名基金收支明细 (2022)'!E123</f>
        <v>0</v>
      </c>
      <c r="F164" s="96"/>
      <c r="G164" s="160"/>
      <c r="H164" s="109"/>
      <c r="I164" s="161"/>
      <c r="J164" s="164" t="s">
        <v>10</v>
      </c>
      <c r="K164" s="162" t="s">
        <v>211</v>
      </c>
      <c r="L164" s="157" t="s">
        <v>204</v>
      </c>
    </row>
    <row r="165" spans="1:13" s="158" customFormat="1" ht="30" customHeight="1" x14ac:dyDescent="0.15">
      <c r="A165" s="163"/>
      <c r="B165" s="117" t="s">
        <v>349</v>
      </c>
      <c r="C165" s="114">
        <v>0</v>
      </c>
      <c r="D165" s="114">
        <v>0</v>
      </c>
      <c r="E165" s="114">
        <f>C165-D165</f>
        <v>0</v>
      </c>
      <c r="F165" s="96"/>
      <c r="G165" s="160"/>
      <c r="H165" s="109"/>
      <c r="I165" s="161"/>
      <c r="J165" s="164" t="s">
        <v>10</v>
      </c>
      <c r="K165" s="162" t="s">
        <v>211</v>
      </c>
      <c r="L165" s="157" t="s">
        <v>204</v>
      </c>
    </row>
    <row r="166" spans="1:13" s="158" customFormat="1" ht="30" customHeight="1" x14ac:dyDescent="0.15">
      <c r="A166" s="163"/>
      <c r="B166" s="116" t="s">
        <v>302</v>
      </c>
      <c r="C166" s="115">
        <f>C168</f>
        <v>23000</v>
      </c>
      <c r="D166" s="115">
        <f>D168</f>
        <v>0</v>
      </c>
      <c r="E166" s="115">
        <f>E167+E168</f>
        <v>23000</v>
      </c>
      <c r="F166" s="96"/>
      <c r="G166" s="160"/>
      <c r="H166" s="109"/>
      <c r="I166" s="161"/>
      <c r="J166" s="164" t="s">
        <v>10</v>
      </c>
      <c r="K166" s="162" t="s">
        <v>303</v>
      </c>
      <c r="L166" s="157" t="s">
        <v>204</v>
      </c>
    </row>
    <row r="167" spans="1:13" s="158" customFormat="1" ht="30" customHeight="1" x14ac:dyDescent="0.15">
      <c r="A167" s="163"/>
      <c r="B167" s="116" t="s">
        <v>45</v>
      </c>
      <c r="C167" s="118" t="s">
        <v>9</v>
      </c>
      <c r="D167" s="118" t="s">
        <v>9</v>
      </c>
      <c r="E167" s="114">
        <f>'冠名基金收支明细 (2022)'!E125</f>
        <v>0</v>
      </c>
      <c r="F167" s="96"/>
      <c r="G167" s="160"/>
      <c r="H167" s="109"/>
      <c r="I167" s="161"/>
      <c r="J167" s="164" t="s">
        <v>10</v>
      </c>
      <c r="K167" s="162" t="s">
        <v>303</v>
      </c>
      <c r="L167" s="157" t="s">
        <v>204</v>
      </c>
    </row>
    <row r="168" spans="1:13" s="158" customFormat="1" ht="30" customHeight="1" x14ac:dyDescent="0.15">
      <c r="A168" s="163"/>
      <c r="B168" s="117" t="s">
        <v>349</v>
      </c>
      <c r="C168" s="114">
        <v>23000</v>
      </c>
      <c r="D168" s="114">
        <v>0</v>
      </c>
      <c r="E168" s="114">
        <f>C168-D168</f>
        <v>23000</v>
      </c>
      <c r="F168" s="96"/>
      <c r="G168" s="160"/>
      <c r="H168" s="109"/>
      <c r="I168" s="161"/>
      <c r="J168" s="164" t="s">
        <v>10</v>
      </c>
      <c r="K168" s="162" t="s">
        <v>303</v>
      </c>
      <c r="L168" s="157" t="s">
        <v>204</v>
      </c>
    </row>
    <row r="169" spans="1:13" s="158" customFormat="1" ht="30" customHeight="1" x14ac:dyDescent="0.15">
      <c r="A169" s="163"/>
      <c r="B169" s="116" t="s">
        <v>397</v>
      </c>
      <c r="C169" s="115">
        <f>C171</f>
        <v>0</v>
      </c>
      <c r="D169" s="115">
        <f>D171</f>
        <v>0</v>
      </c>
      <c r="E169" s="115">
        <f>E170+E171</f>
        <v>0</v>
      </c>
      <c r="F169" s="96"/>
      <c r="G169" s="160"/>
      <c r="H169" s="109"/>
      <c r="I169" s="161"/>
      <c r="J169" s="164" t="s">
        <v>10</v>
      </c>
      <c r="K169" s="162" t="s">
        <v>305</v>
      </c>
      <c r="L169" s="157" t="s">
        <v>204</v>
      </c>
    </row>
    <row r="170" spans="1:13" s="158" customFormat="1" ht="30" customHeight="1" x14ac:dyDescent="0.15">
      <c r="A170" s="163"/>
      <c r="B170" s="116" t="s">
        <v>45</v>
      </c>
      <c r="C170" s="118" t="s">
        <v>9</v>
      </c>
      <c r="D170" s="118" t="s">
        <v>9</v>
      </c>
      <c r="E170" s="114">
        <f>'冠名基金收支明细 (2022)'!E127</f>
        <v>0</v>
      </c>
      <c r="F170" s="96"/>
      <c r="G170" s="160"/>
      <c r="H170" s="109"/>
      <c r="I170" s="161"/>
      <c r="J170" s="164" t="s">
        <v>10</v>
      </c>
      <c r="K170" s="162" t="s">
        <v>305</v>
      </c>
      <c r="L170" s="157" t="s">
        <v>204</v>
      </c>
    </row>
    <row r="171" spans="1:13" s="158" customFormat="1" ht="30" customHeight="1" x14ac:dyDescent="0.15">
      <c r="A171" s="168"/>
      <c r="B171" s="128" t="s">
        <v>349</v>
      </c>
      <c r="C171" s="129">
        <v>0</v>
      </c>
      <c r="D171" s="129">
        <v>0</v>
      </c>
      <c r="E171" s="129">
        <f>C171-D171</f>
        <v>0</v>
      </c>
      <c r="F171" s="169"/>
      <c r="G171" s="170"/>
      <c r="H171" s="171"/>
      <c r="I171" s="172"/>
      <c r="J171" s="173" t="s">
        <v>10</v>
      </c>
      <c r="K171" s="198" t="s">
        <v>305</v>
      </c>
      <c r="L171" s="175" t="s">
        <v>204</v>
      </c>
    </row>
    <row r="172" spans="1:13" s="158" customFormat="1" ht="30" customHeight="1" x14ac:dyDescent="0.15">
      <c r="A172" s="163"/>
      <c r="B172" s="117" t="s">
        <v>398</v>
      </c>
      <c r="C172" s="115">
        <f>C173</f>
        <v>215000</v>
      </c>
      <c r="D172" s="115">
        <f>D173</f>
        <v>0</v>
      </c>
      <c r="E172" s="115">
        <f>E173</f>
        <v>215000</v>
      </c>
      <c r="F172" s="96"/>
      <c r="G172" s="160"/>
      <c r="H172" s="109"/>
      <c r="I172" s="161"/>
      <c r="J172" s="164" t="s">
        <v>10</v>
      </c>
      <c r="K172" s="199" t="s">
        <v>396</v>
      </c>
      <c r="L172" s="157" t="s">
        <v>204</v>
      </c>
    </row>
    <row r="173" spans="1:13" s="158" customFormat="1" ht="30" customHeight="1" x14ac:dyDescent="0.15">
      <c r="A173" s="163"/>
      <c r="B173" s="117" t="s">
        <v>349</v>
      </c>
      <c r="C173" s="114">
        <v>215000</v>
      </c>
      <c r="D173" s="114">
        <v>0</v>
      </c>
      <c r="E173" s="114">
        <f>C173-D173</f>
        <v>215000</v>
      </c>
      <c r="F173" s="96"/>
      <c r="G173" s="160"/>
      <c r="H173" s="109"/>
      <c r="I173" s="161"/>
      <c r="J173" s="164" t="s">
        <v>10</v>
      </c>
      <c r="K173" s="199" t="s">
        <v>396</v>
      </c>
      <c r="L173" s="157" t="s">
        <v>204</v>
      </c>
    </row>
    <row r="174" spans="1:13" s="158" customFormat="1" ht="30" customHeight="1" x14ac:dyDescent="0.15">
      <c r="A174" s="163"/>
      <c r="B174" s="117" t="s">
        <v>400</v>
      </c>
      <c r="C174" s="115">
        <f>C175</f>
        <v>100000</v>
      </c>
      <c r="D174" s="115">
        <f>D175</f>
        <v>0</v>
      </c>
      <c r="E174" s="115">
        <f>E175</f>
        <v>100000</v>
      </c>
      <c r="F174" s="96"/>
      <c r="G174" s="160"/>
      <c r="H174" s="109"/>
      <c r="I174" s="161"/>
      <c r="J174" s="164" t="s">
        <v>10</v>
      </c>
      <c r="K174" s="199" t="s">
        <v>399</v>
      </c>
      <c r="L174" s="157" t="s">
        <v>139</v>
      </c>
    </row>
    <row r="175" spans="1:13" s="158" customFormat="1" ht="30" customHeight="1" x14ac:dyDescent="0.15">
      <c r="A175" s="200"/>
      <c r="B175" s="130" t="s">
        <v>349</v>
      </c>
      <c r="C175" s="131">
        <v>100000</v>
      </c>
      <c r="D175" s="131"/>
      <c r="E175" s="131">
        <f>C175-D175</f>
        <v>100000</v>
      </c>
      <c r="F175" s="201"/>
      <c r="G175" s="202"/>
      <c r="H175" s="195"/>
      <c r="I175" s="203"/>
      <c r="J175" s="194" t="s">
        <v>10</v>
      </c>
      <c r="K175" s="204" t="s">
        <v>399</v>
      </c>
      <c r="L175" s="196" t="s">
        <v>226</v>
      </c>
    </row>
    <row r="176" spans="1:13" ht="30" customHeight="1" x14ac:dyDescent="0.15">
      <c r="A176" s="154" t="s">
        <v>218</v>
      </c>
      <c r="B176" s="104" t="s">
        <v>219</v>
      </c>
      <c r="C176" s="96">
        <f>C178</f>
        <v>100000</v>
      </c>
      <c r="D176" s="96">
        <f>D178</f>
        <v>100000</v>
      </c>
      <c r="E176" s="96">
        <f>E177+E178</f>
        <v>0</v>
      </c>
      <c r="F176" s="96">
        <v>10</v>
      </c>
      <c r="G176" s="160">
        <v>100</v>
      </c>
      <c r="H176" s="109" t="s">
        <v>220</v>
      </c>
      <c r="I176" s="161">
        <v>13805234229</v>
      </c>
      <c r="J176" s="113" t="s">
        <v>187</v>
      </c>
      <c r="K176" s="102" t="s">
        <v>339</v>
      </c>
      <c r="L176" s="157" t="s">
        <v>222</v>
      </c>
      <c r="M176" s="205"/>
    </row>
    <row r="177" spans="1:13" ht="30" hidden="1" customHeight="1" x14ac:dyDescent="0.15">
      <c r="A177" s="206"/>
      <c r="B177" s="109" t="s">
        <v>350</v>
      </c>
      <c r="C177" s="97" t="s">
        <v>9</v>
      </c>
      <c r="D177" s="97" t="s">
        <v>9</v>
      </c>
      <c r="E177" s="98">
        <f>'冠名基金收支明细 (2022)'!E128</f>
        <v>0</v>
      </c>
      <c r="F177" s="96"/>
      <c r="G177" s="160"/>
      <c r="H177" s="109"/>
      <c r="I177" s="161"/>
      <c r="J177" s="164" t="s">
        <v>187</v>
      </c>
      <c r="K177" s="103" t="s">
        <v>339</v>
      </c>
      <c r="L177" s="157" t="s">
        <v>222</v>
      </c>
      <c r="M177" s="205"/>
    </row>
    <row r="178" spans="1:13" ht="30" customHeight="1" x14ac:dyDescent="0.15">
      <c r="A178" s="163"/>
      <c r="B178" s="110" t="s">
        <v>349</v>
      </c>
      <c r="C178" s="98">
        <v>100000</v>
      </c>
      <c r="D178" s="98">
        <v>100000</v>
      </c>
      <c r="E178" s="98">
        <f>C178-D178</f>
        <v>0</v>
      </c>
      <c r="F178" s="96"/>
      <c r="G178" s="160"/>
      <c r="H178" s="109"/>
      <c r="I178" s="161"/>
      <c r="J178" s="164" t="s">
        <v>187</v>
      </c>
      <c r="K178" s="103" t="s">
        <v>339</v>
      </c>
      <c r="L178" s="157" t="s">
        <v>222</v>
      </c>
      <c r="M178" s="205"/>
    </row>
    <row r="179" spans="1:13" ht="30" customHeight="1" x14ac:dyDescent="0.15">
      <c r="A179" s="154" t="s">
        <v>223</v>
      </c>
      <c r="B179" s="104" t="s">
        <v>224</v>
      </c>
      <c r="C179" s="96">
        <f>C181</f>
        <v>200000</v>
      </c>
      <c r="D179" s="96">
        <f>D181</f>
        <v>200000</v>
      </c>
      <c r="E179" s="96">
        <f>E180+E181</f>
        <v>50000</v>
      </c>
      <c r="F179" s="96"/>
      <c r="G179" s="160"/>
      <c r="H179" s="109"/>
      <c r="I179" s="161"/>
      <c r="J179" s="113" t="s">
        <v>187</v>
      </c>
      <c r="K179" s="177" t="s">
        <v>225</v>
      </c>
      <c r="L179" s="157" t="s">
        <v>226</v>
      </c>
      <c r="M179" s="207"/>
    </row>
    <row r="180" spans="1:13" ht="30" customHeight="1" x14ac:dyDescent="0.15">
      <c r="A180" s="163"/>
      <c r="B180" s="110" t="s">
        <v>45</v>
      </c>
      <c r="C180" s="97" t="s">
        <v>9</v>
      </c>
      <c r="D180" s="97" t="s">
        <v>9</v>
      </c>
      <c r="E180" s="98">
        <f>'冠名基金收支明细 (2022)'!E131</f>
        <v>50000</v>
      </c>
      <c r="F180" s="96"/>
      <c r="G180" s="160"/>
      <c r="H180" s="109"/>
      <c r="I180" s="161"/>
      <c r="J180" s="164" t="s">
        <v>187</v>
      </c>
      <c r="K180" s="177" t="s">
        <v>225</v>
      </c>
      <c r="L180" s="157" t="s">
        <v>226</v>
      </c>
      <c r="M180" s="207"/>
    </row>
    <row r="181" spans="1:13" ht="30" customHeight="1" x14ac:dyDescent="0.15">
      <c r="A181" s="163"/>
      <c r="B181" s="110" t="s">
        <v>349</v>
      </c>
      <c r="C181" s="98">
        <v>200000</v>
      </c>
      <c r="D181" s="98">
        <v>200000</v>
      </c>
      <c r="E181" s="98">
        <f>C181-D181</f>
        <v>0</v>
      </c>
      <c r="F181" s="96"/>
      <c r="G181" s="160"/>
      <c r="H181" s="109"/>
      <c r="I181" s="161"/>
      <c r="J181" s="164" t="s">
        <v>187</v>
      </c>
      <c r="K181" s="177" t="s">
        <v>225</v>
      </c>
      <c r="L181" s="157" t="s">
        <v>226</v>
      </c>
      <c r="M181" s="207"/>
    </row>
    <row r="182" spans="1:13" ht="30" customHeight="1" x14ac:dyDescent="0.15">
      <c r="A182" s="154" t="s">
        <v>227</v>
      </c>
      <c r="B182" s="104" t="s">
        <v>228</v>
      </c>
      <c r="C182" s="96">
        <f>C184</f>
        <v>150000</v>
      </c>
      <c r="D182" s="96">
        <f>D184</f>
        <v>150000</v>
      </c>
      <c r="E182" s="96">
        <f>E183+E184</f>
        <v>20000</v>
      </c>
      <c r="F182" s="96"/>
      <c r="G182" s="160"/>
      <c r="H182" s="109"/>
      <c r="I182" s="161"/>
      <c r="J182" s="113" t="s">
        <v>187</v>
      </c>
      <c r="K182" s="177" t="s">
        <v>229</v>
      </c>
      <c r="L182" s="157" t="s">
        <v>230</v>
      </c>
      <c r="M182" s="207"/>
    </row>
    <row r="183" spans="1:13" ht="30" customHeight="1" x14ac:dyDescent="0.15">
      <c r="A183" s="163"/>
      <c r="B183" s="110" t="s">
        <v>45</v>
      </c>
      <c r="C183" s="97" t="s">
        <v>9</v>
      </c>
      <c r="D183" s="97" t="s">
        <v>9</v>
      </c>
      <c r="E183" s="98">
        <f>'冠名基金收支明细 (2022)'!E133</f>
        <v>20000</v>
      </c>
      <c r="F183" s="96"/>
      <c r="G183" s="160"/>
      <c r="H183" s="109"/>
      <c r="I183" s="161"/>
      <c r="J183" s="164" t="s">
        <v>187</v>
      </c>
      <c r="K183" s="177" t="s">
        <v>229</v>
      </c>
      <c r="L183" s="157" t="s">
        <v>230</v>
      </c>
      <c r="M183" s="207"/>
    </row>
    <row r="184" spans="1:13" ht="30" customHeight="1" x14ac:dyDescent="0.15">
      <c r="A184" s="163"/>
      <c r="B184" s="110" t="s">
        <v>349</v>
      </c>
      <c r="C184" s="98">
        <v>150000</v>
      </c>
      <c r="D184" s="98">
        <v>150000</v>
      </c>
      <c r="E184" s="98">
        <f>C184-D184</f>
        <v>0</v>
      </c>
      <c r="F184" s="96"/>
      <c r="G184" s="160"/>
      <c r="H184" s="109"/>
      <c r="I184" s="161"/>
      <c r="J184" s="164" t="s">
        <v>187</v>
      </c>
      <c r="K184" s="177" t="s">
        <v>229</v>
      </c>
      <c r="L184" s="157" t="s">
        <v>230</v>
      </c>
      <c r="M184" s="207"/>
    </row>
    <row r="185" spans="1:13" ht="30" customHeight="1" x14ac:dyDescent="0.15">
      <c r="A185" s="218" t="s">
        <v>233</v>
      </c>
      <c r="B185" s="134" t="s">
        <v>234</v>
      </c>
      <c r="C185" s="190">
        <f>C186+C189+C192</f>
        <v>50000</v>
      </c>
      <c r="D185" s="190">
        <f>D186+D189+D192</f>
        <v>100000</v>
      </c>
      <c r="E185" s="190">
        <f>E186+E189+E192</f>
        <v>50000</v>
      </c>
      <c r="F185" s="135"/>
      <c r="G185" s="219"/>
      <c r="H185" s="192"/>
      <c r="I185" s="193"/>
      <c r="J185" s="220" t="s">
        <v>10</v>
      </c>
      <c r="K185" s="221" t="s">
        <v>235</v>
      </c>
      <c r="L185" s="222" t="s">
        <v>236</v>
      </c>
    </row>
    <row r="186" spans="1:13" ht="30" customHeight="1" x14ac:dyDescent="0.15">
      <c r="A186" s="154"/>
      <c r="B186" s="116" t="s">
        <v>237</v>
      </c>
      <c r="C186" s="115">
        <f>C188</f>
        <v>0</v>
      </c>
      <c r="D186" s="115">
        <f>D188</f>
        <v>0</v>
      </c>
      <c r="E186" s="115">
        <f>E187+E188</f>
        <v>0</v>
      </c>
      <c r="F186" s="98"/>
      <c r="G186" s="176"/>
      <c r="H186" s="109"/>
      <c r="I186" s="161"/>
      <c r="J186" s="164" t="s">
        <v>10</v>
      </c>
      <c r="K186" s="177" t="s">
        <v>238</v>
      </c>
      <c r="L186" s="157" t="s">
        <v>236</v>
      </c>
    </row>
    <row r="187" spans="1:13" ht="30" hidden="1" customHeight="1" x14ac:dyDescent="0.15">
      <c r="A187" s="154"/>
      <c r="B187" s="117" t="s">
        <v>45</v>
      </c>
      <c r="C187" s="118" t="s">
        <v>9</v>
      </c>
      <c r="D187" s="118" t="s">
        <v>9</v>
      </c>
      <c r="E187" s="114">
        <f>'冠名基金收支明细 (2022)'!E137</f>
        <v>0</v>
      </c>
      <c r="F187" s="98"/>
      <c r="G187" s="176"/>
      <c r="H187" s="109"/>
      <c r="I187" s="161"/>
      <c r="J187" s="164" t="s">
        <v>10</v>
      </c>
      <c r="K187" s="177" t="s">
        <v>238</v>
      </c>
      <c r="L187" s="157" t="s">
        <v>236</v>
      </c>
    </row>
    <row r="188" spans="1:13" ht="30" hidden="1" customHeight="1" x14ac:dyDescent="0.15">
      <c r="A188" s="154"/>
      <c r="B188" s="117" t="s">
        <v>349</v>
      </c>
      <c r="C188" s="114">
        <v>0</v>
      </c>
      <c r="D188" s="114">
        <v>0</v>
      </c>
      <c r="E188" s="114">
        <f>C188-D188</f>
        <v>0</v>
      </c>
      <c r="F188" s="98"/>
      <c r="G188" s="176"/>
      <c r="H188" s="109"/>
      <c r="I188" s="161"/>
      <c r="J188" s="164" t="s">
        <v>10</v>
      </c>
      <c r="K188" s="177" t="s">
        <v>238</v>
      </c>
      <c r="L188" s="157" t="s">
        <v>236</v>
      </c>
    </row>
    <row r="189" spans="1:13" ht="30" customHeight="1" x14ac:dyDescent="0.15">
      <c r="A189" s="154"/>
      <c r="B189" s="116" t="s">
        <v>239</v>
      </c>
      <c r="C189" s="115">
        <f>C191</f>
        <v>0</v>
      </c>
      <c r="D189" s="115">
        <f>D191</f>
        <v>0</v>
      </c>
      <c r="E189" s="115">
        <f>E190+E191</f>
        <v>0</v>
      </c>
      <c r="F189" s="98"/>
      <c r="G189" s="176"/>
      <c r="H189" s="109"/>
      <c r="I189" s="161"/>
      <c r="J189" s="164" t="s">
        <v>10</v>
      </c>
      <c r="K189" s="177" t="s">
        <v>240</v>
      </c>
      <c r="L189" s="157" t="s">
        <v>236</v>
      </c>
    </row>
    <row r="190" spans="1:13" ht="30" hidden="1" customHeight="1" x14ac:dyDescent="0.15">
      <c r="A190" s="154"/>
      <c r="B190" s="117" t="s">
        <v>45</v>
      </c>
      <c r="C190" s="118" t="s">
        <v>9</v>
      </c>
      <c r="D190" s="118" t="s">
        <v>9</v>
      </c>
      <c r="E190" s="114">
        <f>'冠名基金收支明细 (2022)'!E139</f>
        <v>0</v>
      </c>
      <c r="F190" s="98"/>
      <c r="G190" s="176"/>
      <c r="H190" s="109"/>
      <c r="I190" s="161"/>
      <c r="J190" s="164" t="s">
        <v>10</v>
      </c>
      <c r="K190" s="177" t="s">
        <v>240</v>
      </c>
      <c r="L190" s="157" t="s">
        <v>236</v>
      </c>
    </row>
    <row r="191" spans="1:13" ht="30" hidden="1" customHeight="1" x14ac:dyDescent="0.15">
      <c r="A191" s="154"/>
      <c r="B191" s="117" t="s">
        <v>349</v>
      </c>
      <c r="C191" s="114">
        <v>0</v>
      </c>
      <c r="D191" s="114">
        <v>0</v>
      </c>
      <c r="E191" s="114">
        <f>C191-D191</f>
        <v>0</v>
      </c>
      <c r="F191" s="98"/>
      <c r="G191" s="176"/>
      <c r="H191" s="109"/>
      <c r="I191" s="161"/>
      <c r="J191" s="164" t="s">
        <v>10</v>
      </c>
      <c r="K191" s="177" t="s">
        <v>240</v>
      </c>
      <c r="L191" s="157" t="s">
        <v>236</v>
      </c>
    </row>
    <row r="192" spans="1:13" ht="30" customHeight="1" x14ac:dyDescent="0.15">
      <c r="A192" s="154"/>
      <c r="B192" s="117" t="s">
        <v>306</v>
      </c>
      <c r="C192" s="115">
        <f>C194</f>
        <v>50000</v>
      </c>
      <c r="D192" s="115">
        <f>D194</f>
        <v>100000</v>
      </c>
      <c r="E192" s="115">
        <f>E193+E194</f>
        <v>50000</v>
      </c>
      <c r="F192" s="98"/>
      <c r="G192" s="176"/>
      <c r="H192" s="109"/>
      <c r="I192" s="161"/>
      <c r="J192" s="164" t="s">
        <v>10</v>
      </c>
      <c r="K192" s="177" t="s">
        <v>307</v>
      </c>
      <c r="L192" s="157" t="s">
        <v>236</v>
      </c>
    </row>
    <row r="193" spans="1:12" ht="30" customHeight="1" x14ac:dyDescent="0.15">
      <c r="A193" s="154"/>
      <c r="B193" s="117" t="s">
        <v>45</v>
      </c>
      <c r="C193" s="118" t="s">
        <v>9</v>
      </c>
      <c r="D193" s="118" t="s">
        <v>9</v>
      </c>
      <c r="E193" s="114">
        <f>'冠名基金收支明细 (2022)'!E141</f>
        <v>100000</v>
      </c>
      <c r="F193" s="98"/>
      <c r="G193" s="176"/>
      <c r="H193" s="109"/>
      <c r="I193" s="161"/>
      <c r="J193" s="164" t="s">
        <v>10</v>
      </c>
      <c r="K193" s="177" t="s">
        <v>307</v>
      </c>
      <c r="L193" s="157" t="s">
        <v>236</v>
      </c>
    </row>
    <row r="194" spans="1:12" ht="30" customHeight="1" x14ac:dyDescent="0.15">
      <c r="A194" s="154"/>
      <c r="B194" s="117" t="s">
        <v>349</v>
      </c>
      <c r="C194" s="114">
        <v>50000</v>
      </c>
      <c r="D194" s="114">
        <v>100000</v>
      </c>
      <c r="E194" s="114">
        <f>C194-D194</f>
        <v>-50000</v>
      </c>
      <c r="F194" s="98"/>
      <c r="G194" s="176"/>
      <c r="H194" s="109"/>
      <c r="I194" s="161"/>
      <c r="J194" s="164" t="s">
        <v>10</v>
      </c>
      <c r="K194" s="177" t="s">
        <v>307</v>
      </c>
      <c r="L194" s="157" t="s">
        <v>236</v>
      </c>
    </row>
    <row r="195" spans="1:12" ht="30" customHeight="1" x14ac:dyDescent="0.15">
      <c r="A195" s="218" t="s">
        <v>247</v>
      </c>
      <c r="B195" s="134" t="s">
        <v>248</v>
      </c>
      <c r="C195" s="190">
        <f>C197</f>
        <v>50000</v>
      </c>
      <c r="D195" s="190">
        <f>D197</f>
        <v>0</v>
      </c>
      <c r="E195" s="190">
        <f>E196+E197</f>
        <v>100000</v>
      </c>
      <c r="F195" s="135"/>
      <c r="G195" s="219"/>
      <c r="H195" s="192"/>
      <c r="I195" s="193"/>
      <c r="J195" s="220" t="s">
        <v>249</v>
      </c>
      <c r="K195" s="223" t="s">
        <v>250</v>
      </c>
      <c r="L195" s="222" t="s">
        <v>251</v>
      </c>
    </row>
    <row r="196" spans="1:12" ht="30" customHeight="1" x14ac:dyDescent="0.15">
      <c r="A196" s="154"/>
      <c r="B196" s="110" t="s">
        <v>351</v>
      </c>
      <c r="C196" s="97" t="s">
        <v>9</v>
      </c>
      <c r="D196" s="97" t="s">
        <v>9</v>
      </c>
      <c r="E196" s="98">
        <f>'冠名基金收支明细 (2022)'!E142</f>
        <v>50000</v>
      </c>
      <c r="F196" s="98"/>
      <c r="G196" s="176"/>
      <c r="H196" s="109"/>
      <c r="I196" s="161"/>
      <c r="J196" s="164" t="s">
        <v>249</v>
      </c>
      <c r="K196" s="177" t="s">
        <v>250</v>
      </c>
      <c r="L196" s="157" t="s">
        <v>251</v>
      </c>
    </row>
    <row r="197" spans="1:12" ht="30" customHeight="1" x14ac:dyDescent="0.15">
      <c r="A197" s="154"/>
      <c r="B197" s="110" t="s">
        <v>349</v>
      </c>
      <c r="C197" s="98">
        <v>50000</v>
      </c>
      <c r="D197" s="98">
        <v>0</v>
      </c>
      <c r="E197" s="98">
        <f>C197-D197</f>
        <v>50000</v>
      </c>
      <c r="F197" s="98"/>
      <c r="G197" s="176"/>
      <c r="H197" s="109"/>
      <c r="I197" s="161"/>
      <c r="J197" s="164" t="s">
        <v>249</v>
      </c>
      <c r="K197" s="177" t="s">
        <v>250</v>
      </c>
      <c r="L197" s="157" t="s">
        <v>251</v>
      </c>
    </row>
    <row r="198" spans="1:12" ht="30" customHeight="1" x14ac:dyDescent="0.15">
      <c r="A198" s="154" t="s">
        <v>252</v>
      </c>
      <c r="B198" s="104" t="s">
        <v>253</v>
      </c>
      <c r="C198" s="96">
        <f>C200</f>
        <v>100000</v>
      </c>
      <c r="D198" s="96">
        <f>D200</f>
        <v>0</v>
      </c>
      <c r="E198" s="96">
        <f>E199+E200</f>
        <v>100000</v>
      </c>
      <c r="F198" s="98"/>
      <c r="G198" s="176"/>
      <c r="H198" s="109"/>
      <c r="I198" s="161"/>
      <c r="J198" s="113" t="s">
        <v>249</v>
      </c>
      <c r="K198" s="177" t="s">
        <v>254</v>
      </c>
      <c r="L198" s="157" t="s">
        <v>255</v>
      </c>
    </row>
    <row r="199" spans="1:12" ht="30" hidden="1" customHeight="1" x14ac:dyDescent="0.15">
      <c r="A199" s="154"/>
      <c r="B199" s="110" t="s">
        <v>351</v>
      </c>
      <c r="C199" s="97" t="s">
        <v>9</v>
      </c>
      <c r="D199" s="97" t="s">
        <v>9</v>
      </c>
      <c r="E199" s="98">
        <f>'冠名基金收支明细 (2022)'!E144</f>
        <v>0</v>
      </c>
      <c r="F199" s="98"/>
      <c r="G199" s="176"/>
      <c r="H199" s="109"/>
      <c r="I199" s="161"/>
      <c r="J199" s="164" t="s">
        <v>249</v>
      </c>
      <c r="K199" s="177" t="s">
        <v>254</v>
      </c>
      <c r="L199" s="157" t="s">
        <v>255</v>
      </c>
    </row>
    <row r="200" spans="1:12" ht="30" customHeight="1" x14ac:dyDescent="0.15">
      <c r="A200" s="154"/>
      <c r="B200" s="110" t="s">
        <v>349</v>
      </c>
      <c r="C200" s="98">
        <v>100000</v>
      </c>
      <c r="D200" s="98">
        <v>0</v>
      </c>
      <c r="E200" s="98">
        <f>C200-D200</f>
        <v>100000</v>
      </c>
      <c r="F200" s="98"/>
      <c r="G200" s="176"/>
      <c r="H200" s="109"/>
      <c r="I200" s="161"/>
      <c r="J200" s="164" t="s">
        <v>249</v>
      </c>
      <c r="K200" s="177" t="s">
        <v>254</v>
      </c>
      <c r="L200" s="157" t="s">
        <v>255</v>
      </c>
    </row>
    <row r="201" spans="1:12" ht="30" customHeight="1" x14ac:dyDescent="0.15">
      <c r="A201" s="154" t="s">
        <v>256</v>
      </c>
      <c r="B201" s="104" t="s">
        <v>257</v>
      </c>
      <c r="C201" s="96">
        <f>C203</f>
        <v>50000</v>
      </c>
      <c r="D201" s="96">
        <f>D203</f>
        <v>50000</v>
      </c>
      <c r="E201" s="96">
        <f>E202+E203</f>
        <v>50000</v>
      </c>
      <c r="F201" s="98"/>
      <c r="G201" s="176"/>
      <c r="H201" s="109"/>
      <c r="I201" s="161"/>
      <c r="J201" s="113" t="s">
        <v>249</v>
      </c>
      <c r="K201" s="177" t="s">
        <v>258</v>
      </c>
      <c r="L201" s="157" t="s">
        <v>259</v>
      </c>
    </row>
    <row r="202" spans="1:12" ht="30" customHeight="1" x14ac:dyDescent="0.15">
      <c r="A202" s="154"/>
      <c r="B202" s="110" t="s">
        <v>351</v>
      </c>
      <c r="C202" s="97" t="s">
        <v>9</v>
      </c>
      <c r="D202" s="97" t="s">
        <v>9</v>
      </c>
      <c r="E202" s="98">
        <f>'冠名基金收支明细 (2022)'!E146</f>
        <v>50000</v>
      </c>
      <c r="F202" s="98"/>
      <c r="G202" s="176"/>
      <c r="H202" s="109"/>
      <c r="I202" s="161"/>
      <c r="J202" s="164" t="s">
        <v>249</v>
      </c>
      <c r="K202" s="177" t="s">
        <v>258</v>
      </c>
      <c r="L202" s="157" t="s">
        <v>259</v>
      </c>
    </row>
    <row r="203" spans="1:12" ht="30" customHeight="1" x14ac:dyDescent="0.15">
      <c r="A203" s="154"/>
      <c r="B203" s="110" t="s">
        <v>349</v>
      </c>
      <c r="C203" s="98">
        <v>50000</v>
      </c>
      <c r="D203" s="98">
        <v>50000</v>
      </c>
      <c r="E203" s="98">
        <f>C203-D203</f>
        <v>0</v>
      </c>
      <c r="F203" s="98"/>
      <c r="G203" s="176"/>
      <c r="H203" s="109"/>
      <c r="I203" s="161"/>
      <c r="J203" s="164" t="s">
        <v>249</v>
      </c>
      <c r="K203" s="177" t="s">
        <v>258</v>
      </c>
      <c r="L203" s="157" t="s">
        <v>259</v>
      </c>
    </row>
    <row r="204" spans="1:12" ht="30" customHeight="1" x14ac:dyDescent="0.15">
      <c r="A204" s="154" t="s">
        <v>260</v>
      </c>
      <c r="B204" s="104" t="s">
        <v>261</v>
      </c>
      <c r="C204" s="96">
        <f>C206</f>
        <v>50000</v>
      </c>
      <c r="D204" s="96">
        <f>D206</f>
        <v>50000</v>
      </c>
      <c r="E204" s="96">
        <f>E205+E206</f>
        <v>0</v>
      </c>
      <c r="F204" s="98"/>
      <c r="G204" s="176"/>
      <c r="H204" s="109"/>
      <c r="I204" s="161"/>
      <c r="J204" s="113" t="s">
        <v>249</v>
      </c>
      <c r="K204" s="177" t="s">
        <v>262</v>
      </c>
      <c r="L204" s="157" t="s">
        <v>263</v>
      </c>
    </row>
    <row r="205" spans="1:12" ht="30" hidden="1" customHeight="1" x14ac:dyDescent="0.15">
      <c r="A205" s="154"/>
      <c r="B205" s="110" t="s">
        <v>351</v>
      </c>
      <c r="C205" s="97" t="s">
        <v>9</v>
      </c>
      <c r="D205" s="97" t="s">
        <v>9</v>
      </c>
      <c r="E205" s="98">
        <f>'冠名基金收支明细 (2022)'!E148</f>
        <v>0</v>
      </c>
      <c r="F205" s="98"/>
      <c r="G205" s="176"/>
      <c r="H205" s="109"/>
      <c r="I205" s="161"/>
      <c r="J205" s="164" t="s">
        <v>249</v>
      </c>
      <c r="K205" s="177" t="s">
        <v>262</v>
      </c>
      <c r="L205" s="157" t="s">
        <v>263</v>
      </c>
    </row>
    <row r="206" spans="1:12" ht="30" customHeight="1" x14ac:dyDescent="0.15">
      <c r="A206" s="154"/>
      <c r="B206" s="110" t="s">
        <v>349</v>
      </c>
      <c r="C206" s="98">
        <v>50000</v>
      </c>
      <c r="D206" s="98">
        <v>50000</v>
      </c>
      <c r="E206" s="98">
        <f>C206-D206</f>
        <v>0</v>
      </c>
      <c r="F206" s="98"/>
      <c r="G206" s="176"/>
      <c r="H206" s="109"/>
      <c r="I206" s="161"/>
      <c r="J206" s="164" t="s">
        <v>249</v>
      </c>
      <c r="K206" s="177" t="s">
        <v>262</v>
      </c>
      <c r="L206" s="157" t="s">
        <v>263</v>
      </c>
    </row>
    <row r="207" spans="1:12" ht="30" customHeight="1" x14ac:dyDescent="0.15">
      <c r="A207" s="154" t="s">
        <v>264</v>
      </c>
      <c r="B207" s="104" t="s">
        <v>265</v>
      </c>
      <c r="C207" s="96">
        <f>C208+C209</f>
        <v>150000</v>
      </c>
      <c r="D207" s="96">
        <f>D209</f>
        <v>0</v>
      </c>
      <c r="E207" s="96">
        <f>E208+E209</f>
        <v>157400</v>
      </c>
      <c r="F207" s="98"/>
      <c r="G207" s="176"/>
      <c r="H207" s="109"/>
      <c r="I207" s="161"/>
      <c r="J207" s="113" t="s">
        <v>249</v>
      </c>
      <c r="K207" s="177" t="s">
        <v>266</v>
      </c>
      <c r="L207" s="157" t="s">
        <v>267</v>
      </c>
    </row>
    <row r="208" spans="1:12" ht="30" customHeight="1" x14ac:dyDescent="0.15">
      <c r="A208" s="154"/>
      <c r="B208" s="110" t="s">
        <v>351</v>
      </c>
      <c r="C208" s="98">
        <v>0</v>
      </c>
      <c r="D208" s="98">
        <v>0</v>
      </c>
      <c r="E208" s="98">
        <f>'冠名基金收支明细 (2022)'!E150</f>
        <v>7400</v>
      </c>
      <c r="F208" s="98"/>
      <c r="G208" s="176"/>
      <c r="H208" s="109"/>
      <c r="I208" s="161"/>
      <c r="J208" s="164" t="s">
        <v>249</v>
      </c>
      <c r="K208" s="177" t="s">
        <v>266</v>
      </c>
      <c r="L208" s="157" t="s">
        <v>267</v>
      </c>
    </row>
    <row r="209" spans="1:12" ht="30" customHeight="1" x14ac:dyDescent="0.15">
      <c r="A209" s="154"/>
      <c r="B209" s="110" t="s">
        <v>349</v>
      </c>
      <c r="C209" s="98">
        <v>150000</v>
      </c>
      <c r="D209" s="98">
        <v>0</v>
      </c>
      <c r="E209" s="98">
        <f>C209-D209</f>
        <v>150000</v>
      </c>
      <c r="F209" s="98"/>
      <c r="G209" s="176"/>
      <c r="H209" s="109"/>
      <c r="I209" s="161"/>
      <c r="J209" s="164" t="s">
        <v>249</v>
      </c>
      <c r="K209" s="177" t="s">
        <v>266</v>
      </c>
      <c r="L209" s="157" t="s">
        <v>267</v>
      </c>
    </row>
    <row r="210" spans="1:12" ht="30" customHeight="1" x14ac:dyDescent="0.15">
      <c r="A210" s="154" t="s">
        <v>268</v>
      </c>
      <c r="B210" s="104" t="s">
        <v>269</v>
      </c>
      <c r="C210" s="96">
        <f>C212</f>
        <v>0</v>
      </c>
      <c r="D210" s="96">
        <f>D212</f>
        <v>0</v>
      </c>
      <c r="E210" s="96">
        <f>E211+E212</f>
        <v>0</v>
      </c>
      <c r="F210" s="98"/>
      <c r="G210" s="176"/>
      <c r="H210" s="109"/>
      <c r="I210" s="161"/>
      <c r="J210" s="113" t="s">
        <v>249</v>
      </c>
      <c r="K210" s="177" t="s">
        <v>270</v>
      </c>
      <c r="L210" s="157" t="s">
        <v>271</v>
      </c>
    </row>
    <row r="211" spans="1:12" ht="30" hidden="1" customHeight="1" x14ac:dyDescent="0.15">
      <c r="A211" s="154"/>
      <c r="B211" s="110" t="s">
        <v>351</v>
      </c>
      <c r="C211" s="97" t="s">
        <v>9</v>
      </c>
      <c r="D211" s="97" t="s">
        <v>9</v>
      </c>
      <c r="E211" s="98">
        <f>'冠名基金收支明细 (2022)'!E152</f>
        <v>0</v>
      </c>
      <c r="F211" s="98"/>
      <c r="G211" s="176"/>
      <c r="H211" s="109"/>
      <c r="I211" s="161"/>
      <c r="J211" s="164" t="s">
        <v>249</v>
      </c>
      <c r="K211" s="177" t="s">
        <v>270</v>
      </c>
      <c r="L211" s="157" t="s">
        <v>271</v>
      </c>
    </row>
    <row r="212" spans="1:12" ht="30" hidden="1" customHeight="1" x14ac:dyDescent="0.15">
      <c r="A212" s="154"/>
      <c r="B212" s="110" t="s">
        <v>349</v>
      </c>
      <c r="C212" s="98">
        <v>0</v>
      </c>
      <c r="D212" s="98">
        <v>0</v>
      </c>
      <c r="E212" s="98">
        <f>C212-D212</f>
        <v>0</v>
      </c>
      <c r="F212" s="98"/>
      <c r="G212" s="176"/>
      <c r="H212" s="109"/>
      <c r="I212" s="161"/>
      <c r="J212" s="164" t="s">
        <v>249</v>
      </c>
      <c r="K212" s="177" t="s">
        <v>270</v>
      </c>
      <c r="L212" s="157" t="s">
        <v>271</v>
      </c>
    </row>
    <row r="213" spans="1:12" ht="30" customHeight="1" x14ac:dyDescent="0.15">
      <c r="A213" s="154" t="s">
        <v>272</v>
      </c>
      <c r="B213" s="104" t="s">
        <v>273</v>
      </c>
      <c r="C213" s="96">
        <f>C215</f>
        <v>0</v>
      </c>
      <c r="D213" s="96">
        <f>D215</f>
        <v>0</v>
      </c>
      <c r="E213" s="96">
        <f>E214+E215</f>
        <v>0</v>
      </c>
      <c r="F213" s="98"/>
      <c r="G213" s="176"/>
      <c r="H213" s="109"/>
      <c r="I213" s="161"/>
      <c r="J213" s="113" t="s">
        <v>249</v>
      </c>
      <c r="K213" s="177" t="s">
        <v>270</v>
      </c>
      <c r="L213" s="157" t="s">
        <v>274</v>
      </c>
    </row>
    <row r="214" spans="1:12" ht="30" hidden="1" customHeight="1" x14ac:dyDescent="0.15">
      <c r="A214" s="154"/>
      <c r="B214" s="110" t="s">
        <v>351</v>
      </c>
      <c r="C214" s="97" t="s">
        <v>9</v>
      </c>
      <c r="D214" s="97" t="s">
        <v>9</v>
      </c>
      <c r="E214" s="98">
        <f>'冠名基金收支明细 (2022)'!E154</f>
        <v>0</v>
      </c>
      <c r="F214" s="98"/>
      <c r="G214" s="176"/>
      <c r="H214" s="109"/>
      <c r="I214" s="161"/>
      <c r="J214" s="164" t="s">
        <v>249</v>
      </c>
      <c r="K214" s="177" t="s">
        <v>270</v>
      </c>
      <c r="L214" s="157" t="s">
        <v>274</v>
      </c>
    </row>
    <row r="215" spans="1:12" ht="30" hidden="1" customHeight="1" x14ac:dyDescent="0.15">
      <c r="A215" s="154"/>
      <c r="B215" s="110" t="s">
        <v>349</v>
      </c>
      <c r="C215" s="98">
        <v>0</v>
      </c>
      <c r="D215" s="98">
        <v>0</v>
      </c>
      <c r="E215" s="98">
        <f>C215-D215</f>
        <v>0</v>
      </c>
      <c r="F215" s="98"/>
      <c r="G215" s="176"/>
      <c r="H215" s="109"/>
      <c r="I215" s="161"/>
      <c r="J215" s="164" t="s">
        <v>249</v>
      </c>
      <c r="K215" s="177" t="s">
        <v>270</v>
      </c>
      <c r="L215" s="157" t="s">
        <v>274</v>
      </c>
    </row>
    <row r="216" spans="1:12" ht="30" customHeight="1" x14ac:dyDescent="0.15">
      <c r="A216" s="154" t="s">
        <v>407</v>
      </c>
      <c r="B216" s="104" t="s">
        <v>408</v>
      </c>
      <c r="C216" s="96">
        <f>C217</f>
        <v>50000</v>
      </c>
      <c r="D216" s="96">
        <f>D217</f>
        <v>0</v>
      </c>
      <c r="E216" s="96">
        <f>E217</f>
        <v>50000</v>
      </c>
      <c r="F216" s="98"/>
      <c r="G216" s="176"/>
      <c r="H216" s="109"/>
      <c r="I216" s="161"/>
      <c r="J216" s="113" t="s">
        <v>249</v>
      </c>
      <c r="K216" s="177" t="s">
        <v>410</v>
      </c>
      <c r="L216" s="157" t="s">
        <v>411</v>
      </c>
    </row>
    <row r="217" spans="1:12" ht="30" customHeight="1" x14ac:dyDescent="0.15">
      <c r="A217" s="154"/>
      <c r="B217" s="110" t="s">
        <v>349</v>
      </c>
      <c r="C217" s="98">
        <v>50000</v>
      </c>
      <c r="D217" s="98">
        <v>0</v>
      </c>
      <c r="E217" s="98">
        <f>C217-D217</f>
        <v>50000</v>
      </c>
      <c r="F217" s="98"/>
      <c r="G217" s="176"/>
      <c r="H217" s="109"/>
      <c r="I217" s="161"/>
      <c r="J217" s="113" t="s">
        <v>249</v>
      </c>
      <c r="K217" s="177" t="s">
        <v>409</v>
      </c>
      <c r="L217" s="157" t="s">
        <v>411</v>
      </c>
    </row>
    <row r="218" spans="1:12" ht="30" customHeight="1" x14ac:dyDescent="0.15">
      <c r="A218" s="154" t="s">
        <v>275</v>
      </c>
      <c r="B218" s="104" t="s">
        <v>276</v>
      </c>
      <c r="C218" s="96">
        <f>C220</f>
        <v>0</v>
      </c>
      <c r="D218" s="96">
        <f>D220</f>
        <v>400000</v>
      </c>
      <c r="E218" s="96">
        <f>E219+E220</f>
        <v>100000</v>
      </c>
      <c r="F218" s="98"/>
      <c r="G218" s="176"/>
      <c r="H218" s="109"/>
      <c r="I218" s="161"/>
      <c r="J218" s="113" t="s">
        <v>187</v>
      </c>
      <c r="K218" s="177" t="s">
        <v>277</v>
      </c>
      <c r="L218" s="157" t="s">
        <v>278</v>
      </c>
    </row>
    <row r="219" spans="1:12" ht="30" customHeight="1" x14ac:dyDescent="0.15">
      <c r="A219" s="154"/>
      <c r="B219" s="110" t="s">
        <v>351</v>
      </c>
      <c r="C219" s="97" t="s">
        <v>9</v>
      </c>
      <c r="D219" s="97" t="s">
        <v>9</v>
      </c>
      <c r="E219" s="98">
        <f>'冠名基金收支明细 (2022)'!E157</f>
        <v>500000</v>
      </c>
      <c r="F219" s="98"/>
      <c r="G219" s="176"/>
      <c r="H219" s="109"/>
      <c r="I219" s="161"/>
      <c r="J219" s="164" t="s">
        <v>187</v>
      </c>
      <c r="K219" s="177" t="s">
        <v>277</v>
      </c>
      <c r="L219" s="157" t="s">
        <v>278</v>
      </c>
    </row>
    <row r="220" spans="1:12" ht="30" customHeight="1" x14ac:dyDescent="0.15">
      <c r="A220" s="154"/>
      <c r="B220" s="110" t="s">
        <v>349</v>
      </c>
      <c r="C220" s="98">
        <v>0</v>
      </c>
      <c r="D220" s="98">
        <v>400000</v>
      </c>
      <c r="E220" s="98">
        <f>C220-D220</f>
        <v>-400000</v>
      </c>
      <c r="F220" s="98"/>
      <c r="G220" s="176"/>
      <c r="H220" s="109"/>
      <c r="I220" s="161"/>
      <c r="J220" s="164" t="s">
        <v>187</v>
      </c>
      <c r="K220" s="177" t="s">
        <v>277</v>
      </c>
      <c r="L220" s="157" t="s">
        <v>278</v>
      </c>
    </row>
    <row r="221" spans="1:12" ht="30" customHeight="1" x14ac:dyDescent="0.15">
      <c r="A221" s="154" t="s">
        <v>308</v>
      </c>
      <c r="B221" s="104" t="s">
        <v>309</v>
      </c>
      <c r="C221" s="96">
        <f>C223</f>
        <v>100000</v>
      </c>
      <c r="D221" s="96">
        <f>D223</f>
        <v>0</v>
      </c>
      <c r="E221" s="96">
        <f>E222+E223</f>
        <v>100000</v>
      </c>
      <c r="F221" s="98"/>
      <c r="G221" s="176"/>
      <c r="H221" s="109"/>
      <c r="I221" s="161"/>
      <c r="J221" s="113" t="s">
        <v>187</v>
      </c>
      <c r="K221" s="177" t="s">
        <v>310</v>
      </c>
      <c r="L221" s="157" t="s">
        <v>311</v>
      </c>
    </row>
    <row r="222" spans="1:12" ht="30" hidden="1" customHeight="1" x14ac:dyDescent="0.15">
      <c r="A222" s="154"/>
      <c r="B222" s="110" t="s">
        <v>351</v>
      </c>
      <c r="C222" s="97" t="s">
        <v>9</v>
      </c>
      <c r="D222" s="97" t="s">
        <v>9</v>
      </c>
      <c r="E222" s="98">
        <f>'冠名基金收支明细 (2022)'!E158</f>
        <v>0</v>
      </c>
      <c r="F222" s="98"/>
      <c r="G222" s="176"/>
      <c r="H222" s="109"/>
      <c r="I222" s="161"/>
      <c r="J222" s="164" t="s">
        <v>187</v>
      </c>
      <c r="K222" s="161" t="s">
        <v>310</v>
      </c>
      <c r="L222" s="157" t="s">
        <v>311</v>
      </c>
    </row>
    <row r="223" spans="1:12" ht="30" customHeight="1" x14ac:dyDescent="0.15">
      <c r="A223" s="154"/>
      <c r="B223" s="110" t="s">
        <v>349</v>
      </c>
      <c r="C223" s="98">
        <v>100000</v>
      </c>
      <c r="D223" s="98">
        <v>0</v>
      </c>
      <c r="E223" s="98">
        <f>C223-D223</f>
        <v>100000</v>
      </c>
      <c r="F223" s="98"/>
      <c r="G223" s="176"/>
      <c r="H223" s="109"/>
      <c r="I223" s="161"/>
      <c r="J223" s="164" t="s">
        <v>187</v>
      </c>
      <c r="K223" s="161" t="s">
        <v>310</v>
      </c>
      <c r="L223" s="157" t="s">
        <v>311</v>
      </c>
    </row>
    <row r="224" spans="1:12" ht="30" customHeight="1" x14ac:dyDescent="0.15">
      <c r="A224" s="154" t="s">
        <v>380</v>
      </c>
      <c r="B224" s="104" t="s">
        <v>381</v>
      </c>
      <c r="C224" s="96">
        <f>C225</f>
        <v>50000</v>
      </c>
      <c r="D224" s="96">
        <f>D225</f>
        <v>0</v>
      </c>
      <c r="E224" s="96">
        <f>E225</f>
        <v>50000</v>
      </c>
      <c r="F224" s="98"/>
      <c r="G224" s="176"/>
      <c r="H224" s="109"/>
      <c r="I224" s="161"/>
      <c r="J224" s="113" t="s">
        <v>187</v>
      </c>
      <c r="K224" s="161" t="s">
        <v>382</v>
      </c>
      <c r="L224" s="157" t="s">
        <v>383</v>
      </c>
    </row>
    <row r="225" spans="1:12" ht="30" customHeight="1" x14ac:dyDescent="0.15">
      <c r="A225" s="154"/>
      <c r="B225" s="110" t="s">
        <v>349</v>
      </c>
      <c r="C225" s="98">
        <v>50000</v>
      </c>
      <c r="D225" s="98">
        <v>0</v>
      </c>
      <c r="E225" s="98">
        <f>C225-D225</f>
        <v>50000</v>
      </c>
      <c r="F225" s="98"/>
      <c r="G225" s="176"/>
      <c r="H225" s="109"/>
      <c r="I225" s="161"/>
      <c r="J225" s="164" t="s">
        <v>187</v>
      </c>
      <c r="K225" s="161" t="s">
        <v>382</v>
      </c>
      <c r="L225" s="157" t="s">
        <v>383</v>
      </c>
    </row>
    <row r="226" spans="1:12" ht="30" customHeight="1" x14ac:dyDescent="0.15">
      <c r="A226" s="154" t="s">
        <v>384</v>
      </c>
      <c r="B226" s="224" t="s">
        <v>385</v>
      </c>
      <c r="C226" s="96">
        <f>C227</f>
        <v>50000</v>
      </c>
      <c r="D226" s="96">
        <f>D227</f>
        <v>0</v>
      </c>
      <c r="E226" s="96">
        <f>E227</f>
        <v>50000</v>
      </c>
      <c r="F226" s="98"/>
      <c r="G226" s="176"/>
      <c r="H226" s="109"/>
      <c r="I226" s="161"/>
      <c r="J226" s="113" t="s">
        <v>405</v>
      </c>
      <c r="K226" s="161" t="s">
        <v>386</v>
      </c>
      <c r="L226" s="157" t="s">
        <v>387</v>
      </c>
    </row>
    <row r="227" spans="1:12" ht="30" customHeight="1" thickBot="1" x14ac:dyDescent="0.2">
      <c r="A227" s="208"/>
      <c r="B227" s="132" t="s">
        <v>377</v>
      </c>
      <c r="C227" s="133">
        <v>50000</v>
      </c>
      <c r="D227" s="133">
        <v>0</v>
      </c>
      <c r="E227" s="133">
        <f>C227-D227</f>
        <v>50000</v>
      </c>
      <c r="F227" s="209"/>
      <c r="G227" s="209"/>
      <c r="H227" s="209"/>
      <c r="I227" s="209"/>
      <c r="J227" s="187" t="s">
        <v>406</v>
      </c>
      <c r="K227" s="183" t="s">
        <v>386</v>
      </c>
      <c r="L227" s="188" t="s">
        <v>387</v>
      </c>
    </row>
    <row r="228" spans="1:12" ht="84.75" customHeight="1" x14ac:dyDescent="0.15">
      <c r="A228" s="217" t="s">
        <v>412</v>
      </c>
      <c r="B228" s="217"/>
      <c r="C228" s="217"/>
      <c r="D228" s="217"/>
      <c r="E228" s="217"/>
      <c r="F228" s="217"/>
      <c r="G228" s="217"/>
      <c r="H228" s="217"/>
      <c r="I228" s="217"/>
      <c r="J228" s="217"/>
      <c r="K228" s="217"/>
      <c r="L228" s="217"/>
    </row>
    <row r="229" spans="1:12" ht="21.95" customHeight="1" x14ac:dyDescent="0.15">
      <c r="C229" s="137"/>
      <c r="D229" s="137"/>
      <c r="E229" s="137"/>
      <c r="J229" s="139"/>
    </row>
    <row r="230" spans="1:12" ht="21.95" customHeight="1" x14ac:dyDescent="0.15">
      <c r="C230" s="137"/>
      <c r="D230" s="137"/>
      <c r="E230" s="137"/>
      <c r="F230" s="151"/>
      <c r="J230" s="139"/>
    </row>
    <row r="231" spans="1:12" ht="21.95" customHeight="1" x14ac:dyDescent="0.15">
      <c r="C231" s="137"/>
      <c r="D231" s="137"/>
      <c r="E231" s="137"/>
      <c r="J231" s="139"/>
    </row>
    <row r="232" spans="1:12" ht="21.95" customHeight="1" x14ac:dyDescent="0.15">
      <c r="C232" s="137"/>
      <c r="D232" s="137"/>
      <c r="E232" s="137"/>
      <c r="J232" s="139"/>
    </row>
    <row r="233" spans="1:12" ht="18" customHeight="1" x14ac:dyDescent="0.15">
      <c r="C233" s="137"/>
      <c r="D233" s="137"/>
      <c r="E233" s="137"/>
      <c r="J233" s="139"/>
    </row>
    <row r="234" spans="1:12" ht="18" customHeight="1" x14ac:dyDescent="0.15">
      <c r="C234" s="137"/>
      <c r="D234" s="137"/>
      <c r="E234" s="137"/>
      <c r="J234" s="139"/>
    </row>
    <row r="235" spans="1:12" ht="18" customHeight="1" x14ac:dyDescent="0.15">
      <c r="C235" s="137"/>
      <c r="D235" s="137"/>
      <c r="E235" s="137"/>
      <c r="J235" s="139"/>
    </row>
    <row r="236" spans="1:12" x14ac:dyDescent="0.15">
      <c r="C236" s="137"/>
      <c r="D236" s="137"/>
      <c r="E236" s="137"/>
      <c r="J236" s="139"/>
    </row>
    <row r="237" spans="1:12" x14ac:dyDescent="0.15">
      <c r="C237" s="137"/>
      <c r="D237" s="137"/>
      <c r="E237" s="137"/>
      <c r="J237" s="139"/>
    </row>
    <row r="238" spans="1:12" x14ac:dyDescent="0.15">
      <c r="C238" s="137"/>
      <c r="D238" s="137"/>
      <c r="E238" s="137"/>
      <c r="J238" s="139"/>
    </row>
    <row r="239" spans="1:12" x14ac:dyDescent="0.15">
      <c r="C239" s="137"/>
      <c r="D239" s="137"/>
      <c r="E239" s="137"/>
      <c r="J239" s="139"/>
    </row>
    <row r="240" spans="1:12" x14ac:dyDescent="0.15">
      <c r="C240" s="137"/>
      <c r="D240" s="137"/>
      <c r="E240" s="137"/>
      <c r="J240" s="139"/>
    </row>
    <row r="241" spans="1:11" x14ac:dyDescent="0.15">
      <c r="C241" s="137"/>
      <c r="D241" s="137"/>
      <c r="E241" s="137"/>
      <c r="J241" s="139"/>
    </row>
    <row r="242" spans="1:11" s="140" customFormat="1" x14ac:dyDescent="0.15">
      <c r="A242" s="210"/>
      <c r="B242" s="106"/>
      <c r="C242" s="137"/>
      <c r="D242" s="137"/>
      <c r="E242" s="137"/>
      <c r="I242" s="138"/>
      <c r="J242" s="139"/>
      <c r="K242" s="138"/>
    </row>
    <row r="243" spans="1:11" s="140" customFormat="1" x14ac:dyDescent="0.15">
      <c r="A243" s="210"/>
      <c r="B243" s="106"/>
      <c r="C243" s="137"/>
      <c r="D243" s="137"/>
      <c r="E243" s="137"/>
      <c r="I243" s="138"/>
      <c r="J243" s="139"/>
      <c r="K243" s="138"/>
    </row>
    <row r="244" spans="1:11" s="140" customFormat="1" x14ac:dyDescent="0.15">
      <c r="A244" s="210"/>
      <c r="B244" s="106"/>
      <c r="C244" s="137"/>
      <c r="D244" s="137"/>
      <c r="E244" s="137"/>
      <c r="I244" s="138"/>
      <c r="J244" s="139"/>
      <c r="K244" s="138"/>
    </row>
    <row r="245" spans="1:11" s="140" customFormat="1" x14ac:dyDescent="0.15">
      <c r="A245" s="210"/>
      <c r="B245" s="106"/>
      <c r="C245" s="137"/>
      <c r="D245" s="137"/>
      <c r="E245" s="137"/>
      <c r="I245" s="138"/>
      <c r="J245" s="139"/>
      <c r="K245" s="138"/>
    </row>
    <row r="246" spans="1:11" s="140" customFormat="1" x14ac:dyDescent="0.15">
      <c r="A246" s="210"/>
      <c r="B246" s="106"/>
      <c r="C246" s="137"/>
      <c r="D246" s="137"/>
      <c r="E246" s="137"/>
      <c r="I246" s="138"/>
      <c r="J246" s="139"/>
      <c r="K246" s="138"/>
    </row>
    <row r="247" spans="1:11" s="140" customFormat="1" x14ac:dyDescent="0.15">
      <c r="A247" s="210"/>
      <c r="B247" s="106"/>
      <c r="C247" s="137"/>
      <c r="D247" s="137"/>
      <c r="E247" s="137"/>
      <c r="I247" s="138"/>
      <c r="J247" s="139"/>
      <c r="K247" s="138"/>
    </row>
    <row r="248" spans="1:11" s="140" customFormat="1" x14ac:dyDescent="0.15">
      <c r="A248" s="210"/>
      <c r="B248" s="106"/>
      <c r="C248" s="137"/>
      <c r="D248" s="137"/>
      <c r="E248" s="137"/>
      <c r="I248" s="138"/>
      <c r="J248" s="139"/>
      <c r="K248" s="138"/>
    </row>
    <row r="249" spans="1:11" s="140" customFormat="1" x14ac:dyDescent="0.15">
      <c r="A249" s="210"/>
      <c r="B249" s="106"/>
      <c r="C249" s="137"/>
      <c r="D249" s="137"/>
      <c r="E249" s="137"/>
      <c r="I249" s="138"/>
      <c r="J249" s="139"/>
      <c r="K249" s="138"/>
    </row>
    <row r="250" spans="1:11" s="140" customFormat="1" x14ac:dyDescent="0.15">
      <c r="A250" s="210"/>
      <c r="B250" s="106"/>
      <c r="C250" s="137"/>
      <c r="D250" s="137"/>
      <c r="E250" s="137"/>
      <c r="I250" s="138"/>
      <c r="J250" s="139"/>
      <c r="K250" s="138"/>
    </row>
    <row r="251" spans="1:11" s="140" customFormat="1" x14ac:dyDescent="0.15">
      <c r="A251" s="210"/>
      <c r="B251" s="106"/>
      <c r="C251" s="137"/>
      <c r="D251" s="137"/>
      <c r="E251" s="137"/>
      <c r="I251" s="138"/>
      <c r="J251" s="139"/>
      <c r="K251" s="138"/>
    </row>
    <row r="252" spans="1:11" s="140" customFormat="1" x14ac:dyDescent="0.15">
      <c r="A252" s="210"/>
      <c r="B252" s="106"/>
      <c r="C252" s="137"/>
      <c r="D252" s="137"/>
      <c r="E252" s="137"/>
      <c r="I252" s="138"/>
      <c r="J252" s="139"/>
      <c r="K252" s="138"/>
    </row>
    <row r="253" spans="1:11" s="140" customFormat="1" x14ac:dyDescent="0.15">
      <c r="A253" s="210"/>
      <c r="B253" s="106"/>
      <c r="C253" s="137"/>
      <c r="D253" s="137"/>
      <c r="E253" s="137"/>
      <c r="I253" s="138"/>
      <c r="J253" s="139"/>
      <c r="K253" s="138"/>
    </row>
    <row r="254" spans="1:11" s="140" customFormat="1" x14ac:dyDescent="0.15">
      <c r="A254" s="210"/>
      <c r="B254" s="106"/>
      <c r="C254" s="137"/>
      <c r="D254" s="137"/>
      <c r="E254" s="137"/>
      <c r="I254" s="138"/>
      <c r="J254" s="139"/>
      <c r="K254" s="138"/>
    </row>
    <row r="255" spans="1:11" s="140" customFormat="1" x14ac:dyDescent="0.15">
      <c r="A255" s="210"/>
      <c r="B255" s="106"/>
      <c r="C255" s="137"/>
      <c r="D255" s="137"/>
      <c r="E255" s="137"/>
      <c r="I255" s="138"/>
      <c r="J255" s="139"/>
      <c r="K255" s="138"/>
    </row>
    <row r="256" spans="1:11" s="140" customFormat="1" x14ac:dyDescent="0.15">
      <c r="A256" s="210"/>
      <c r="B256" s="106"/>
      <c r="C256" s="137"/>
      <c r="D256" s="137"/>
      <c r="E256" s="137"/>
      <c r="I256" s="138"/>
      <c r="J256" s="139"/>
      <c r="K256" s="138"/>
    </row>
    <row r="257" spans="1:11" s="140" customFormat="1" x14ac:dyDescent="0.15">
      <c r="A257" s="210"/>
      <c r="B257" s="106"/>
      <c r="C257" s="137"/>
      <c r="D257" s="137"/>
      <c r="E257" s="137"/>
      <c r="I257" s="138"/>
      <c r="J257" s="139"/>
      <c r="K257" s="138"/>
    </row>
    <row r="258" spans="1:11" s="140" customFormat="1" x14ac:dyDescent="0.15">
      <c r="A258" s="210"/>
      <c r="B258" s="106"/>
      <c r="C258" s="137"/>
      <c r="D258" s="137"/>
      <c r="E258" s="137"/>
      <c r="I258" s="138"/>
      <c r="J258" s="139"/>
      <c r="K258" s="138"/>
    </row>
    <row r="259" spans="1:11" x14ac:dyDescent="0.15">
      <c r="C259" s="137"/>
      <c r="D259" s="137"/>
      <c r="E259" s="137"/>
      <c r="J259" s="139"/>
    </row>
    <row r="260" spans="1:11" x14ac:dyDescent="0.15">
      <c r="C260" s="137"/>
      <c r="D260" s="137"/>
      <c r="E260" s="137"/>
      <c r="J260" s="139"/>
    </row>
    <row r="261" spans="1:11" x14ac:dyDescent="0.15">
      <c r="C261" s="137"/>
      <c r="D261" s="137"/>
      <c r="E261" s="137"/>
      <c r="J261" s="139"/>
    </row>
    <row r="262" spans="1:11" x14ac:dyDescent="0.15">
      <c r="C262" s="137"/>
      <c r="D262" s="137"/>
      <c r="E262" s="137"/>
      <c r="J262" s="139"/>
    </row>
    <row r="263" spans="1:11" x14ac:dyDescent="0.15">
      <c r="C263" s="137"/>
      <c r="D263" s="137"/>
      <c r="E263" s="137"/>
      <c r="J263" s="139"/>
    </row>
    <row r="264" spans="1:11" x14ac:dyDescent="0.15">
      <c r="C264" s="137"/>
      <c r="D264" s="137"/>
      <c r="E264" s="137"/>
      <c r="J264" s="139"/>
    </row>
    <row r="265" spans="1:11" x14ac:dyDescent="0.15">
      <c r="C265" s="137"/>
      <c r="D265" s="137"/>
      <c r="E265" s="137"/>
      <c r="J265" s="139"/>
    </row>
    <row r="266" spans="1:11" x14ac:dyDescent="0.15">
      <c r="C266" s="137"/>
      <c r="D266" s="137"/>
      <c r="E266" s="137"/>
      <c r="J266" s="139"/>
    </row>
    <row r="267" spans="1:11" x14ac:dyDescent="0.15">
      <c r="C267" s="137"/>
      <c r="D267" s="137"/>
      <c r="E267" s="137"/>
      <c r="J267" s="139"/>
    </row>
    <row r="268" spans="1:11" x14ac:dyDescent="0.15">
      <c r="C268" s="137"/>
      <c r="D268" s="137"/>
      <c r="E268" s="137"/>
      <c r="J268" s="139"/>
    </row>
    <row r="269" spans="1:11" x14ac:dyDescent="0.15">
      <c r="C269" s="137"/>
      <c r="D269" s="137"/>
      <c r="E269" s="137"/>
      <c r="J269" s="139"/>
    </row>
    <row r="270" spans="1:11" x14ac:dyDescent="0.15">
      <c r="C270" s="137"/>
      <c r="D270" s="137"/>
      <c r="E270" s="137"/>
      <c r="J270" s="139"/>
    </row>
    <row r="271" spans="1:11" x14ac:dyDescent="0.15">
      <c r="C271" s="137"/>
      <c r="D271" s="137"/>
      <c r="E271" s="137"/>
      <c r="J271" s="139"/>
    </row>
    <row r="272" spans="1:11" x14ac:dyDescent="0.15">
      <c r="C272" s="137"/>
      <c r="D272" s="137"/>
      <c r="E272" s="137"/>
      <c r="J272" s="139"/>
    </row>
    <row r="273" spans="3:10" x14ac:dyDescent="0.15">
      <c r="C273" s="137"/>
      <c r="D273" s="137"/>
      <c r="E273" s="137"/>
      <c r="J273" s="139"/>
    </row>
    <row r="274" spans="3:10" x14ac:dyDescent="0.15">
      <c r="C274" s="137"/>
      <c r="D274" s="137"/>
      <c r="E274" s="137"/>
      <c r="J274" s="139"/>
    </row>
    <row r="275" spans="3:10" x14ac:dyDescent="0.15">
      <c r="C275" s="137"/>
      <c r="D275" s="137"/>
      <c r="E275" s="137"/>
      <c r="J275" s="139"/>
    </row>
    <row r="276" spans="3:10" x14ac:dyDescent="0.15">
      <c r="C276" s="137"/>
      <c r="D276" s="137"/>
      <c r="E276" s="137"/>
      <c r="J276" s="139"/>
    </row>
    <row r="277" spans="3:10" x14ac:dyDescent="0.15">
      <c r="C277" s="137"/>
      <c r="D277" s="137"/>
      <c r="E277" s="137"/>
      <c r="J277" s="139"/>
    </row>
    <row r="278" spans="3:10" x14ac:dyDescent="0.15">
      <c r="C278" s="137"/>
      <c r="D278" s="137"/>
      <c r="E278" s="137"/>
      <c r="J278" s="139"/>
    </row>
    <row r="279" spans="3:10" x14ac:dyDescent="0.15">
      <c r="C279" s="137"/>
      <c r="D279" s="137"/>
      <c r="E279" s="137"/>
      <c r="J279" s="139"/>
    </row>
    <row r="280" spans="3:10" x14ac:dyDescent="0.15">
      <c r="C280" s="137"/>
      <c r="D280" s="137"/>
      <c r="E280" s="137"/>
      <c r="J280" s="139"/>
    </row>
    <row r="281" spans="3:10" x14ac:dyDescent="0.15">
      <c r="C281" s="137"/>
      <c r="D281" s="137"/>
      <c r="E281" s="137"/>
      <c r="J281" s="139"/>
    </row>
    <row r="282" spans="3:10" x14ac:dyDescent="0.15">
      <c r="C282" s="137"/>
      <c r="D282" s="137"/>
      <c r="E282" s="137"/>
      <c r="J282" s="139"/>
    </row>
    <row r="283" spans="3:10" x14ac:dyDescent="0.15">
      <c r="C283" s="137"/>
      <c r="D283" s="137"/>
      <c r="E283" s="137"/>
      <c r="J283" s="139"/>
    </row>
    <row r="284" spans="3:10" x14ac:dyDescent="0.15">
      <c r="C284" s="137"/>
      <c r="D284" s="137"/>
      <c r="E284" s="137"/>
      <c r="J284" s="139"/>
    </row>
    <row r="285" spans="3:10" x14ac:dyDescent="0.15">
      <c r="C285" s="137"/>
      <c r="D285" s="137"/>
      <c r="E285" s="137"/>
      <c r="J285" s="139"/>
    </row>
    <row r="286" spans="3:10" x14ac:dyDescent="0.15">
      <c r="C286" s="137"/>
      <c r="D286" s="137"/>
      <c r="E286" s="137"/>
      <c r="J286" s="139"/>
    </row>
    <row r="287" spans="3:10" x14ac:dyDescent="0.15">
      <c r="C287" s="137"/>
      <c r="D287" s="137"/>
      <c r="E287" s="137"/>
      <c r="J287" s="139"/>
    </row>
    <row r="288" spans="3:10" x14ac:dyDescent="0.15">
      <c r="C288" s="137"/>
      <c r="D288" s="137"/>
      <c r="E288" s="137"/>
      <c r="J288" s="139"/>
    </row>
    <row r="289" spans="3:10" x14ac:dyDescent="0.15">
      <c r="C289" s="137"/>
      <c r="D289" s="137"/>
      <c r="E289" s="137"/>
      <c r="J289" s="139"/>
    </row>
    <row r="290" spans="3:10" x14ac:dyDescent="0.15">
      <c r="C290" s="137"/>
      <c r="D290" s="137"/>
      <c r="E290" s="137"/>
      <c r="J290" s="139"/>
    </row>
    <row r="291" spans="3:10" x14ac:dyDescent="0.15">
      <c r="C291" s="137"/>
      <c r="D291" s="137"/>
      <c r="E291" s="137"/>
      <c r="J291" s="139"/>
    </row>
    <row r="292" spans="3:10" x14ac:dyDescent="0.15">
      <c r="C292" s="137"/>
      <c r="D292" s="137"/>
      <c r="E292" s="137"/>
      <c r="J292" s="139"/>
    </row>
    <row r="293" spans="3:10" x14ac:dyDescent="0.15">
      <c r="C293" s="137"/>
      <c r="D293" s="137"/>
      <c r="E293" s="137"/>
      <c r="J293" s="139"/>
    </row>
    <row r="294" spans="3:10" x14ac:dyDescent="0.15">
      <c r="C294" s="137"/>
      <c r="D294" s="137"/>
      <c r="E294" s="137"/>
      <c r="J294" s="139"/>
    </row>
    <row r="295" spans="3:10" x14ac:dyDescent="0.15">
      <c r="C295" s="137"/>
      <c r="D295" s="137"/>
      <c r="E295" s="137"/>
      <c r="J295" s="139"/>
    </row>
    <row r="296" spans="3:10" x14ac:dyDescent="0.15">
      <c r="C296" s="137"/>
      <c r="D296" s="137"/>
      <c r="E296" s="137"/>
      <c r="J296" s="139"/>
    </row>
    <row r="297" spans="3:10" x14ac:dyDescent="0.15">
      <c r="C297" s="137"/>
      <c r="D297" s="137"/>
      <c r="E297" s="137"/>
      <c r="J297" s="139"/>
    </row>
    <row r="298" spans="3:10" x14ac:dyDescent="0.15">
      <c r="C298" s="137"/>
      <c r="D298" s="137"/>
      <c r="E298" s="137"/>
      <c r="J298" s="139"/>
    </row>
    <row r="299" spans="3:10" x14ac:dyDescent="0.15">
      <c r="C299" s="137"/>
      <c r="D299" s="137"/>
      <c r="E299" s="137"/>
      <c r="J299" s="139"/>
    </row>
    <row r="300" spans="3:10" x14ac:dyDescent="0.15">
      <c r="C300" s="137"/>
      <c r="D300" s="137"/>
      <c r="E300" s="137"/>
      <c r="J300" s="139"/>
    </row>
    <row r="301" spans="3:10" x14ac:dyDescent="0.15">
      <c r="C301" s="137"/>
      <c r="D301" s="137"/>
      <c r="E301" s="137"/>
      <c r="J301" s="139"/>
    </row>
    <row r="302" spans="3:10" x14ac:dyDescent="0.15">
      <c r="C302" s="137"/>
      <c r="D302" s="137"/>
      <c r="E302" s="137"/>
      <c r="J302" s="139"/>
    </row>
    <row r="303" spans="3:10" x14ac:dyDescent="0.15">
      <c r="C303" s="137"/>
      <c r="D303" s="137"/>
      <c r="E303" s="137"/>
      <c r="J303" s="139"/>
    </row>
    <row r="304" spans="3:10" x14ac:dyDescent="0.15">
      <c r="C304" s="137"/>
      <c r="D304" s="137"/>
      <c r="E304" s="137"/>
      <c r="J304" s="139"/>
    </row>
    <row r="305" spans="3:10" x14ac:dyDescent="0.15">
      <c r="C305" s="137"/>
      <c r="D305" s="137"/>
      <c r="E305" s="137"/>
      <c r="J305" s="139"/>
    </row>
    <row r="306" spans="3:10" x14ac:dyDescent="0.15">
      <c r="C306" s="137"/>
      <c r="D306" s="137"/>
      <c r="E306" s="137"/>
      <c r="J306" s="139"/>
    </row>
    <row r="307" spans="3:10" x14ac:dyDescent="0.15">
      <c r="C307" s="137"/>
      <c r="D307" s="137"/>
      <c r="E307" s="137"/>
      <c r="J307" s="139"/>
    </row>
    <row r="308" spans="3:10" x14ac:dyDescent="0.15">
      <c r="C308" s="137"/>
      <c r="D308" s="137"/>
      <c r="E308" s="137"/>
      <c r="J308" s="139"/>
    </row>
    <row r="309" spans="3:10" x14ac:dyDescent="0.15">
      <c r="C309" s="137"/>
      <c r="D309" s="137"/>
      <c r="E309" s="137"/>
      <c r="J309" s="139"/>
    </row>
    <row r="310" spans="3:10" x14ac:dyDescent="0.15">
      <c r="C310" s="137"/>
      <c r="D310" s="137"/>
      <c r="E310" s="137"/>
      <c r="J310" s="139"/>
    </row>
    <row r="311" spans="3:10" x14ac:dyDescent="0.15">
      <c r="C311" s="137"/>
      <c r="D311" s="137"/>
      <c r="E311" s="137"/>
      <c r="J311" s="139"/>
    </row>
    <row r="312" spans="3:10" x14ac:dyDescent="0.15">
      <c r="C312" s="137"/>
      <c r="D312" s="137"/>
      <c r="E312" s="137"/>
      <c r="J312" s="139"/>
    </row>
    <row r="313" spans="3:10" x14ac:dyDescent="0.15">
      <c r="C313" s="137"/>
      <c r="D313" s="137"/>
      <c r="E313" s="137"/>
      <c r="J313" s="139"/>
    </row>
    <row r="314" spans="3:10" x14ac:dyDescent="0.15">
      <c r="C314" s="137"/>
      <c r="D314" s="137"/>
      <c r="E314" s="137"/>
      <c r="J314" s="139"/>
    </row>
    <row r="315" spans="3:10" x14ac:dyDescent="0.15">
      <c r="C315" s="137"/>
      <c r="D315" s="137"/>
      <c r="E315" s="137"/>
      <c r="J315" s="139"/>
    </row>
    <row r="316" spans="3:10" x14ac:dyDescent="0.15">
      <c r="C316" s="137"/>
      <c r="D316" s="137"/>
      <c r="E316" s="137"/>
      <c r="J316" s="139"/>
    </row>
    <row r="317" spans="3:10" x14ac:dyDescent="0.15">
      <c r="C317" s="137"/>
      <c r="D317" s="137"/>
      <c r="E317" s="137"/>
      <c r="J317" s="139"/>
    </row>
    <row r="318" spans="3:10" x14ac:dyDescent="0.15">
      <c r="C318" s="137"/>
      <c r="D318" s="137"/>
      <c r="E318" s="137"/>
      <c r="J318" s="139"/>
    </row>
    <row r="319" spans="3:10" x14ac:dyDescent="0.15">
      <c r="C319" s="137"/>
      <c r="D319" s="137"/>
      <c r="E319" s="137"/>
      <c r="J319" s="139"/>
    </row>
    <row r="320" spans="3:10" x14ac:dyDescent="0.15">
      <c r="C320" s="137"/>
      <c r="D320" s="137"/>
      <c r="E320" s="137"/>
      <c r="J320" s="139"/>
    </row>
    <row r="321" spans="3:10" x14ac:dyDescent="0.15">
      <c r="C321" s="137"/>
      <c r="D321" s="137"/>
      <c r="E321" s="137"/>
      <c r="J321" s="139"/>
    </row>
    <row r="322" spans="3:10" x14ac:dyDescent="0.15">
      <c r="C322" s="137"/>
      <c r="D322" s="137"/>
      <c r="E322" s="137"/>
      <c r="J322" s="139"/>
    </row>
    <row r="323" spans="3:10" x14ac:dyDescent="0.15">
      <c r="C323" s="137"/>
      <c r="D323" s="137"/>
      <c r="E323" s="137"/>
      <c r="J323" s="139"/>
    </row>
    <row r="324" spans="3:10" x14ac:dyDescent="0.15">
      <c r="C324" s="137"/>
      <c r="D324" s="137"/>
      <c r="E324" s="137"/>
      <c r="J324" s="139"/>
    </row>
    <row r="325" spans="3:10" x14ac:dyDescent="0.15">
      <c r="C325" s="137"/>
      <c r="D325" s="137"/>
      <c r="E325" s="137"/>
      <c r="J325" s="139"/>
    </row>
    <row r="326" spans="3:10" x14ac:dyDescent="0.15">
      <c r="C326" s="137"/>
      <c r="D326" s="137"/>
      <c r="E326" s="137"/>
      <c r="J326" s="139"/>
    </row>
    <row r="327" spans="3:10" x14ac:dyDescent="0.15">
      <c r="C327" s="137"/>
      <c r="D327" s="137"/>
      <c r="E327" s="137"/>
      <c r="J327" s="139"/>
    </row>
    <row r="328" spans="3:10" x14ac:dyDescent="0.15">
      <c r="C328" s="137"/>
      <c r="D328" s="137"/>
      <c r="E328" s="137"/>
      <c r="J328" s="139"/>
    </row>
    <row r="329" spans="3:10" x14ac:dyDescent="0.15">
      <c r="C329" s="137"/>
      <c r="D329" s="137"/>
      <c r="E329" s="137"/>
      <c r="J329" s="139"/>
    </row>
    <row r="330" spans="3:10" x14ac:dyDescent="0.15">
      <c r="C330" s="137"/>
      <c r="D330" s="137"/>
      <c r="E330" s="137"/>
      <c r="J330" s="139"/>
    </row>
    <row r="331" spans="3:10" x14ac:dyDescent="0.15">
      <c r="C331" s="137"/>
      <c r="D331" s="137"/>
      <c r="E331" s="137"/>
      <c r="J331" s="139"/>
    </row>
    <row r="332" spans="3:10" x14ac:dyDescent="0.15">
      <c r="C332" s="137"/>
      <c r="D332" s="137"/>
      <c r="E332" s="137"/>
      <c r="J332" s="139"/>
    </row>
    <row r="333" spans="3:10" x14ac:dyDescent="0.15">
      <c r="C333" s="137"/>
      <c r="D333" s="137"/>
      <c r="E333" s="137"/>
      <c r="J333" s="139"/>
    </row>
    <row r="334" spans="3:10" x14ac:dyDescent="0.15">
      <c r="C334" s="137"/>
      <c r="D334" s="137"/>
      <c r="E334" s="137"/>
      <c r="J334" s="139"/>
    </row>
    <row r="335" spans="3:10" x14ac:dyDescent="0.15">
      <c r="C335" s="137"/>
      <c r="D335" s="137"/>
      <c r="E335" s="137"/>
      <c r="J335" s="139"/>
    </row>
    <row r="336" spans="3:10" x14ac:dyDescent="0.15">
      <c r="C336" s="137"/>
      <c r="D336" s="137"/>
      <c r="E336" s="137"/>
      <c r="J336" s="139"/>
    </row>
    <row r="337" spans="3:10" x14ac:dyDescent="0.15">
      <c r="C337" s="137"/>
      <c r="D337" s="137"/>
      <c r="E337" s="137"/>
      <c r="J337" s="139"/>
    </row>
    <row r="338" spans="3:10" x14ac:dyDescent="0.15">
      <c r="C338" s="137"/>
      <c r="D338" s="137"/>
      <c r="E338" s="137"/>
      <c r="J338" s="139"/>
    </row>
    <row r="339" spans="3:10" x14ac:dyDescent="0.15">
      <c r="C339" s="137"/>
      <c r="D339" s="137"/>
      <c r="E339" s="137"/>
      <c r="J339" s="139"/>
    </row>
    <row r="340" spans="3:10" x14ac:dyDescent="0.15">
      <c r="C340" s="137"/>
      <c r="D340" s="137"/>
      <c r="E340" s="137"/>
      <c r="J340" s="139"/>
    </row>
    <row r="341" spans="3:10" x14ac:dyDescent="0.15">
      <c r="C341" s="137"/>
      <c r="D341" s="137"/>
      <c r="E341" s="137"/>
      <c r="J341" s="139"/>
    </row>
    <row r="342" spans="3:10" x14ac:dyDescent="0.15">
      <c r="C342" s="137"/>
      <c r="D342" s="137"/>
      <c r="E342" s="137"/>
      <c r="J342" s="139"/>
    </row>
    <row r="343" spans="3:10" x14ac:dyDescent="0.15">
      <c r="C343" s="137"/>
      <c r="D343" s="137"/>
      <c r="E343" s="137"/>
      <c r="J343" s="139"/>
    </row>
    <row r="344" spans="3:10" x14ac:dyDescent="0.15">
      <c r="C344" s="137"/>
      <c r="D344" s="137"/>
      <c r="E344" s="137"/>
      <c r="J344" s="139"/>
    </row>
    <row r="345" spans="3:10" x14ac:dyDescent="0.15">
      <c r="C345" s="137"/>
      <c r="D345" s="137"/>
      <c r="E345" s="137"/>
      <c r="J345" s="139"/>
    </row>
    <row r="346" spans="3:10" x14ac:dyDescent="0.15">
      <c r="C346" s="137"/>
      <c r="D346" s="137"/>
      <c r="E346" s="137"/>
      <c r="J346" s="139"/>
    </row>
    <row r="347" spans="3:10" x14ac:dyDescent="0.15">
      <c r="C347" s="137"/>
      <c r="D347" s="137"/>
      <c r="E347" s="137"/>
      <c r="J347" s="139"/>
    </row>
    <row r="348" spans="3:10" x14ac:dyDescent="0.15">
      <c r="C348" s="137"/>
      <c r="D348" s="137"/>
      <c r="E348" s="137"/>
      <c r="J348" s="139"/>
    </row>
    <row r="349" spans="3:10" x14ac:dyDescent="0.15">
      <c r="C349" s="137"/>
      <c r="D349" s="137"/>
      <c r="E349" s="137"/>
      <c r="J349" s="139"/>
    </row>
    <row r="350" spans="3:10" x14ac:dyDescent="0.15">
      <c r="C350" s="137"/>
      <c r="D350" s="137"/>
      <c r="E350" s="137"/>
      <c r="J350" s="139"/>
    </row>
    <row r="351" spans="3:10" x14ac:dyDescent="0.15">
      <c r="C351" s="137"/>
      <c r="D351" s="137"/>
      <c r="E351" s="137"/>
      <c r="J351" s="139"/>
    </row>
    <row r="352" spans="3:10" x14ac:dyDescent="0.15">
      <c r="C352" s="137"/>
      <c r="D352" s="137"/>
      <c r="E352" s="137"/>
      <c r="J352" s="139"/>
    </row>
    <row r="353" spans="3:10" x14ac:dyDescent="0.15">
      <c r="C353" s="137"/>
      <c r="D353" s="137"/>
      <c r="E353" s="137"/>
      <c r="J353" s="139"/>
    </row>
    <row r="354" spans="3:10" x14ac:dyDescent="0.15">
      <c r="C354" s="137"/>
      <c r="D354" s="137"/>
      <c r="E354" s="137"/>
      <c r="J354" s="139"/>
    </row>
    <row r="355" spans="3:10" x14ac:dyDescent="0.15">
      <c r="C355" s="137"/>
      <c r="D355" s="137"/>
      <c r="E355" s="137"/>
      <c r="J355" s="139"/>
    </row>
    <row r="356" spans="3:10" x14ac:dyDescent="0.15">
      <c r="C356" s="137"/>
      <c r="D356" s="137"/>
      <c r="E356" s="137"/>
      <c r="J356" s="139"/>
    </row>
    <row r="357" spans="3:10" x14ac:dyDescent="0.15">
      <c r="C357" s="137"/>
      <c r="D357" s="137"/>
      <c r="E357" s="137"/>
      <c r="J357" s="139"/>
    </row>
    <row r="358" spans="3:10" x14ac:dyDescent="0.15">
      <c r="C358" s="137"/>
      <c r="D358" s="137"/>
      <c r="E358" s="137"/>
      <c r="J358" s="139"/>
    </row>
    <row r="359" spans="3:10" x14ac:dyDescent="0.15">
      <c r="C359" s="137"/>
      <c r="D359" s="137"/>
      <c r="E359" s="137"/>
      <c r="J359" s="139"/>
    </row>
    <row r="360" spans="3:10" x14ac:dyDescent="0.15">
      <c r="C360" s="137"/>
      <c r="D360" s="137"/>
      <c r="E360" s="137"/>
      <c r="J360" s="139"/>
    </row>
    <row r="361" spans="3:10" x14ac:dyDescent="0.15">
      <c r="C361" s="137"/>
      <c r="D361" s="137"/>
      <c r="E361" s="137"/>
      <c r="J361" s="139"/>
    </row>
    <row r="362" spans="3:10" x14ac:dyDescent="0.15">
      <c r="C362" s="137"/>
      <c r="D362" s="137"/>
      <c r="E362" s="137"/>
      <c r="J362" s="139"/>
    </row>
    <row r="363" spans="3:10" x14ac:dyDescent="0.15">
      <c r="C363" s="137"/>
      <c r="D363" s="137"/>
      <c r="E363" s="137"/>
      <c r="J363" s="139"/>
    </row>
    <row r="364" spans="3:10" x14ac:dyDescent="0.15">
      <c r="C364" s="137"/>
      <c r="D364" s="137"/>
      <c r="E364" s="137"/>
      <c r="J364" s="139"/>
    </row>
    <row r="365" spans="3:10" x14ac:dyDescent="0.15">
      <c r="C365" s="137"/>
      <c r="D365" s="137"/>
      <c r="E365" s="137"/>
      <c r="J365" s="139"/>
    </row>
    <row r="366" spans="3:10" x14ac:dyDescent="0.15">
      <c r="C366" s="137"/>
      <c r="D366" s="137"/>
      <c r="E366" s="137"/>
      <c r="J366" s="139"/>
    </row>
    <row r="367" spans="3:10" x14ac:dyDescent="0.15">
      <c r="C367" s="137"/>
      <c r="D367" s="137"/>
      <c r="E367" s="137"/>
      <c r="J367" s="139"/>
    </row>
    <row r="368" spans="3:10" x14ac:dyDescent="0.15">
      <c r="C368" s="137"/>
      <c r="D368" s="137"/>
      <c r="E368" s="137"/>
      <c r="J368" s="139"/>
    </row>
    <row r="369" spans="3:10" x14ac:dyDescent="0.15">
      <c r="C369" s="137"/>
      <c r="D369" s="137"/>
      <c r="E369" s="137"/>
      <c r="J369" s="139"/>
    </row>
    <row r="370" spans="3:10" x14ac:dyDescent="0.15">
      <c r="C370" s="137"/>
      <c r="D370" s="137"/>
      <c r="E370" s="137"/>
      <c r="J370" s="139"/>
    </row>
    <row r="371" spans="3:10" x14ac:dyDescent="0.15">
      <c r="C371" s="137"/>
      <c r="D371" s="137"/>
      <c r="E371" s="137"/>
      <c r="J371" s="139"/>
    </row>
    <row r="372" spans="3:10" x14ac:dyDescent="0.15">
      <c r="C372" s="137"/>
      <c r="D372" s="137"/>
      <c r="E372" s="137"/>
      <c r="J372" s="139"/>
    </row>
    <row r="373" spans="3:10" x14ac:dyDescent="0.15">
      <c r="C373" s="137"/>
      <c r="D373" s="137"/>
      <c r="E373" s="137"/>
      <c r="J373" s="139"/>
    </row>
    <row r="374" spans="3:10" x14ac:dyDescent="0.15">
      <c r="C374" s="137"/>
      <c r="D374" s="137"/>
      <c r="E374" s="137"/>
      <c r="J374" s="139"/>
    </row>
    <row r="375" spans="3:10" x14ac:dyDescent="0.15">
      <c r="C375" s="137"/>
      <c r="D375" s="137"/>
      <c r="E375" s="137"/>
      <c r="J375" s="139"/>
    </row>
    <row r="376" spans="3:10" x14ac:dyDescent="0.15">
      <c r="C376" s="137"/>
      <c r="D376" s="137"/>
      <c r="E376" s="137"/>
      <c r="J376" s="139"/>
    </row>
    <row r="377" spans="3:10" x14ac:dyDescent="0.15">
      <c r="C377" s="137"/>
      <c r="D377" s="137"/>
      <c r="E377" s="137"/>
      <c r="J377" s="139"/>
    </row>
    <row r="378" spans="3:10" x14ac:dyDescent="0.15">
      <c r="C378" s="137"/>
      <c r="D378" s="137"/>
      <c r="E378" s="137"/>
      <c r="J378" s="139"/>
    </row>
    <row r="379" spans="3:10" x14ac:dyDescent="0.15">
      <c r="C379" s="137"/>
      <c r="D379" s="137"/>
      <c r="E379" s="137"/>
      <c r="J379" s="139"/>
    </row>
    <row r="380" spans="3:10" x14ac:dyDescent="0.15">
      <c r="C380" s="137"/>
      <c r="D380" s="137"/>
      <c r="E380" s="137"/>
      <c r="J380" s="139"/>
    </row>
    <row r="381" spans="3:10" x14ac:dyDescent="0.15">
      <c r="C381" s="137"/>
      <c r="D381" s="137"/>
      <c r="E381" s="137"/>
      <c r="J381" s="139"/>
    </row>
    <row r="382" spans="3:10" x14ac:dyDescent="0.15">
      <c r="C382" s="137"/>
      <c r="D382" s="137"/>
      <c r="E382" s="137"/>
      <c r="J382" s="139"/>
    </row>
    <row r="383" spans="3:10" x14ac:dyDescent="0.15">
      <c r="C383" s="137"/>
      <c r="D383" s="137"/>
      <c r="E383" s="137"/>
      <c r="J383" s="139"/>
    </row>
    <row r="384" spans="3:10" x14ac:dyDescent="0.15">
      <c r="C384" s="137"/>
      <c r="D384" s="137"/>
      <c r="E384" s="137"/>
      <c r="J384" s="139"/>
    </row>
    <row r="385" spans="3:10" x14ac:dyDescent="0.15">
      <c r="C385" s="137"/>
      <c r="D385" s="137"/>
      <c r="E385" s="137"/>
      <c r="J385" s="139"/>
    </row>
    <row r="386" spans="3:10" x14ac:dyDescent="0.15">
      <c r="C386" s="137"/>
      <c r="D386" s="137"/>
      <c r="E386" s="137"/>
      <c r="J386" s="139"/>
    </row>
    <row r="387" spans="3:10" x14ac:dyDescent="0.15">
      <c r="C387" s="137"/>
      <c r="D387" s="137"/>
      <c r="E387" s="137"/>
      <c r="J387" s="139"/>
    </row>
    <row r="388" spans="3:10" x14ac:dyDescent="0.15">
      <c r="C388" s="137"/>
      <c r="D388" s="137"/>
      <c r="E388" s="137"/>
      <c r="J388" s="139"/>
    </row>
    <row r="389" spans="3:10" x14ac:dyDescent="0.15">
      <c r="C389" s="137"/>
      <c r="D389" s="137"/>
      <c r="E389" s="137"/>
      <c r="J389" s="139"/>
    </row>
    <row r="390" spans="3:10" x14ac:dyDescent="0.15">
      <c r="C390" s="137"/>
      <c r="D390" s="137"/>
      <c r="E390" s="137"/>
      <c r="J390" s="139"/>
    </row>
    <row r="391" spans="3:10" x14ac:dyDescent="0.15">
      <c r="C391" s="137"/>
      <c r="D391" s="137"/>
      <c r="E391" s="137"/>
      <c r="J391" s="139"/>
    </row>
    <row r="392" spans="3:10" x14ac:dyDescent="0.15">
      <c r="C392" s="137"/>
      <c r="D392" s="137"/>
      <c r="E392" s="137"/>
      <c r="J392" s="139"/>
    </row>
    <row r="393" spans="3:10" x14ac:dyDescent="0.15">
      <c r="C393" s="137"/>
      <c r="D393" s="137"/>
      <c r="E393" s="137"/>
      <c r="J393" s="139"/>
    </row>
    <row r="394" spans="3:10" x14ac:dyDescent="0.15">
      <c r="C394" s="137"/>
      <c r="D394" s="137"/>
      <c r="E394" s="137"/>
      <c r="J394" s="139"/>
    </row>
    <row r="395" spans="3:10" x14ac:dyDescent="0.15">
      <c r="C395" s="137"/>
      <c r="D395" s="137"/>
      <c r="E395" s="137"/>
      <c r="J395" s="139"/>
    </row>
    <row r="396" spans="3:10" x14ac:dyDescent="0.15">
      <c r="C396" s="137"/>
      <c r="D396" s="137"/>
      <c r="E396" s="137"/>
      <c r="J396" s="139"/>
    </row>
    <row r="397" spans="3:10" x14ac:dyDescent="0.15">
      <c r="C397" s="137"/>
      <c r="D397" s="137"/>
      <c r="E397" s="137"/>
      <c r="J397" s="139"/>
    </row>
    <row r="398" spans="3:10" x14ac:dyDescent="0.15">
      <c r="C398" s="137"/>
      <c r="D398" s="137"/>
      <c r="E398" s="137"/>
      <c r="J398" s="139"/>
    </row>
    <row r="399" spans="3:10" x14ac:dyDescent="0.15">
      <c r="C399" s="137"/>
      <c r="D399" s="137"/>
      <c r="E399" s="137"/>
      <c r="J399" s="139"/>
    </row>
    <row r="400" spans="3:10" x14ac:dyDescent="0.15">
      <c r="C400" s="137"/>
      <c r="D400" s="137"/>
      <c r="E400" s="137"/>
      <c r="J400" s="139"/>
    </row>
    <row r="401" spans="3:10" x14ac:dyDescent="0.15">
      <c r="C401" s="137"/>
      <c r="D401" s="137"/>
      <c r="E401" s="137"/>
      <c r="J401" s="139"/>
    </row>
    <row r="402" spans="3:10" x14ac:dyDescent="0.15">
      <c r="C402" s="137"/>
      <c r="D402" s="137"/>
      <c r="E402" s="137"/>
      <c r="J402" s="139"/>
    </row>
    <row r="403" spans="3:10" x14ac:dyDescent="0.15">
      <c r="C403" s="137"/>
      <c r="D403" s="137"/>
      <c r="E403" s="137"/>
      <c r="J403" s="139"/>
    </row>
    <row r="404" spans="3:10" x14ac:dyDescent="0.15">
      <c r="C404" s="137"/>
      <c r="D404" s="137"/>
      <c r="E404" s="137"/>
      <c r="J404" s="139"/>
    </row>
    <row r="405" spans="3:10" x14ac:dyDescent="0.15">
      <c r="C405" s="137"/>
      <c r="D405" s="137"/>
      <c r="E405" s="137"/>
      <c r="J405" s="139"/>
    </row>
    <row r="406" spans="3:10" x14ac:dyDescent="0.15">
      <c r="C406" s="137"/>
      <c r="D406" s="137"/>
      <c r="E406" s="137"/>
      <c r="J406" s="139"/>
    </row>
    <row r="407" spans="3:10" x14ac:dyDescent="0.15">
      <c r="C407" s="137"/>
      <c r="D407" s="137"/>
      <c r="E407" s="137"/>
      <c r="J407" s="139"/>
    </row>
    <row r="408" spans="3:10" x14ac:dyDescent="0.15">
      <c r="C408" s="137"/>
      <c r="D408" s="137"/>
      <c r="E408" s="137"/>
      <c r="J408" s="139"/>
    </row>
    <row r="409" spans="3:10" x14ac:dyDescent="0.15">
      <c r="C409" s="137"/>
      <c r="D409" s="137"/>
      <c r="E409" s="137"/>
      <c r="J409" s="139"/>
    </row>
    <row r="410" spans="3:10" x14ac:dyDescent="0.15">
      <c r="C410" s="137"/>
      <c r="D410" s="137"/>
      <c r="E410" s="137"/>
      <c r="J410" s="139"/>
    </row>
    <row r="411" spans="3:10" x14ac:dyDescent="0.15">
      <c r="C411" s="137"/>
      <c r="D411" s="137"/>
      <c r="E411" s="137"/>
      <c r="J411" s="139"/>
    </row>
    <row r="412" spans="3:10" x14ac:dyDescent="0.15">
      <c r="C412" s="137"/>
      <c r="D412" s="137"/>
      <c r="E412" s="137"/>
      <c r="J412" s="139"/>
    </row>
    <row r="413" spans="3:10" x14ac:dyDescent="0.15">
      <c r="C413" s="137"/>
      <c r="D413" s="137"/>
      <c r="E413" s="137"/>
      <c r="J413" s="139"/>
    </row>
    <row r="414" spans="3:10" x14ac:dyDescent="0.15">
      <c r="C414" s="137"/>
      <c r="D414" s="137"/>
      <c r="E414" s="137"/>
      <c r="J414" s="139"/>
    </row>
    <row r="415" spans="3:10" x14ac:dyDescent="0.15">
      <c r="C415" s="137"/>
      <c r="D415" s="137"/>
      <c r="E415" s="137"/>
      <c r="J415" s="139"/>
    </row>
    <row r="416" spans="3:10" x14ac:dyDescent="0.15">
      <c r="C416" s="137"/>
      <c r="D416" s="137"/>
      <c r="E416" s="137"/>
      <c r="J416" s="139"/>
    </row>
    <row r="417" spans="3:10" x14ac:dyDescent="0.15">
      <c r="C417" s="137"/>
      <c r="D417" s="137"/>
      <c r="E417" s="137"/>
      <c r="J417" s="139"/>
    </row>
    <row r="418" spans="3:10" x14ac:dyDescent="0.15">
      <c r="C418" s="137"/>
      <c r="D418" s="137"/>
      <c r="E418" s="137"/>
      <c r="J418" s="139"/>
    </row>
    <row r="419" spans="3:10" x14ac:dyDescent="0.15">
      <c r="C419" s="137"/>
      <c r="D419" s="137"/>
      <c r="E419" s="137"/>
      <c r="J419" s="139"/>
    </row>
    <row r="420" spans="3:10" x14ac:dyDescent="0.15">
      <c r="C420" s="137"/>
      <c r="D420" s="137"/>
      <c r="E420" s="137"/>
      <c r="J420" s="139"/>
    </row>
    <row r="421" spans="3:10" x14ac:dyDescent="0.15">
      <c r="C421" s="137"/>
      <c r="D421" s="137"/>
      <c r="E421" s="137"/>
      <c r="J421" s="139"/>
    </row>
    <row r="422" spans="3:10" x14ac:dyDescent="0.15">
      <c r="C422" s="137"/>
      <c r="D422" s="137"/>
      <c r="E422" s="137"/>
      <c r="J422" s="139"/>
    </row>
    <row r="423" spans="3:10" x14ac:dyDescent="0.15">
      <c r="C423" s="137"/>
      <c r="D423" s="137"/>
      <c r="E423" s="137"/>
      <c r="J423" s="139"/>
    </row>
    <row r="424" spans="3:10" x14ac:dyDescent="0.15">
      <c r="C424" s="137"/>
      <c r="D424" s="137"/>
      <c r="E424" s="137"/>
      <c r="J424" s="139"/>
    </row>
    <row r="425" spans="3:10" x14ac:dyDescent="0.15">
      <c r="C425" s="137"/>
      <c r="D425" s="137"/>
      <c r="E425" s="137"/>
      <c r="J425" s="139"/>
    </row>
    <row r="426" spans="3:10" x14ac:dyDescent="0.15">
      <c r="C426" s="137"/>
      <c r="D426" s="137"/>
      <c r="E426" s="137"/>
      <c r="J426" s="139"/>
    </row>
    <row r="427" spans="3:10" x14ac:dyDescent="0.15">
      <c r="C427" s="137"/>
      <c r="D427" s="137"/>
      <c r="E427" s="137"/>
      <c r="J427" s="139"/>
    </row>
    <row r="428" spans="3:10" x14ac:dyDescent="0.15">
      <c r="C428" s="137"/>
      <c r="D428" s="137"/>
      <c r="E428" s="137"/>
      <c r="J428" s="139"/>
    </row>
    <row r="429" spans="3:10" x14ac:dyDescent="0.15">
      <c r="C429" s="137"/>
      <c r="D429" s="137"/>
      <c r="E429" s="137"/>
      <c r="J429" s="139"/>
    </row>
    <row r="430" spans="3:10" x14ac:dyDescent="0.15">
      <c r="C430" s="137"/>
      <c r="D430" s="137"/>
      <c r="E430" s="137"/>
      <c r="J430" s="139"/>
    </row>
    <row r="431" spans="3:10" x14ac:dyDescent="0.15">
      <c r="C431" s="137"/>
      <c r="D431" s="137"/>
      <c r="E431" s="137"/>
      <c r="J431" s="139"/>
    </row>
    <row r="432" spans="3:10" x14ac:dyDescent="0.15">
      <c r="C432" s="137"/>
      <c r="D432" s="137"/>
      <c r="E432" s="137"/>
      <c r="J432" s="139"/>
    </row>
    <row r="433" spans="3:10" x14ac:dyDescent="0.15">
      <c r="C433" s="137"/>
      <c r="D433" s="137"/>
      <c r="E433" s="137"/>
      <c r="J433" s="139"/>
    </row>
    <row r="434" spans="3:10" x14ac:dyDescent="0.15">
      <c r="C434" s="137"/>
      <c r="D434" s="137"/>
      <c r="E434" s="137"/>
      <c r="J434" s="139"/>
    </row>
    <row r="435" spans="3:10" x14ac:dyDescent="0.15">
      <c r="C435" s="137"/>
      <c r="D435" s="137"/>
      <c r="E435" s="137"/>
      <c r="J435" s="139"/>
    </row>
    <row r="436" spans="3:10" x14ac:dyDescent="0.15">
      <c r="C436" s="137"/>
      <c r="D436" s="137"/>
      <c r="E436" s="137"/>
      <c r="J436" s="139"/>
    </row>
    <row r="437" spans="3:10" x14ac:dyDescent="0.15">
      <c r="C437" s="137"/>
      <c r="D437" s="137"/>
      <c r="E437" s="137"/>
      <c r="J437" s="139"/>
    </row>
    <row r="438" spans="3:10" x14ac:dyDescent="0.15">
      <c r="C438" s="137"/>
      <c r="D438" s="137"/>
      <c r="E438" s="137"/>
      <c r="J438" s="139"/>
    </row>
    <row r="439" spans="3:10" x14ac:dyDescent="0.15">
      <c r="C439" s="137"/>
      <c r="D439" s="137"/>
      <c r="E439" s="137"/>
      <c r="J439" s="139"/>
    </row>
    <row r="440" spans="3:10" x14ac:dyDescent="0.15">
      <c r="C440" s="137"/>
      <c r="D440" s="137"/>
      <c r="E440" s="137"/>
      <c r="J440" s="139"/>
    </row>
    <row r="441" spans="3:10" x14ac:dyDescent="0.15">
      <c r="C441" s="137"/>
      <c r="D441" s="137"/>
      <c r="E441" s="137"/>
      <c r="J441" s="139"/>
    </row>
    <row r="442" spans="3:10" x14ac:dyDescent="0.15">
      <c r="C442" s="137"/>
      <c r="D442" s="137"/>
      <c r="E442" s="137"/>
      <c r="J442" s="139"/>
    </row>
    <row r="443" spans="3:10" x14ac:dyDescent="0.15">
      <c r="C443" s="137"/>
      <c r="D443" s="137"/>
      <c r="E443" s="137"/>
      <c r="J443" s="139"/>
    </row>
    <row r="444" spans="3:10" x14ac:dyDescent="0.15">
      <c r="C444" s="137"/>
      <c r="D444" s="137"/>
      <c r="E444" s="137"/>
      <c r="J444" s="139"/>
    </row>
    <row r="445" spans="3:10" x14ac:dyDescent="0.15">
      <c r="C445" s="137"/>
      <c r="D445" s="137"/>
      <c r="E445" s="137"/>
      <c r="J445" s="139"/>
    </row>
    <row r="446" spans="3:10" x14ac:dyDescent="0.15">
      <c r="C446" s="137"/>
      <c r="D446" s="137"/>
      <c r="E446" s="137"/>
      <c r="J446" s="139"/>
    </row>
    <row r="447" spans="3:10" x14ac:dyDescent="0.15">
      <c r="C447" s="137"/>
      <c r="D447" s="137"/>
      <c r="E447" s="137"/>
      <c r="J447" s="139"/>
    </row>
    <row r="448" spans="3:10" x14ac:dyDescent="0.15">
      <c r="C448" s="137"/>
      <c r="D448" s="137"/>
      <c r="E448" s="137"/>
      <c r="J448" s="139"/>
    </row>
    <row r="449" spans="3:10" x14ac:dyDescent="0.15">
      <c r="C449" s="137"/>
      <c r="D449" s="137"/>
      <c r="E449" s="137"/>
      <c r="J449" s="139"/>
    </row>
    <row r="450" spans="3:10" x14ac:dyDescent="0.15">
      <c r="C450" s="137"/>
      <c r="D450" s="137"/>
      <c r="E450" s="137"/>
      <c r="J450" s="139"/>
    </row>
    <row r="451" spans="3:10" x14ac:dyDescent="0.15">
      <c r="C451" s="137"/>
      <c r="D451" s="137"/>
      <c r="E451" s="137"/>
      <c r="J451" s="139"/>
    </row>
    <row r="452" spans="3:10" x14ac:dyDescent="0.15">
      <c r="C452" s="137"/>
      <c r="D452" s="137"/>
      <c r="E452" s="137"/>
      <c r="J452" s="139"/>
    </row>
    <row r="453" spans="3:10" x14ac:dyDescent="0.15">
      <c r="C453" s="137"/>
      <c r="D453" s="137"/>
      <c r="E453" s="137"/>
      <c r="J453" s="139"/>
    </row>
    <row r="454" spans="3:10" x14ac:dyDescent="0.15">
      <c r="C454" s="137"/>
      <c r="D454" s="137"/>
      <c r="E454" s="137"/>
      <c r="J454" s="139"/>
    </row>
    <row r="455" spans="3:10" x14ac:dyDescent="0.15">
      <c r="C455" s="137"/>
      <c r="D455" s="137"/>
      <c r="E455" s="137"/>
      <c r="J455" s="139"/>
    </row>
    <row r="456" spans="3:10" x14ac:dyDescent="0.15">
      <c r="C456" s="137"/>
      <c r="D456" s="137"/>
      <c r="E456" s="137"/>
      <c r="J456" s="139"/>
    </row>
    <row r="457" spans="3:10" x14ac:dyDescent="0.15">
      <c r="C457" s="137"/>
      <c r="D457" s="137"/>
      <c r="E457" s="137"/>
      <c r="J457" s="139"/>
    </row>
    <row r="458" spans="3:10" x14ac:dyDescent="0.15">
      <c r="C458" s="137"/>
      <c r="D458" s="137"/>
      <c r="E458" s="137"/>
      <c r="J458" s="139"/>
    </row>
    <row r="459" spans="3:10" x14ac:dyDescent="0.15">
      <c r="C459" s="137"/>
      <c r="D459" s="137"/>
      <c r="E459" s="137"/>
      <c r="J459" s="139"/>
    </row>
    <row r="460" spans="3:10" x14ac:dyDescent="0.15">
      <c r="C460" s="137"/>
      <c r="D460" s="137"/>
      <c r="E460" s="137"/>
      <c r="J460" s="139"/>
    </row>
    <row r="461" spans="3:10" x14ac:dyDescent="0.15">
      <c r="C461" s="137"/>
      <c r="D461" s="137"/>
      <c r="E461" s="137"/>
      <c r="J461" s="139"/>
    </row>
    <row r="462" spans="3:10" x14ac:dyDescent="0.15">
      <c r="C462" s="137"/>
      <c r="D462" s="137"/>
      <c r="E462" s="137"/>
      <c r="J462" s="139"/>
    </row>
    <row r="463" spans="3:10" x14ac:dyDescent="0.15">
      <c r="C463" s="137"/>
      <c r="D463" s="137"/>
      <c r="E463" s="137"/>
      <c r="J463" s="139"/>
    </row>
    <row r="464" spans="3:10" x14ac:dyDescent="0.15">
      <c r="C464" s="137"/>
      <c r="D464" s="137"/>
      <c r="E464" s="137"/>
      <c r="J464" s="139"/>
    </row>
    <row r="465" spans="3:10" x14ac:dyDescent="0.15">
      <c r="C465" s="137"/>
      <c r="D465" s="137"/>
      <c r="E465" s="137"/>
      <c r="J465" s="139"/>
    </row>
    <row r="466" spans="3:10" x14ac:dyDescent="0.15">
      <c r="C466" s="137"/>
      <c r="D466" s="137"/>
      <c r="E466" s="137"/>
      <c r="J466" s="139"/>
    </row>
    <row r="467" spans="3:10" x14ac:dyDescent="0.15">
      <c r="C467" s="137"/>
      <c r="D467" s="137"/>
      <c r="E467" s="137"/>
      <c r="J467" s="139"/>
    </row>
    <row r="468" spans="3:10" x14ac:dyDescent="0.15">
      <c r="C468" s="137"/>
      <c r="D468" s="137"/>
      <c r="E468" s="137"/>
      <c r="J468" s="139"/>
    </row>
    <row r="469" spans="3:10" x14ac:dyDescent="0.15">
      <c r="C469" s="137"/>
      <c r="D469" s="137"/>
      <c r="E469" s="137"/>
      <c r="J469" s="139"/>
    </row>
    <row r="470" spans="3:10" x14ac:dyDescent="0.15">
      <c r="C470" s="137"/>
      <c r="D470" s="137"/>
      <c r="E470" s="137"/>
      <c r="J470" s="139"/>
    </row>
    <row r="471" spans="3:10" x14ac:dyDescent="0.15">
      <c r="C471" s="137"/>
      <c r="D471" s="137"/>
      <c r="E471" s="137"/>
      <c r="J471" s="139"/>
    </row>
    <row r="472" spans="3:10" x14ac:dyDescent="0.15">
      <c r="C472" s="137"/>
      <c r="D472" s="137"/>
      <c r="E472" s="137"/>
      <c r="J472" s="139"/>
    </row>
    <row r="473" spans="3:10" x14ac:dyDescent="0.15">
      <c r="C473" s="137"/>
      <c r="D473" s="137"/>
      <c r="E473" s="137"/>
      <c r="J473" s="139"/>
    </row>
    <row r="474" spans="3:10" x14ac:dyDescent="0.15">
      <c r="C474" s="137"/>
      <c r="D474" s="137"/>
      <c r="E474" s="137"/>
      <c r="J474" s="139"/>
    </row>
    <row r="475" spans="3:10" x14ac:dyDescent="0.15">
      <c r="C475" s="137"/>
      <c r="D475" s="137"/>
      <c r="E475" s="137"/>
      <c r="J475" s="139"/>
    </row>
    <row r="476" spans="3:10" x14ac:dyDescent="0.15">
      <c r="C476" s="137"/>
      <c r="D476" s="137"/>
      <c r="E476" s="137"/>
      <c r="J476" s="139"/>
    </row>
    <row r="477" spans="3:10" x14ac:dyDescent="0.15">
      <c r="C477" s="137"/>
      <c r="D477" s="137"/>
      <c r="E477" s="137"/>
      <c r="J477" s="139"/>
    </row>
    <row r="478" spans="3:10" x14ac:dyDescent="0.15">
      <c r="C478" s="137"/>
      <c r="D478" s="137"/>
      <c r="E478" s="137"/>
      <c r="J478" s="139"/>
    </row>
    <row r="479" spans="3:10" x14ac:dyDescent="0.15">
      <c r="C479" s="137"/>
      <c r="D479" s="137"/>
      <c r="E479" s="137"/>
      <c r="J479" s="139"/>
    </row>
    <row r="480" spans="3:10" x14ac:dyDescent="0.15">
      <c r="C480" s="137"/>
      <c r="D480" s="137"/>
      <c r="E480" s="137"/>
      <c r="J480" s="139"/>
    </row>
    <row r="481" spans="3:10" x14ac:dyDescent="0.15">
      <c r="C481" s="137"/>
      <c r="D481" s="137"/>
      <c r="E481" s="137"/>
      <c r="J481" s="139"/>
    </row>
    <row r="482" spans="3:10" x14ac:dyDescent="0.15">
      <c r="C482" s="137"/>
      <c r="D482" s="137"/>
      <c r="E482" s="137"/>
      <c r="J482" s="139"/>
    </row>
    <row r="483" spans="3:10" x14ac:dyDescent="0.15">
      <c r="C483" s="137"/>
      <c r="D483" s="137"/>
      <c r="E483" s="137"/>
      <c r="J483" s="139"/>
    </row>
    <row r="484" spans="3:10" x14ac:dyDescent="0.15">
      <c r="C484" s="137"/>
      <c r="D484" s="137"/>
      <c r="E484" s="137"/>
      <c r="J484" s="139"/>
    </row>
    <row r="485" spans="3:10" x14ac:dyDescent="0.15">
      <c r="C485" s="137"/>
      <c r="D485" s="137"/>
      <c r="E485" s="137"/>
      <c r="J485" s="139"/>
    </row>
    <row r="486" spans="3:10" x14ac:dyDescent="0.15">
      <c r="C486" s="137"/>
      <c r="D486" s="137"/>
      <c r="E486" s="137"/>
      <c r="J486" s="139"/>
    </row>
    <row r="487" spans="3:10" x14ac:dyDescent="0.15">
      <c r="C487" s="137"/>
      <c r="D487" s="137"/>
      <c r="E487" s="137"/>
      <c r="J487" s="139"/>
    </row>
    <row r="488" spans="3:10" x14ac:dyDescent="0.15">
      <c r="C488" s="137"/>
      <c r="D488" s="137"/>
      <c r="E488" s="137"/>
      <c r="J488" s="139"/>
    </row>
    <row r="489" spans="3:10" x14ac:dyDescent="0.15">
      <c r="C489" s="137"/>
      <c r="D489" s="137"/>
      <c r="E489" s="137"/>
      <c r="J489" s="139"/>
    </row>
    <row r="490" spans="3:10" x14ac:dyDescent="0.15">
      <c r="C490" s="137"/>
      <c r="D490" s="137"/>
      <c r="E490" s="137"/>
      <c r="J490" s="139"/>
    </row>
    <row r="491" spans="3:10" x14ac:dyDescent="0.15">
      <c r="C491" s="137"/>
      <c r="D491" s="137"/>
      <c r="E491" s="137"/>
      <c r="J491" s="139"/>
    </row>
    <row r="492" spans="3:10" x14ac:dyDescent="0.15">
      <c r="C492" s="137"/>
      <c r="D492" s="137"/>
      <c r="E492" s="137"/>
      <c r="J492" s="139"/>
    </row>
    <row r="493" spans="3:10" x14ac:dyDescent="0.15">
      <c r="C493" s="137"/>
      <c r="D493" s="137"/>
      <c r="E493" s="137"/>
      <c r="J493" s="139"/>
    </row>
    <row r="494" spans="3:10" x14ac:dyDescent="0.15">
      <c r="C494" s="137"/>
      <c r="D494" s="137"/>
      <c r="E494" s="137"/>
      <c r="J494" s="139"/>
    </row>
    <row r="495" spans="3:10" x14ac:dyDescent="0.15">
      <c r="C495" s="137"/>
      <c r="D495" s="137"/>
      <c r="E495" s="137"/>
      <c r="J495" s="139"/>
    </row>
    <row r="496" spans="3:10" x14ac:dyDescent="0.15">
      <c r="C496" s="137"/>
      <c r="D496" s="137"/>
      <c r="E496" s="137"/>
      <c r="J496" s="139"/>
    </row>
    <row r="497" spans="3:10" x14ac:dyDescent="0.15">
      <c r="C497" s="137"/>
      <c r="D497" s="137"/>
      <c r="E497" s="137"/>
      <c r="J497" s="139"/>
    </row>
    <row r="498" spans="3:10" x14ac:dyDescent="0.15">
      <c r="C498" s="137"/>
      <c r="D498" s="137"/>
      <c r="E498" s="137"/>
      <c r="J498" s="139"/>
    </row>
    <row r="499" spans="3:10" x14ac:dyDescent="0.15">
      <c r="C499" s="137"/>
      <c r="D499" s="137"/>
      <c r="E499" s="137"/>
      <c r="J499" s="139"/>
    </row>
    <row r="500" spans="3:10" x14ac:dyDescent="0.15">
      <c r="C500" s="137"/>
      <c r="D500" s="137"/>
      <c r="E500" s="137"/>
      <c r="J500" s="139"/>
    </row>
    <row r="501" spans="3:10" x14ac:dyDescent="0.15">
      <c r="C501" s="137"/>
      <c r="D501" s="137"/>
      <c r="E501" s="137"/>
      <c r="J501" s="139"/>
    </row>
    <row r="502" spans="3:10" x14ac:dyDescent="0.15">
      <c r="C502" s="137"/>
      <c r="D502" s="137"/>
      <c r="E502" s="137"/>
      <c r="J502" s="139"/>
    </row>
    <row r="503" spans="3:10" x14ac:dyDescent="0.15">
      <c r="C503" s="137"/>
      <c r="D503" s="137"/>
      <c r="E503" s="137"/>
      <c r="J503" s="139"/>
    </row>
    <row r="504" spans="3:10" x14ac:dyDescent="0.15">
      <c r="C504" s="137"/>
      <c r="D504" s="137"/>
      <c r="E504" s="137"/>
      <c r="J504" s="139"/>
    </row>
    <row r="505" spans="3:10" x14ac:dyDescent="0.15">
      <c r="C505" s="137"/>
      <c r="D505" s="137"/>
      <c r="E505" s="137"/>
      <c r="J505" s="139"/>
    </row>
    <row r="506" spans="3:10" x14ac:dyDescent="0.15">
      <c r="C506" s="137"/>
      <c r="D506" s="137"/>
      <c r="E506" s="137"/>
      <c r="J506" s="139"/>
    </row>
    <row r="507" spans="3:10" x14ac:dyDescent="0.15">
      <c r="C507" s="137"/>
      <c r="D507" s="137"/>
      <c r="E507" s="137"/>
      <c r="J507" s="139"/>
    </row>
    <row r="508" spans="3:10" x14ac:dyDescent="0.15">
      <c r="C508" s="137"/>
      <c r="D508" s="137"/>
      <c r="E508" s="137"/>
      <c r="J508" s="139"/>
    </row>
    <row r="509" spans="3:10" x14ac:dyDescent="0.15">
      <c r="C509" s="137"/>
      <c r="D509" s="137"/>
      <c r="E509" s="137"/>
      <c r="J509" s="139"/>
    </row>
    <row r="510" spans="3:10" x14ac:dyDescent="0.15">
      <c r="C510" s="137"/>
      <c r="D510" s="137"/>
      <c r="E510" s="137"/>
      <c r="J510" s="139"/>
    </row>
    <row r="511" spans="3:10" x14ac:dyDescent="0.15">
      <c r="C511" s="137"/>
      <c r="D511" s="137"/>
      <c r="E511" s="137"/>
      <c r="J511" s="139"/>
    </row>
    <row r="512" spans="3:10" x14ac:dyDescent="0.15">
      <c r="C512" s="137"/>
      <c r="D512" s="137"/>
      <c r="E512" s="137"/>
      <c r="J512" s="139"/>
    </row>
    <row r="513" spans="3:10" x14ac:dyDescent="0.15">
      <c r="C513" s="137"/>
      <c r="D513" s="137"/>
      <c r="E513" s="137"/>
      <c r="J513" s="139"/>
    </row>
    <row r="514" spans="3:10" x14ac:dyDescent="0.15">
      <c r="C514" s="137"/>
      <c r="D514" s="137"/>
      <c r="E514" s="137"/>
      <c r="J514" s="139"/>
    </row>
    <row r="515" spans="3:10" x14ac:dyDescent="0.15">
      <c r="C515" s="137"/>
      <c r="D515" s="137"/>
      <c r="E515" s="137"/>
      <c r="J515" s="139"/>
    </row>
    <row r="516" spans="3:10" x14ac:dyDescent="0.15">
      <c r="C516" s="137"/>
      <c r="D516" s="137"/>
      <c r="E516" s="137"/>
      <c r="J516" s="139"/>
    </row>
    <row r="517" spans="3:10" x14ac:dyDescent="0.15">
      <c r="C517" s="137"/>
      <c r="D517" s="137"/>
      <c r="E517" s="137"/>
      <c r="J517" s="139"/>
    </row>
    <row r="518" spans="3:10" x14ac:dyDescent="0.15">
      <c r="C518" s="137"/>
      <c r="D518" s="137"/>
      <c r="E518" s="137"/>
      <c r="J518" s="139"/>
    </row>
    <row r="519" spans="3:10" x14ac:dyDescent="0.15">
      <c r="C519" s="137"/>
      <c r="D519" s="137"/>
      <c r="E519" s="137"/>
      <c r="J519" s="139"/>
    </row>
    <row r="520" spans="3:10" x14ac:dyDescent="0.15">
      <c r="C520" s="137"/>
      <c r="D520" s="137"/>
      <c r="E520" s="137"/>
      <c r="J520" s="139"/>
    </row>
    <row r="521" spans="3:10" x14ac:dyDescent="0.15">
      <c r="C521" s="137"/>
      <c r="D521" s="137"/>
      <c r="E521" s="137"/>
      <c r="J521" s="139"/>
    </row>
    <row r="522" spans="3:10" x14ac:dyDescent="0.15">
      <c r="C522" s="137"/>
      <c r="D522" s="137"/>
      <c r="E522" s="137"/>
      <c r="J522" s="139"/>
    </row>
    <row r="523" spans="3:10" x14ac:dyDescent="0.15">
      <c r="C523" s="137"/>
      <c r="D523" s="137"/>
      <c r="E523" s="137"/>
      <c r="J523" s="139"/>
    </row>
    <row r="524" spans="3:10" x14ac:dyDescent="0.15">
      <c r="C524" s="137"/>
      <c r="D524" s="137"/>
      <c r="E524" s="137"/>
      <c r="J524" s="139"/>
    </row>
    <row r="525" spans="3:10" x14ac:dyDescent="0.15">
      <c r="C525" s="137"/>
      <c r="D525" s="137"/>
      <c r="E525" s="137"/>
      <c r="J525" s="139"/>
    </row>
    <row r="526" spans="3:10" x14ac:dyDescent="0.15">
      <c r="C526" s="137"/>
      <c r="D526" s="137"/>
      <c r="E526" s="137"/>
      <c r="J526" s="139"/>
    </row>
    <row r="527" spans="3:10" x14ac:dyDescent="0.15">
      <c r="C527" s="137"/>
      <c r="D527" s="137"/>
      <c r="E527" s="137"/>
      <c r="J527" s="139"/>
    </row>
    <row r="528" spans="3:10" x14ac:dyDescent="0.15">
      <c r="C528" s="137"/>
      <c r="D528" s="137"/>
      <c r="E528" s="137"/>
      <c r="J528" s="139"/>
    </row>
    <row r="529" spans="3:10" x14ac:dyDescent="0.15">
      <c r="C529" s="137"/>
      <c r="D529" s="137"/>
      <c r="E529" s="137"/>
      <c r="J529" s="139"/>
    </row>
    <row r="530" spans="3:10" x14ac:dyDescent="0.15">
      <c r="C530" s="137"/>
      <c r="D530" s="137"/>
      <c r="E530" s="137"/>
      <c r="J530" s="139"/>
    </row>
    <row r="531" spans="3:10" x14ac:dyDescent="0.15">
      <c r="C531" s="137"/>
      <c r="D531" s="137"/>
      <c r="E531" s="137"/>
      <c r="J531" s="139"/>
    </row>
    <row r="532" spans="3:10" x14ac:dyDescent="0.15">
      <c r="C532" s="137"/>
      <c r="D532" s="137"/>
      <c r="E532" s="137"/>
      <c r="J532" s="139"/>
    </row>
    <row r="533" spans="3:10" x14ac:dyDescent="0.15">
      <c r="C533" s="137"/>
      <c r="D533" s="137"/>
      <c r="E533" s="137"/>
      <c r="J533" s="139"/>
    </row>
    <row r="534" spans="3:10" x14ac:dyDescent="0.15">
      <c r="C534" s="137"/>
      <c r="D534" s="137"/>
      <c r="E534" s="137"/>
      <c r="J534" s="139"/>
    </row>
    <row r="535" spans="3:10" x14ac:dyDescent="0.15">
      <c r="C535" s="137"/>
      <c r="D535" s="137"/>
      <c r="E535" s="137"/>
      <c r="J535" s="139"/>
    </row>
    <row r="536" spans="3:10" x14ac:dyDescent="0.15">
      <c r="C536" s="137"/>
      <c r="D536" s="137"/>
      <c r="E536" s="137"/>
      <c r="J536" s="139"/>
    </row>
    <row r="537" spans="3:10" x14ac:dyDescent="0.15">
      <c r="C537" s="137"/>
      <c r="D537" s="137"/>
      <c r="E537" s="137"/>
      <c r="J537" s="139"/>
    </row>
    <row r="538" spans="3:10" x14ac:dyDescent="0.15">
      <c r="C538" s="137"/>
      <c r="D538" s="137"/>
      <c r="E538" s="137"/>
      <c r="J538" s="139"/>
    </row>
    <row r="539" spans="3:10" x14ac:dyDescent="0.15">
      <c r="C539" s="137"/>
      <c r="D539" s="137"/>
      <c r="E539" s="137"/>
      <c r="J539" s="139"/>
    </row>
    <row r="540" spans="3:10" x14ac:dyDescent="0.15">
      <c r="C540" s="137"/>
      <c r="D540" s="137"/>
      <c r="E540" s="137"/>
      <c r="J540" s="139"/>
    </row>
    <row r="541" spans="3:10" x14ac:dyDescent="0.15">
      <c r="C541" s="137"/>
      <c r="D541" s="137"/>
      <c r="E541" s="137"/>
      <c r="J541" s="139"/>
    </row>
    <row r="542" spans="3:10" x14ac:dyDescent="0.15">
      <c r="C542" s="137"/>
      <c r="D542" s="137"/>
      <c r="E542" s="137"/>
      <c r="J542" s="139"/>
    </row>
    <row r="543" spans="3:10" x14ac:dyDescent="0.15">
      <c r="C543" s="137"/>
      <c r="D543" s="137"/>
      <c r="E543" s="137"/>
      <c r="J543" s="139"/>
    </row>
    <row r="544" spans="3:10" x14ac:dyDescent="0.15">
      <c r="C544" s="137"/>
      <c r="D544" s="137"/>
      <c r="E544" s="137"/>
      <c r="J544" s="139"/>
    </row>
    <row r="545" spans="3:10" x14ac:dyDescent="0.15">
      <c r="C545" s="137"/>
      <c r="D545" s="137"/>
      <c r="E545" s="137"/>
      <c r="J545" s="139"/>
    </row>
    <row r="546" spans="3:10" x14ac:dyDescent="0.15">
      <c r="C546" s="137"/>
      <c r="D546" s="137"/>
      <c r="E546" s="137"/>
      <c r="J546" s="139"/>
    </row>
    <row r="547" spans="3:10" x14ac:dyDescent="0.15">
      <c r="C547" s="137"/>
      <c r="D547" s="137"/>
      <c r="E547" s="137"/>
      <c r="J547" s="139"/>
    </row>
    <row r="548" spans="3:10" x14ac:dyDescent="0.15">
      <c r="C548" s="137"/>
      <c r="D548" s="137"/>
      <c r="E548" s="137"/>
      <c r="J548" s="139"/>
    </row>
    <row r="549" spans="3:10" x14ac:dyDescent="0.15">
      <c r="C549" s="137"/>
      <c r="D549" s="137"/>
      <c r="E549" s="137"/>
      <c r="J549" s="139"/>
    </row>
    <row r="550" spans="3:10" x14ac:dyDescent="0.15">
      <c r="C550" s="137"/>
      <c r="D550" s="137"/>
      <c r="E550" s="137"/>
      <c r="J550" s="139"/>
    </row>
    <row r="551" spans="3:10" x14ac:dyDescent="0.15">
      <c r="C551" s="137"/>
      <c r="D551" s="137"/>
      <c r="E551" s="137"/>
      <c r="J551" s="139"/>
    </row>
    <row r="552" spans="3:10" x14ac:dyDescent="0.15">
      <c r="C552" s="137"/>
      <c r="D552" s="137"/>
      <c r="E552" s="137"/>
      <c r="J552" s="139"/>
    </row>
    <row r="553" spans="3:10" x14ac:dyDescent="0.15">
      <c r="C553" s="137"/>
      <c r="D553" s="137"/>
      <c r="E553" s="137"/>
      <c r="J553" s="139"/>
    </row>
    <row r="554" spans="3:10" x14ac:dyDescent="0.15">
      <c r="C554" s="137"/>
      <c r="D554" s="137"/>
      <c r="E554" s="137"/>
      <c r="J554" s="139"/>
    </row>
    <row r="555" spans="3:10" x14ac:dyDescent="0.15">
      <c r="C555" s="137"/>
      <c r="D555" s="137"/>
      <c r="E555" s="137"/>
      <c r="J555" s="139"/>
    </row>
    <row r="556" spans="3:10" x14ac:dyDescent="0.15">
      <c r="C556" s="137"/>
      <c r="D556" s="137"/>
      <c r="E556" s="137"/>
      <c r="J556" s="139"/>
    </row>
    <row r="557" spans="3:10" x14ac:dyDescent="0.15">
      <c r="C557" s="137"/>
      <c r="D557" s="137"/>
      <c r="E557" s="137"/>
      <c r="J557" s="139"/>
    </row>
    <row r="558" spans="3:10" x14ac:dyDescent="0.15">
      <c r="C558" s="137"/>
      <c r="D558" s="137"/>
      <c r="E558" s="137"/>
      <c r="J558" s="139"/>
    </row>
    <row r="559" spans="3:10" x14ac:dyDescent="0.15">
      <c r="C559" s="137"/>
      <c r="D559" s="137"/>
      <c r="E559" s="137"/>
      <c r="J559" s="139"/>
    </row>
    <row r="560" spans="3:10" x14ac:dyDescent="0.15">
      <c r="C560" s="137"/>
      <c r="D560" s="137"/>
      <c r="E560" s="137"/>
      <c r="J560" s="139"/>
    </row>
    <row r="561" spans="3:10" x14ac:dyDescent="0.15">
      <c r="C561" s="137"/>
      <c r="D561" s="137"/>
      <c r="E561" s="137"/>
      <c r="J561" s="139"/>
    </row>
    <row r="562" spans="3:10" x14ac:dyDescent="0.15">
      <c r="C562" s="137"/>
      <c r="D562" s="137"/>
      <c r="E562" s="137"/>
      <c r="J562" s="139"/>
    </row>
    <row r="563" spans="3:10" x14ac:dyDescent="0.15">
      <c r="C563" s="137"/>
      <c r="D563" s="137"/>
      <c r="E563" s="137"/>
      <c r="J563" s="139"/>
    </row>
    <row r="564" spans="3:10" x14ac:dyDescent="0.15">
      <c r="C564" s="137"/>
      <c r="D564" s="137"/>
      <c r="E564" s="137"/>
      <c r="J564" s="139"/>
    </row>
    <row r="565" spans="3:10" x14ac:dyDescent="0.15">
      <c r="C565" s="137"/>
      <c r="D565" s="137"/>
      <c r="E565" s="137"/>
      <c r="J565" s="139"/>
    </row>
    <row r="566" spans="3:10" x14ac:dyDescent="0.15">
      <c r="C566" s="137"/>
      <c r="D566" s="137"/>
      <c r="E566" s="137"/>
      <c r="J566" s="139"/>
    </row>
    <row r="567" spans="3:10" x14ac:dyDescent="0.15">
      <c r="C567" s="137"/>
      <c r="D567" s="137"/>
      <c r="E567" s="137"/>
      <c r="J567" s="139"/>
    </row>
    <row r="568" spans="3:10" x14ac:dyDescent="0.15">
      <c r="C568" s="137"/>
      <c r="D568" s="137"/>
      <c r="E568" s="137"/>
      <c r="J568" s="139"/>
    </row>
    <row r="569" spans="3:10" x14ac:dyDescent="0.15">
      <c r="C569" s="137"/>
      <c r="D569" s="137"/>
      <c r="E569" s="137"/>
      <c r="J569" s="139"/>
    </row>
    <row r="570" spans="3:10" x14ac:dyDescent="0.15">
      <c r="C570" s="137"/>
      <c r="D570" s="137"/>
      <c r="E570" s="137"/>
      <c r="J570" s="139"/>
    </row>
    <row r="571" spans="3:10" x14ac:dyDescent="0.15">
      <c r="C571" s="137"/>
      <c r="D571" s="137"/>
      <c r="E571" s="137"/>
      <c r="J571" s="139"/>
    </row>
    <row r="572" spans="3:10" x14ac:dyDescent="0.15">
      <c r="C572" s="137"/>
      <c r="D572" s="137"/>
      <c r="E572" s="137"/>
      <c r="J572" s="139"/>
    </row>
    <row r="573" spans="3:10" x14ac:dyDescent="0.15">
      <c r="C573" s="137"/>
      <c r="D573" s="137"/>
      <c r="E573" s="137"/>
      <c r="J573" s="139"/>
    </row>
    <row r="574" spans="3:10" x14ac:dyDescent="0.15">
      <c r="C574" s="137"/>
      <c r="D574" s="137"/>
      <c r="E574" s="137"/>
      <c r="J574" s="139"/>
    </row>
    <row r="575" spans="3:10" x14ac:dyDescent="0.15">
      <c r="C575" s="137"/>
      <c r="D575" s="137"/>
      <c r="E575" s="137"/>
      <c r="J575" s="139"/>
    </row>
    <row r="576" spans="3:10" x14ac:dyDescent="0.15">
      <c r="C576" s="137"/>
      <c r="D576" s="137"/>
      <c r="E576" s="137"/>
      <c r="J576" s="139"/>
    </row>
    <row r="577" spans="3:10" x14ac:dyDescent="0.15">
      <c r="C577" s="137"/>
      <c r="D577" s="137"/>
      <c r="E577" s="137"/>
      <c r="J577" s="139"/>
    </row>
    <row r="578" spans="3:10" x14ac:dyDescent="0.15">
      <c r="C578" s="137"/>
      <c r="D578" s="137"/>
      <c r="E578" s="137"/>
      <c r="J578" s="139"/>
    </row>
    <row r="579" spans="3:10" x14ac:dyDescent="0.15">
      <c r="C579" s="137"/>
      <c r="D579" s="137"/>
      <c r="E579" s="137"/>
      <c r="J579" s="139"/>
    </row>
    <row r="580" spans="3:10" x14ac:dyDescent="0.15">
      <c r="C580" s="137"/>
      <c r="D580" s="137"/>
      <c r="E580" s="137"/>
      <c r="J580" s="139"/>
    </row>
    <row r="581" spans="3:10" x14ac:dyDescent="0.15">
      <c r="C581" s="137"/>
      <c r="D581" s="137"/>
      <c r="E581" s="137"/>
      <c r="J581" s="139"/>
    </row>
    <row r="582" spans="3:10" x14ac:dyDescent="0.15">
      <c r="C582" s="137"/>
      <c r="D582" s="137"/>
      <c r="E582" s="137"/>
      <c r="J582" s="139"/>
    </row>
    <row r="583" spans="3:10" x14ac:dyDescent="0.15">
      <c r="C583" s="137"/>
      <c r="D583" s="137"/>
      <c r="E583" s="137"/>
      <c r="J583" s="139"/>
    </row>
    <row r="584" spans="3:10" x14ac:dyDescent="0.15">
      <c r="C584" s="137"/>
      <c r="D584" s="137"/>
      <c r="E584" s="137"/>
      <c r="J584" s="139"/>
    </row>
    <row r="585" spans="3:10" x14ac:dyDescent="0.15">
      <c r="C585" s="137"/>
      <c r="D585" s="137"/>
      <c r="E585" s="137"/>
      <c r="J585" s="139"/>
    </row>
    <row r="586" spans="3:10" x14ac:dyDescent="0.15">
      <c r="C586" s="137"/>
      <c r="D586" s="137"/>
      <c r="E586" s="137"/>
      <c r="J586" s="139"/>
    </row>
    <row r="587" spans="3:10" x14ac:dyDescent="0.15">
      <c r="C587" s="137"/>
      <c r="D587" s="137"/>
      <c r="E587" s="137"/>
      <c r="J587" s="139"/>
    </row>
    <row r="588" spans="3:10" x14ac:dyDescent="0.15">
      <c r="C588" s="137"/>
      <c r="D588" s="137"/>
      <c r="E588" s="137"/>
      <c r="J588" s="139"/>
    </row>
    <row r="589" spans="3:10" x14ac:dyDescent="0.15">
      <c r="C589" s="137"/>
      <c r="D589" s="137"/>
      <c r="E589" s="137"/>
      <c r="J589" s="139"/>
    </row>
    <row r="590" spans="3:10" x14ac:dyDescent="0.15">
      <c r="C590" s="137"/>
      <c r="D590" s="137"/>
      <c r="E590" s="137"/>
      <c r="J590" s="139"/>
    </row>
    <row r="591" spans="3:10" x14ac:dyDescent="0.15">
      <c r="C591" s="137"/>
      <c r="D591" s="137"/>
      <c r="E591" s="137"/>
      <c r="J591" s="139"/>
    </row>
    <row r="592" spans="3:10" x14ac:dyDescent="0.15">
      <c r="C592" s="137"/>
      <c r="D592" s="137"/>
      <c r="E592" s="137"/>
      <c r="J592" s="139"/>
    </row>
    <row r="593" spans="3:10" x14ac:dyDescent="0.15">
      <c r="C593" s="137"/>
      <c r="D593" s="137"/>
      <c r="E593" s="137"/>
      <c r="J593" s="139"/>
    </row>
    <row r="594" spans="3:10" x14ac:dyDescent="0.15">
      <c r="C594" s="137"/>
      <c r="D594" s="137"/>
      <c r="E594" s="137"/>
      <c r="J594" s="139"/>
    </row>
    <row r="595" spans="3:10" x14ac:dyDescent="0.15">
      <c r="C595" s="137"/>
      <c r="D595" s="137"/>
      <c r="E595" s="137"/>
      <c r="J595" s="139"/>
    </row>
    <row r="596" spans="3:10" x14ac:dyDescent="0.15">
      <c r="C596" s="137"/>
      <c r="D596" s="137"/>
      <c r="E596" s="137"/>
      <c r="J596" s="139"/>
    </row>
    <row r="597" spans="3:10" x14ac:dyDescent="0.15">
      <c r="C597" s="137"/>
      <c r="D597" s="137"/>
      <c r="E597" s="137"/>
      <c r="J597" s="139"/>
    </row>
    <row r="598" spans="3:10" x14ac:dyDescent="0.15">
      <c r="C598" s="137"/>
      <c r="D598" s="137"/>
      <c r="E598" s="137"/>
      <c r="J598" s="139"/>
    </row>
    <row r="599" spans="3:10" x14ac:dyDescent="0.15">
      <c r="C599" s="137"/>
      <c r="D599" s="137"/>
      <c r="E599" s="137"/>
      <c r="J599" s="139"/>
    </row>
    <row r="600" spans="3:10" x14ac:dyDescent="0.15">
      <c r="C600" s="137"/>
      <c r="D600" s="137"/>
      <c r="E600" s="137"/>
      <c r="J600" s="139"/>
    </row>
    <row r="601" spans="3:10" x14ac:dyDescent="0.15">
      <c r="C601" s="137"/>
      <c r="D601" s="137"/>
      <c r="E601" s="137"/>
      <c r="J601" s="139"/>
    </row>
    <row r="602" spans="3:10" x14ac:dyDescent="0.15">
      <c r="C602" s="137"/>
      <c r="D602" s="137"/>
      <c r="E602" s="137"/>
      <c r="J602" s="139"/>
    </row>
    <row r="603" spans="3:10" x14ac:dyDescent="0.15">
      <c r="C603" s="137"/>
      <c r="D603" s="137"/>
      <c r="E603" s="137"/>
      <c r="J603" s="139"/>
    </row>
    <row r="604" spans="3:10" x14ac:dyDescent="0.15">
      <c r="C604" s="137"/>
      <c r="D604" s="137"/>
      <c r="E604" s="137"/>
      <c r="J604" s="139"/>
    </row>
    <row r="605" spans="3:10" x14ac:dyDescent="0.15">
      <c r="C605" s="137"/>
      <c r="D605" s="137"/>
      <c r="E605" s="137"/>
      <c r="J605" s="139"/>
    </row>
    <row r="606" spans="3:10" x14ac:dyDescent="0.15">
      <c r="C606" s="137"/>
      <c r="D606" s="137"/>
      <c r="E606" s="137"/>
      <c r="J606" s="139"/>
    </row>
    <row r="607" spans="3:10" x14ac:dyDescent="0.15">
      <c r="C607" s="137"/>
      <c r="D607" s="137"/>
      <c r="E607" s="137"/>
      <c r="J607" s="139"/>
    </row>
    <row r="608" spans="3:10" x14ac:dyDescent="0.15">
      <c r="C608" s="137"/>
      <c r="D608" s="137"/>
      <c r="E608" s="137"/>
      <c r="J608" s="139"/>
    </row>
    <row r="609" spans="3:10" x14ac:dyDescent="0.15">
      <c r="C609" s="137"/>
      <c r="D609" s="137"/>
      <c r="E609" s="137"/>
      <c r="J609" s="139"/>
    </row>
    <row r="610" spans="3:10" x14ac:dyDescent="0.15">
      <c r="C610" s="137"/>
      <c r="D610" s="137"/>
      <c r="E610" s="137"/>
      <c r="J610" s="139"/>
    </row>
    <row r="611" spans="3:10" x14ac:dyDescent="0.15">
      <c r="C611" s="137"/>
      <c r="D611" s="137"/>
      <c r="E611" s="137"/>
      <c r="J611" s="139"/>
    </row>
    <row r="612" spans="3:10" x14ac:dyDescent="0.15">
      <c r="C612" s="137"/>
      <c r="D612" s="137"/>
      <c r="E612" s="137"/>
      <c r="J612" s="139"/>
    </row>
    <row r="613" spans="3:10" x14ac:dyDescent="0.15">
      <c r="C613" s="137"/>
      <c r="D613" s="137"/>
      <c r="E613" s="137"/>
      <c r="J613" s="139"/>
    </row>
    <row r="614" spans="3:10" x14ac:dyDescent="0.15">
      <c r="C614" s="137"/>
      <c r="D614" s="137"/>
      <c r="E614" s="137"/>
      <c r="J614" s="139"/>
    </row>
    <row r="615" spans="3:10" x14ac:dyDescent="0.15">
      <c r="C615" s="137"/>
      <c r="D615" s="137"/>
      <c r="E615" s="137"/>
      <c r="J615" s="139"/>
    </row>
    <row r="616" spans="3:10" x14ac:dyDescent="0.15">
      <c r="C616" s="137"/>
      <c r="D616" s="137"/>
      <c r="E616" s="137"/>
      <c r="J616" s="139"/>
    </row>
    <row r="617" spans="3:10" x14ac:dyDescent="0.15">
      <c r="C617" s="137"/>
      <c r="D617" s="137"/>
      <c r="E617" s="137"/>
      <c r="J617" s="139"/>
    </row>
    <row r="618" spans="3:10" x14ac:dyDescent="0.15">
      <c r="C618" s="137"/>
      <c r="D618" s="137"/>
      <c r="E618" s="137"/>
      <c r="J618" s="139"/>
    </row>
    <row r="619" spans="3:10" x14ac:dyDescent="0.15">
      <c r="C619" s="137"/>
      <c r="D619" s="137"/>
      <c r="E619" s="137"/>
      <c r="J619" s="139"/>
    </row>
    <row r="620" spans="3:10" x14ac:dyDescent="0.15">
      <c r="C620" s="137"/>
      <c r="D620" s="137"/>
      <c r="E620" s="137"/>
      <c r="J620" s="139"/>
    </row>
    <row r="621" spans="3:10" x14ac:dyDescent="0.15">
      <c r="C621" s="137"/>
      <c r="D621" s="137"/>
      <c r="E621" s="137"/>
      <c r="J621" s="139"/>
    </row>
    <row r="622" spans="3:10" x14ac:dyDescent="0.15">
      <c r="C622" s="137"/>
      <c r="D622" s="137"/>
      <c r="E622" s="137"/>
      <c r="J622" s="139"/>
    </row>
    <row r="623" spans="3:10" x14ac:dyDescent="0.15">
      <c r="C623" s="137"/>
      <c r="D623" s="137"/>
      <c r="E623" s="137"/>
      <c r="J623" s="139"/>
    </row>
    <row r="624" spans="3:10" x14ac:dyDescent="0.15">
      <c r="C624" s="137"/>
      <c r="D624" s="137"/>
      <c r="E624" s="137"/>
      <c r="J624" s="139"/>
    </row>
    <row r="625" spans="3:10" x14ac:dyDescent="0.15">
      <c r="C625" s="137"/>
      <c r="D625" s="137"/>
      <c r="E625" s="137"/>
      <c r="J625" s="139"/>
    </row>
    <row r="626" spans="3:10" x14ac:dyDescent="0.15">
      <c r="C626" s="137"/>
      <c r="D626" s="137"/>
      <c r="E626" s="137"/>
      <c r="J626" s="139"/>
    </row>
    <row r="627" spans="3:10" x14ac:dyDescent="0.15">
      <c r="C627" s="137"/>
      <c r="D627" s="137"/>
      <c r="E627" s="137"/>
      <c r="J627" s="139"/>
    </row>
    <row r="628" spans="3:10" x14ac:dyDescent="0.15">
      <c r="C628" s="137"/>
      <c r="D628" s="137"/>
      <c r="E628" s="137"/>
      <c r="J628" s="139"/>
    </row>
    <row r="629" spans="3:10" x14ac:dyDescent="0.15">
      <c r="C629" s="137"/>
      <c r="D629" s="137"/>
      <c r="E629" s="137"/>
      <c r="J629" s="139"/>
    </row>
    <row r="630" spans="3:10" x14ac:dyDescent="0.15">
      <c r="C630" s="137"/>
      <c r="D630" s="137"/>
      <c r="E630" s="137"/>
      <c r="J630" s="139"/>
    </row>
    <row r="631" spans="3:10" x14ac:dyDescent="0.15">
      <c r="C631" s="137"/>
      <c r="D631" s="137"/>
      <c r="E631" s="137"/>
      <c r="J631" s="139"/>
    </row>
    <row r="632" spans="3:10" x14ac:dyDescent="0.15">
      <c r="C632" s="137"/>
      <c r="D632" s="137"/>
      <c r="E632" s="137"/>
      <c r="J632" s="139"/>
    </row>
    <row r="633" spans="3:10" x14ac:dyDescent="0.15">
      <c r="C633" s="137"/>
      <c r="D633" s="137"/>
      <c r="E633" s="137"/>
      <c r="J633" s="139"/>
    </row>
    <row r="634" spans="3:10" x14ac:dyDescent="0.15">
      <c r="C634" s="137"/>
      <c r="D634" s="137"/>
      <c r="E634" s="137"/>
      <c r="J634" s="139"/>
    </row>
    <row r="635" spans="3:10" x14ac:dyDescent="0.15">
      <c r="C635" s="137"/>
      <c r="D635" s="137"/>
      <c r="E635" s="137"/>
      <c r="J635" s="139"/>
    </row>
    <row r="636" spans="3:10" x14ac:dyDescent="0.15">
      <c r="C636" s="137"/>
      <c r="D636" s="137"/>
      <c r="E636" s="137"/>
      <c r="J636" s="139"/>
    </row>
    <row r="637" spans="3:10" x14ac:dyDescent="0.15">
      <c r="C637" s="137"/>
      <c r="D637" s="137"/>
      <c r="E637" s="137"/>
      <c r="J637" s="139"/>
    </row>
    <row r="638" spans="3:10" x14ac:dyDescent="0.15">
      <c r="C638" s="137"/>
      <c r="D638" s="137"/>
      <c r="E638" s="137"/>
      <c r="J638" s="139"/>
    </row>
    <row r="639" spans="3:10" x14ac:dyDescent="0.15">
      <c r="C639" s="137"/>
      <c r="D639" s="137"/>
      <c r="E639" s="137"/>
      <c r="J639" s="139"/>
    </row>
    <row r="640" spans="3:10" x14ac:dyDescent="0.15">
      <c r="C640" s="137"/>
      <c r="D640" s="137"/>
      <c r="E640" s="137"/>
      <c r="J640" s="139"/>
    </row>
    <row r="641" spans="3:10" x14ac:dyDescent="0.15">
      <c r="C641" s="137"/>
      <c r="D641" s="137"/>
      <c r="E641" s="137"/>
      <c r="J641" s="139"/>
    </row>
    <row r="642" spans="3:10" x14ac:dyDescent="0.15">
      <c r="C642" s="137"/>
      <c r="D642" s="137"/>
      <c r="E642" s="137"/>
      <c r="J642" s="139"/>
    </row>
    <row r="643" spans="3:10" x14ac:dyDescent="0.15">
      <c r="C643" s="137"/>
      <c r="D643" s="137"/>
      <c r="E643" s="137"/>
      <c r="J643" s="139"/>
    </row>
    <row r="644" spans="3:10" x14ac:dyDescent="0.15">
      <c r="C644" s="137"/>
      <c r="D644" s="137"/>
      <c r="E644" s="137"/>
      <c r="J644" s="139"/>
    </row>
    <row r="645" spans="3:10" x14ac:dyDescent="0.15">
      <c r="C645" s="137"/>
      <c r="D645" s="137"/>
      <c r="E645" s="137"/>
      <c r="J645" s="139"/>
    </row>
    <row r="646" spans="3:10" x14ac:dyDescent="0.15">
      <c r="C646" s="137"/>
      <c r="D646" s="137"/>
      <c r="E646" s="137"/>
      <c r="J646" s="139"/>
    </row>
    <row r="647" spans="3:10" x14ac:dyDescent="0.15">
      <c r="C647" s="137"/>
      <c r="D647" s="137"/>
      <c r="E647" s="137"/>
      <c r="J647" s="139"/>
    </row>
    <row r="648" spans="3:10" x14ac:dyDescent="0.15">
      <c r="C648" s="137"/>
      <c r="D648" s="137"/>
      <c r="E648" s="137"/>
      <c r="J648" s="139"/>
    </row>
    <row r="649" spans="3:10" x14ac:dyDescent="0.15">
      <c r="C649" s="137"/>
      <c r="D649" s="137"/>
      <c r="E649" s="137"/>
      <c r="J649" s="139"/>
    </row>
    <row r="650" spans="3:10" x14ac:dyDescent="0.15">
      <c r="C650" s="137"/>
      <c r="D650" s="137"/>
      <c r="E650" s="137"/>
      <c r="J650" s="139"/>
    </row>
    <row r="651" spans="3:10" x14ac:dyDescent="0.15">
      <c r="C651" s="137"/>
      <c r="D651" s="137"/>
      <c r="E651" s="137"/>
      <c r="J651" s="139"/>
    </row>
    <row r="652" spans="3:10" x14ac:dyDescent="0.15">
      <c r="C652" s="137"/>
      <c r="D652" s="137"/>
      <c r="E652" s="137"/>
      <c r="J652" s="139"/>
    </row>
    <row r="653" spans="3:10" x14ac:dyDescent="0.15">
      <c r="C653" s="137"/>
      <c r="D653" s="137"/>
      <c r="E653" s="137"/>
      <c r="J653" s="139"/>
    </row>
    <row r="654" spans="3:10" x14ac:dyDescent="0.15">
      <c r="C654" s="137"/>
      <c r="D654" s="137"/>
      <c r="E654" s="137"/>
      <c r="J654" s="139"/>
    </row>
    <row r="655" spans="3:10" x14ac:dyDescent="0.15">
      <c r="C655" s="137"/>
      <c r="D655" s="137"/>
      <c r="E655" s="137"/>
      <c r="J655" s="139"/>
    </row>
    <row r="656" spans="3:10" x14ac:dyDescent="0.15">
      <c r="C656" s="137"/>
      <c r="D656" s="137"/>
      <c r="E656" s="137"/>
      <c r="J656" s="139"/>
    </row>
    <row r="657" spans="3:10" x14ac:dyDescent="0.15">
      <c r="C657" s="137"/>
      <c r="D657" s="137"/>
      <c r="E657" s="137"/>
      <c r="J657" s="139"/>
    </row>
    <row r="658" spans="3:10" x14ac:dyDescent="0.15">
      <c r="C658" s="137"/>
      <c r="D658" s="137"/>
      <c r="E658" s="137"/>
      <c r="J658" s="139"/>
    </row>
    <row r="659" spans="3:10" x14ac:dyDescent="0.15">
      <c r="C659" s="137"/>
      <c r="D659" s="137"/>
      <c r="E659" s="137"/>
      <c r="J659" s="139"/>
    </row>
    <row r="660" spans="3:10" x14ac:dyDescent="0.15">
      <c r="C660" s="137"/>
      <c r="D660" s="137"/>
      <c r="E660" s="137"/>
      <c r="J660" s="139"/>
    </row>
    <row r="661" spans="3:10" x14ac:dyDescent="0.15">
      <c r="C661" s="137"/>
      <c r="D661" s="137"/>
      <c r="E661" s="137"/>
      <c r="J661" s="139"/>
    </row>
    <row r="662" spans="3:10" x14ac:dyDescent="0.15">
      <c r="C662" s="137"/>
      <c r="D662" s="137"/>
      <c r="E662" s="137"/>
      <c r="J662" s="139"/>
    </row>
    <row r="663" spans="3:10" x14ac:dyDescent="0.15">
      <c r="C663" s="137"/>
      <c r="D663" s="137"/>
      <c r="E663" s="137"/>
      <c r="J663" s="139"/>
    </row>
    <row r="664" spans="3:10" x14ac:dyDescent="0.15">
      <c r="C664" s="137"/>
      <c r="D664" s="137"/>
      <c r="E664" s="137"/>
      <c r="J664" s="139"/>
    </row>
    <row r="665" spans="3:10" x14ac:dyDescent="0.15">
      <c r="C665" s="137"/>
      <c r="D665" s="137"/>
      <c r="E665" s="137"/>
      <c r="J665" s="139"/>
    </row>
    <row r="666" spans="3:10" x14ac:dyDescent="0.15">
      <c r="C666" s="137"/>
      <c r="D666" s="137"/>
      <c r="E666" s="137"/>
      <c r="J666" s="139"/>
    </row>
    <row r="667" spans="3:10" x14ac:dyDescent="0.15">
      <c r="C667" s="137"/>
      <c r="D667" s="137"/>
      <c r="E667" s="137"/>
      <c r="J667" s="139"/>
    </row>
    <row r="668" spans="3:10" x14ac:dyDescent="0.15">
      <c r="C668" s="137"/>
      <c r="D668" s="137"/>
      <c r="E668" s="137"/>
      <c r="J668" s="139"/>
    </row>
    <row r="669" spans="3:10" x14ac:dyDescent="0.15">
      <c r="C669" s="137"/>
      <c r="D669" s="137"/>
      <c r="E669" s="137"/>
      <c r="J669" s="139"/>
    </row>
    <row r="670" spans="3:10" x14ac:dyDescent="0.15">
      <c r="C670" s="137"/>
      <c r="D670" s="137"/>
      <c r="E670" s="137"/>
      <c r="J670" s="139"/>
    </row>
    <row r="671" spans="3:10" x14ac:dyDescent="0.15">
      <c r="C671" s="137"/>
      <c r="D671" s="137"/>
      <c r="E671" s="137"/>
      <c r="J671" s="139"/>
    </row>
    <row r="672" spans="3:10" x14ac:dyDescent="0.15">
      <c r="C672" s="137"/>
      <c r="D672" s="137"/>
      <c r="E672" s="137"/>
      <c r="J672" s="139"/>
    </row>
    <row r="673" spans="3:10" x14ac:dyDescent="0.15">
      <c r="C673" s="137"/>
      <c r="D673" s="137"/>
      <c r="E673" s="137"/>
      <c r="J673" s="139"/>
    </row>
    <row r="674" spans="3:10" x14ac:dyDescent="0.15">
      <c r="C674" s="137"/>
      <c r="D674" s="137"/>
      <c r="E674" s="137"/>
      <c r="J674" s="139"/>
    </row>
    <row r="675" spans="3:10" x14ac:dyDescent="0.15">
      <c r="C675" s="137"/>
      <c r="D675" s="137"/>
      <c r="E675" s="137"/>
      <c r="J675" s="139"/>
    </row>
    <row r="676" spans="3:10" x14ac:dyDescent="0.15">
      <c r="C676" s="137"/>
      <c r="D676" s="137"/>
      <c r="E676" s="137"/>
      <c r="J676" s="139"/>
    </row>
    <row r="677" spans="3:10" x14ac:dyDescent="0.15">
      <c r="C677" s="137"/>
      <c r="D677" s="137"/>
      <c r="E677" s="137"/>
      <c r="J677" s="139"/>
    </row>
    <row r="678" spans="3:10" x14ac:dyDescent="0.15">
      <c r="C678" s="137"/>
      <c r="D678" s="137"/>
      <c r="E678" s="137"/>
      <c r="J678" s="139"/>
    </row>
    <row r="679" spans="3:10" x14ac:dyDescent="0.15">
      <c r="C679" s="137"/>
      <c r="D679" s="137"/>
      <c r="E679" s="137"/>
      <c r="J679" s="139"/>
    </row>
    <row r="680" spans="3:10" x14ac:dyDescent="0.15">
      <c r="C680" s="137"/>
      <c r="D680" s="137"/>
      <c r="E680" s="137"/>
      <c r="J680" s="139"/>
    </row>
    <row r="681" spans="3:10" x14ac:dyDescent="0.15">
      <c r="C681" s="137"/>
      <c r="D681" s="137"/>
      <c r="E681" s="137"/>
      <c r="J681" s="139"/>
    </row>
    <row r="682" spans="3:10" x14ac:dyDescent="0.15">
      <c r="C682" s="137"/>
      <c r="D682" s="137"/>
      <c r="E682" s="137"/>
      <c r="J682" s="139"/>
    </row>
    <row r="683" spans="3:10" x14ac:dyDescent="0.15">
      <c r="C683" s="137"/>
      <c r="D683" s="137"/>
      <c r="E683" s="137"/>
      <c r="J683" s="139"/>
    </row>
    <row r="684" spans="3:10" x14ac:dyDescent="0.15">
      <c r="C684" s="137"/>
      <c r="D684" s="137"/>
      <c r="E684" s="137"/>
      <c r="J684" s="139"/>
    </row>
    <row r="685" spans="3:10" x14ac:dyDescent="0.15">
      <c r="C685" s="137"/>
      <c r="D685" s="137"/>
      <c r="E685" s="137"/>
      <c r="J685" s="139"/>
    </row>
    <row r="686" spans="3:10" x14ac:dyDescent="0.15">
      <c r="C686" s="137"/>
      <c r="D686" s="137"/>
      <c r="E686" s="137"/>
      <c r="J686" s="139"/>
    </row>
    <row r="687" spans="3:10" x14ac:dyDescent="0.15">
      <c r="C687" s="137"/>
      <c r="D687" s="137"/>
      <c r="E687" s="137"/>
      <c r="J687" s="139"/>
    </row>
    <row r="688" spans="3:10" x14ac:dyDescent="0.15">
      <c r="C688" s="137"/>
      <c r="D688" s="137"/>
      <c r="E688" s="137"/>
      <c r="J688" s="139"/>
    </row>
    <row r="689" spans="3:10" x14ac:dyDescent="0.15">
      <c r="C689" s="137"/>
      <c r="D689" s="137"/>
      <c r="E689" s="137"/>
      <c r="J689" s="139"/>
    </row>
    <row r="690" spans="3:10" x14ac:dyDescent="0.15">
      <c r="C690" s="137"/>
      <c r="D690" s="137"/>
      <c r="E690" s="137"/>
      <c r="J690" s="139"/>
    </row>
    <row r="691" spans="3:10" x14ac:dyDescent="0.15">
      <c r="C691" s="137"/>
      <c r="D691" s="137"/>
      <c r="E691" s="137"/>
      <c r="J691" s="139"/>
    </row>
    <row r="692" spans="3:10" x14ac:dyDescent="0.15">
      <c r="C692" s="137"/>
      <c r="D692" s="137"/>
      <c r="E692" s="137"/>
      <c r="J692" s="139"/>
    </row>
    <row r="693" spans="3:10" x14ac:dyDescent="0.15">
      <c r="C693" s="137"/>
      <c r="D693" s="137"/>
      <c r="E693" s="137"/>
      <c r="J693" s="139"/>
    </row>
    <row r="694" spans="3:10" x14ac:dyDescent="0.15">
      <c r="C694" s="137"/>
      <c r="D694" s="137"/>
      <c r="E694" s="137"/>
      <c r="J694" s="139"/>
    </row>
    <row r="695" spans="3:10" x14ac:dyDescent="0.15">
      <c r="C695" s="137"/>
      <c r="D695" s="137"/>
      <c r="E695" s="137"/>
      <c r="J695" s="139"/>
    </row>
    <row r="696" spans="3:10" x14ac:dyDescent="0.15">
      <c r="C696" s="137"/>
      <c r="D696" s="137"/>
      <c r="E696" s="137"/>
      <c r="J696" s="139"/>
    </row>
    <row r="697" spans="3:10" x14ac:dyDescent="0.15">
      <c r="C697" s="137"/>
      <c r="D697" s="137"/>
      <c r="E697" s="137"/>
      <c r="J697" s="139"/>
    </row>
    <row r="698" spans="3:10" x14ac:dyDescent="0.15">
      <c r="C698" s="137"/>
      <c r="D698" s="137"/>
      <c r="E698" s="137"/>
      <c r="J698" s="139"/>
    </row>
    <row r="699" spans="3:10" x14ac:dyDescent="0.15">
      <c r="C699" s="137"/>
      <c r="D699" s="137"/>
      <c r="E699" s="137"/>
      <c r="J699" s="139"/>
    </row>
    <row r="700" spans="3:10" x14ac:dyDescent="0.15">
      <c r="C700" s="137"/>
      <c r="D700" s="137"/>
      <c r="E700" s="137"/>
      <c r="J700" s="139"/>
    </row>
    <row r="701" spans="3:10" x14ac:dyDescent="0.15">
      <c r="C701" s="137"/>
      <c r="D701" s="137"/>
      <c r="E701" s="137"/>
      <c r="J701" s="139"/>
    </row>
    <row r="702" spans="3:10" x14ac:dyDescent="0.15">
      <c r="C702" s="137"/>
      <c r="D702" s="137"/>
      <c r="E702" s="137"/>
      <c r="J702" s="139"/>
    </row>
    <row r="703" spans="3:10" x14ac:dyDescent="0.15">
      <c r="C703" s="137"/>
      <c r="D703" s="137"/>
      <c r="E703" s="137"/>
      <c r="J703" s="139"/>
    </row>
    <row r="704" spans="3:10" x14ac:dyDescent="0.15">
      <c r="C704" s="137"/>
      <c r="D704" s="137"/>
      <c r="E704" s="137"/>
      <c r="J704" s="139"/>
    </row>
    <row r="705" spans="3:10" x14ac:dyDescent="0.15">
      <c r="C705" s="137"/>
      <c r="D705" s="137"/>
      <c r="E705" s="137"/>
      <c r="J705" s="139"/>
    </row>
    <row r="706" spans="3:10" x14ac:dyDescent="0.15">
      <c r="C706" s="137"/>
      <c r="D706" s="137"/>
      <c r="E706" s="137"/>
      <c r="J706" s="139"/>
    </row>
    <row r="707" spans="3:10" x14ac:dyDescent="0.15">
      <c r="C707" s="137"/>
      <c r="D707" s="137"/>
      <c r="E707" s="137"/>
      <c r="J707" s="139"/>
    </row>
    <row r="708" spans="3:10" x14ac:dyDescent="0.15">
      <c r="C708" s="137"/>
      <c r="D708" s="137"/>
      <c r="E708" s="137"/>
      <c r="J708" s="139"/>
    </row>
    <row r="709" spans="3:10" x14ac:dyDescent="0.15">
      <c r="C709" s="137"/>
      <c r="D709" s="137"/>
      <c r="E709" s="137"/>
      <c r="J709" s="139"/>
    </row>
    <row r="710" spans="3:10" x14ac:dyDescent="0.15">
      <c r="C710" s="137"/>
      <c r="D710" s="137"/>
      <c r="E710" s="137"/>
      <c r="J710" s="139"/>
    </row>
    <row r="711" spans="3:10" x14ac:dyDescent="0.15">
      <c r="C711" s="137"/>
      <c r="D711" s="137"/>
      <c r="E711" s="137"/>
      <c r="J711" s="139"/>
    </row>
    <row r="712" spans="3:10" x14ac:dyDescent="0.15">
      <c r="C712" s="137"/>
      <c r="D712" s="137"/>
      <c r="E712" s="137"/>
      <c r="J712" s="139"/>
    </row>
    <row r="713" spans="3:10" x14ac:dyDescent="0.15">
      <c r="C713" s="137"/>
      <c r="D713" s="137"/>
      <c r="E713" s="137"/>
      <c r="J713" s="139"/>
    </row>
    <row r="714" spans="3:10" x14ac:dyDescent="0.15">
      <c r="C714" s="137"/>
      <c r="D714" s="137"/>
      <c r="E714" s="137"/>
      <c r="J714" s="139"/>
    </row>
    <row r="715" spans="3:10" x14ac:dyDescent="0.15">
      <c r="C715" s="137"/>
      <c r="D715" s="137"/>
      <c r="E715" s="137"/>
      <c r="J715" s="139"/>
    </row>
    <row r="716" spans="3:10" x14ac:dyDescent="0.15">
      <c r="C716" s="137"/>
      <c r="D716" s="137"/>
      <c r="E716" s="137"/>
      <c r="J716" s="139"/>
    </row>
    <row r="717" spans="3:10" x14ac:dyDescent="0.15">
      <c r="C717" s="137"/>
      <c r="D717" s="137"/>
      <c r="E717" s="137"/>
      <c r="J717" s="139"/>
    </row>
    <row r="718" spans="3:10" x14ac:dyDescent="0.15">
      <c r="C718" s="137"/>
      <c r="D718" s="137"/>
      <c r="E718" s="137"/>
      <c r="J718" s="139"/>
    </row>
    <row r="719" spans="3:10" x14ac:dyDescent="0.15">
      <c r="C719" s="137"/>
      <c r="D719" s="137"/>
      <c r="E719" s="137"/>
      <c r="J719" s="139"/>
    </row>
    <row r="720" spans="3:10" x14ac:dyDescent="0.15">
      <c r="C720" s="137"/>
      <c r="D720" s="137"/>
      <c r="E720" s="137"/>
      <c r="J720" s="139"/>
    </row>
    <row r="721" spans="3:10" x14ac:dyDescent="0.15">
      <c r="C721" s="137"/>
      <c r="D721" s="137"/>
      <c r="E721" s="137"/>
      <c r="J721" s="139"/>
    </row>
    <row r="722" spans="3:10" x14ac:dyDescent="0.15">
      <c r="C722" s="137"/>
      <c r="D722" s="137"/>
      <c r="E722" s="137"/>
      <c r="J722" s="139"/>
    </row>
    <row r="723" spans="3:10" x14ac:dyDescent="0.15">
      <c r="C723" s="137"/>
      <c r="D723" s="137"/>
      <c r="E723" s="137"/>
      <c r="J723" s="139"/>
    </row>
    <row r="724" spans="3:10" x14ac:dyDescent="0.15">
      <c r="C724" s="137"/>
      <c r="D724" s="137"/>
      <c r="E724" s="137"/>
      <c r="J724" s="139"/>
    </row>
    <row r="725" spans="3:10" x14ac:dyDescent="0.15">
      <c r="C725" s="137"/>
      <c r="D725" s="137"/>
      <c r="E725" s="137"/>
      <c r="J725" s="139"/>
    </row>
    <row r="726" spans="3:10" x14ac:dyDescent="0.15">
      <c r="C726" s="137"/>
      <c r="D726" s="137"/>
      <c r="E726" s="137"/>
      <c r="J726" s="139"/>
    </row>
    <row r="727" spans="3:10" x14ac:dyDescent="0.15">
      <c r="C727" s="137"/>
      <c r="D727" s="137"/>
      <c r="E727" s="137"/>
      <c r="J727" s="139"/>
    </row>
    <row r="728" spans="3:10" x14ac:dyDescent="0.15">
      <c r="C728" s="137"/>
      <c r="D728" s="137"/>
      <c r="E728" s="137"/>
      <c r="J728" s="139"/>
    </row>
    <row r="729" spans="3:10" x14ac:dyDescent="0.15">
      <c r="C729" s="137"/>
      <c r="D729" s="137"/>
      <c r="E729" s="137"/>
      <c r="J729" s="139"/>
    </row>
    <row r="730" spans="3:10" x14ac:dyDescent="0.15">
      <c r="C730" s="137"/>
      <c r="D730" s="137"/>
      <c r="E730" s="137"/>
      <c r="J730" s="139"/>
    </row>
    <row r="731" spans="3:10" x14ac:dyDescent="0.15">
      <c r="C731" s="137"/>
      <c r="D731" s="137"/>
      <c r="E731" s="137"/>
      <c r="J731" s="139"/>
    </row>
    <row r="732" spans="3:10" x14ac:dyDescent="0.15">
      <c r="C732" s="137"/>
      <c r="D732" s="137"/>
      <c r="E732" s="137"/>
      <c r="J732" s="139"/>
    </row>
    <row r="733" spans="3:10" x14ac:dyDescent="0.15">
      <c r="C733" s="137"/>
      <c r="D733" s="137"/>
      <c r="E733" s="137"/>
      <c r="J733" s="139"/>
    </row>
    <row r="734" spans="3:10" x14ac:dyDescent="0.15">
      <c r="C734" s="137"/>
      <c r="D734" s="137"/>
      <c r="E734" s="137"/>
      <c r="J734" s="139"/>
    </row>
    <row r="735" spans="3:10" x14ac:dyDescent="0.15">
      <c r="C735" s="137"/>
      <c r="D735" s="137"/>
      <c r="E735" s="137"/>
      <c r="J735" s="139"/>
    </row>
    <row r="736" spans="3:10" x14ac:dyDescent="0.15">
      <c r="C736" s="137"/>
      <c r="D736" s="137"/>
      <c r="E736" s="137"/>
      <c r="J736" s="139"/>
    </row>
    <row r="737" spans="3:10" x14ac:dyDescent="0.15">
      <c r="C737" s="137"/>
      <c r="D737" s="137"/>
      <c r="E737" s="137"/>
      <c r="J737" s="139"/>
    </row>
    <row r="738" spans="3:10" x14ac:dyDescent="0.15">
      <c r="C738" s="137"/>
      <c r="D738" s="137"/>
      <c r="E738" s="137"/>
      <c r="J738" s="139"/>
    </row>
    <row r="739" spans="3:10" x14ac:dyDescent="0.15">
      <c r="C739" s="137"/>
      <c r="D739" s="137"/>
      <c r="E739" s="137"/>
      <c r="J739" s="139"/>
    </row>
    <row r="740" spans="3:10" x14ac:dyDescent="0.15">
      <c r="C740" s="137"/>
      <c r="D740" s="137"/>
      <c r="E740" s="137"/>
      <c r="J740" s="139"/>
    </row>
    <row r="741" spans="3:10" x14ac:dyDescent="0.15">
      <c r="C741" s="137"/>
      <c r="D741" s="137"/>
      <c r="E741" s="137"/>
      <c r="J741" s="139"/>
    </row>
    <row r="742" spans="3:10" x14ac:dyDescent="0.15">
      <c r="C742" s="137"/>
      <c r="D742" s="137"/>
      <c r="E742" s="137"/>
      <c r="J742" s="139"/>
    </row>
    <row r="743" spans="3:10" x14ac:dyDescent="0.15">
      <c r="C743" s="137"/>
      <c r="D743" s="137"/>
      <c r="E743" s="137"/>
      <c r="J743" s="139"/>
    </row>
    <row r="744" spans="3:10" x14ac:dyDescent="0.15">
      <c r="C744" s="137"/>
      <c r="D744" s="137"/>
      <c r="E744" s="137"/>
      <c r="J744" s="139"/>
    </row>
    <row r="745" spans="3:10" x14ac:dyDescent="0.15">
      <c r="C745" s="137"/>
      <c r="D745" s="137"/>
      <c r="E745" s="137"/>
      <c r="J745" s="139"/>
    </row>
    <row r="746" spans="3:10" x14ac:dyDescent="0.15">
      <c r="C746" s="137"/>
      <c r="D746" s="137"/>
      <c r="E746" s="137"/>
      <c r="J746" s="139"/>
    </row>
    <row r="747" spans="3:10" x14ac:dyDescent="0.15">
      <c r="C747" s="137"/>
      <c r="D747" s="137"/>
      <c r="E747" s="137"/>
      <c r="J747" s="139"/>
    </row>
    <row r="748" spans="3:10" x14ac:dyDescent="0.15">
      <c r="C748" s="137"/>
      <c r="D748" s="137"/>
      <c r="E748" s="137"/>
      <c r="J748" s="139"/>
    </row>
    <row r="749" spans="3:10" x14ac:dyDescent="0.15">
      <c r="C749" s="137"/>
      <c r="D749" s="137"/>
      <c r="E749" s="137"/>
      <c r="J749" s="139"/>
    </row>
    <row r="750" spans="3:10" x14ac:dyDescent="0.15">
      <c r="C750" s="137"/>
      <c r="D750" s="137"/>
      <c r="E750" s="137"/>
      <c r="J750" s="139"/>
    </row>
    <row r="751" spans="3:10" x14ac:dyDescent="0.15">
      <c r="C751" s="137"/>
      <c r="D751" s="137"/>
      <c r="E751" s="137"/>
      <c r="J751" s="139"/>
    </row>
    <row r="752" spans="3:10" x14ac:dyDescent="0.15">
      <c r="C752" s="137"/>
      <c r="D752" s="137"/>
      <c r="E752" s="137"/>
      <c r="J752" s="139"/>
    </row>
    <row r="753" spans="3:10" x14ac:dyDescent="0.15">
      <c r="C753" s="137"/>
      <c r="D753" s="137"/>
      <c r="E753" s="137"/>
      <c r="J753" s="139"/>
    </row>
    <row r="754" spans="3:10" x14ac:dyDescent="0.15">
      <c r="C754" s="137"/>
      <c r="D754" s="137"/>
      <c r="E754" s="137"/>
      <c r="J754" s="139"/>
    </row>
    <row r="755" spans="3:10" x14ac:dyDescent="0.15">
      <c r="C755" s="137"/>
      <c r="D755" s="137"/>
      <c r="E755" s="137"/>
      <c r="J755" s="139"/>
    </row>
    <row r="756" spans="3:10" x14ac:dyDescent="0.15">
      <c r="C756" s="137"/>
      <c r="D756" s="137"/>
      <c r="E756" s="137"/>
      <c r="J756" s="139"/>
    </row>
    <row r="757" spans="3:10" x14ac:dyDescent="0.15">
      <c r="C757" s="137"/>
      <c r="D757" s="137"/>
      <c r="E757" s="137"/>
      <c r="J757" s="139"/>
    </row>
    <row r="758" spans="3:10" x14ac:dyDescent="0.15">
      <c r="C758" s="137"/>
      <c r="D758" s="137"/>
      <c r="E758" s="137"/>
      <c r="J758" s="139"/>
    </row>
    <row r="759" spans="3:10" x14ac:dyDescent="0.15">
      <c r="C759" s="137"/>
      <c r="D759" s="137"/>
      <c r="E759" s="137"/>
      <c r="J759" s="139"/>
    </row>
    <row r="760" spans="3:10" x14ac:dyDescent="0.15">
      <c r="C760" s="137"/>
      <c r="D760" s="137"/>
      <c r="E760" s="137"/>
      <c r="J760" s="139"/>
    </row>
    <row r="761" spans="3:10" x14ac:dyDescent="0.15">
      <c r="C761" s="137"/>
      <c r="D761" s="137"/>
      <c r="E761" s="137"/>
      <c r="J761" s="139"/>
    </row>
    <row r="762" spans="3:10" x14ac:dyDescent="0.15">
      <c r="C762" s="137"/>
      <c r="D762" s="137"/>
      <c r="E762" s="137"/>
      <c r="J762" s="139"/>
    </row>
    <row r="763" spans="3:10" x14ac:dyDescent="0.15">
      <c r="C763" s="137"/>
      <c r="D763" s="137"/>
      <c r="E763" s="137"/>
      <c r="J763" s="139"/>
    </row>
    <row r="764" spans="3:10" x14ac:dyDescent="0.15">
      <c r="C764" s="137"/>
      <c r="D764" s="137"/>
      <c r="E764" s="137"/>
      <c r="J764" s="139"/>
    </row>
    <row r="765" spans="3:10" x14ac:dyDescent="0.15">
      <c r="C765" s="137"/>
      <c r="D765" s="137"/>
      <c r="E765" s="137"/>
      <c r="J765" s="139"/>
    </row>
    <row r="766" spans="3:10" x14ac:dyDescent="0.15">
      <c r="C766" s="137"/>
      <c r="D766" s="137"/>
      <c r="E766" s="137"/>
      <c r="J766" s="139"/>
    </row>
    <row r="767" spans="3:10" x14ac:dyDescent="0.15">
      <c r="C767" s="137"/>
      <c r="D767" s="137"/>
      <c r="E767" s="137"/>
      <c r="J767" s="139"/>
    </row>
    <row r="768" spans="3:10" x14ac:dyDescent="0.15">
      <c r="C768" s="137"/>
      <c r="D768" s="137"/>
      <c r="E768" s="137"/>
      <c r="J768" s="139"/>
    </row>
    <row r="769" spans="3:10" x14ac:dyDescent="0.15">
      <c r="C769" s="137"/>
      <c r="D769" s="137"/>
      <c r="E769" s="137"/>
      <c r="J769" s="139"/>
    </row>
    <row r="770" spans="3:10" x14ac:dyDescent="0.15">
      <c r="C770" s="137"/>
      <c r="D770" s="137"/>
      <c r="E770" s="137"/>
      <c r="J770" s="139"/>
    </row>
    <row r="771" spans="3:10" x14ac:dyDescent="0.15">
      <c r="C771" s="137"/>
      <c r="D771" s="137"/>
      <c r="E771" s="137"/>
      <c r="J771" s="139"/>
    </row>
    <row r="772" spans="3:10" x14ac:dyDescent="0.15">
      <c r="C772" s="137"/>
      <c r="D772" s="137"/>
      <c r="E772" s="137"/>
      <c r="J772" s="139"/>
    </row>
    <row r="773" spans="3:10" x14ac:dyDescent="0.15">
      <c r="C773" s="137"/>
      <c r="D773" s="137"/>
      <c r="E773" s="137"/>
      <c r="J773" s="139"/>
    </row>
    <row r="774" spans="3:10" x14ac:dyDescent="0.15">
      <c r="C774" s="137"/>
      <c r="D774" s="137"/>
      <c r="E774" s="137"/>
      <c r="J774" s="139"/>
    </row>
    <row r="775" spans="3:10" x14ac:dyDescent="0.15">
      <c r="C775" s="137"/>
      <c r="D775" s="137"/>
      <c r="E775" s="137"/>
      <c r="J775" s="139"/>
    </row>
    <row r="776" spans="3:10" x14ac:dyDescent="0.15">
      <c r="C776" s="137"/>
      <c r="D776" s="137"/>
      <c r="E776" s="137"/>
      <c r="J776" s="139"/>
    </row>
    <row r="777" spans="3:10" x14ac:dyDescent="0.15">
      <c r="C777" s="137"/>
      <c r="D777" s="137"/>
      <c r="E777" s="137"/>
      <c r="J777" s="139"/>
    </row>
    <row r="778" spans="3:10" x14ac:dyDescent="0.15">
      <c r="C778" s="137"/>
      <c r="D778" s="137"/>
      <c r="E778" s="137"/>
      <c r="J778" s="139"/>
    </row>
    <row r="779" spans="3:10" x14ac:dyDescent="0.15">
      <c r="C779" s="137"/>
      <c r="D779" s="137"/>
      <c r="E779" s="137"/>
      <c r="J779" s="139"/>
    </row>
    <row r="780" spans="3:10" x14ac:dyDescent="0.15">
      <c r="C780" s="137"/>
      <c r="D780" s="137"/>
      <c r="E780" s="137"/>
      <c r="J780" s="139"/>
    </row>
    <row r="781" spans="3:10" x14ac:dyDescent="0.15">
      <c r="C781" s="137"/>
      <c r="D781" s="137"/>
      <c r="E781" s="137"/>
      <c r="J781" s="139"/>
    </row>
    <row r="782" spans="3:10" x14ac:dyDescent="0.15">
      <c r="C782" s="137"/>
      <c r="D782" s="137"/>
      <c r="E782" s="137"/>
      <c r="J782" s="139"/>
    </row>
    <row r="783" spans="3:10" x14ac:dyDescent="0.15">
      <c r="C783" s="137"/>
      <c r="D783" s="137"/>
      <c r="E783" s="137"/>
      <c r="J783" s="139"/>
    </row>
    <row r="784" spans="3:10" x14ac:dyDescent="0.15">
      <c r="C784" s="137"/>
      <c r="D784" s="137"/>
      <c r="E784" s="137"/>
      <c r="J784" s="139"/>
    </row>
    <row r="785" spans="3:10" x14ac:dyDescent="0.15">
      <c r="C785" s="137"/>
      <c r="D785" s="137"/>
      <c r="E785" s="137"/>
      <c r="J785" s="139"/>
    </row>
    <row r="786" spans="3:10" x14ac:dyDescent="0.15">
      <c r="C786" s="137"/>
      <c r="D786" s="137"/>
      <c r="E786" s="137"/>
      <c r="J786" s="139"/>
    </row>
    <row r="787" spans="3:10" x14ac:dyDescent="0.15">
      <c r="C787" s="137"/>
      <c r="D787" s="137"/>
      <c r="E787" s="137"/>
      <c r="J787" s="139"/>
    </row>
    <row r="788" spans="3:10" x14ac:dyDescent="0.15">
      <c r="C788" s="137"/>
      <c r="D788" s="137"/>
      <c r="E788" s="137"/>
      <c r="J788" s="139"/>
    </row>
    <row r="789" spans="3:10" x14ac:dyDescent="0.15">
      <c r="C789" s="137"/>
      <c r="D789" s="137"/>
      <c r="E789" s="137"/>
      <c r="J789" s="139"/>
    </row>
    <row r="790" spans="3:10" x14ac:dyDescent="0.15">
      <c r="C790" s="137"/>
      <c r="D790" s="137"/>
      <c r="E790" s="137"/>
      <c r="J790" s="139"/>
    </row>
    <row r="791" spans="3:10" x14ac:dyDescent="0.15">
      <c r="C791" s="137"/>
      <c r="D791" s="137"/>
      <c r="E791" s="137"/>
      <c r="J791" s="139"/>
    </row>
    <row r="792" spans="3:10" x14ac:dyDescent="0.15">
      <c r="C792" s="137"/>
      <c r="D792" s="137"/>
      <c r="E792" s="137"/>
      <c r="J792" s="139"/>
    </row>
    <row r="793" spans="3:10" x14ac:dyDescent="0.15">
      <c r="C793" s="137"/>
      <c r="D793" s="137"/>
      <c r="E793" s="137"/>
      <c r="J793" s="139"/>
    </row>
    <row r="794" spans="3:10" x14ac:dyDescent="0.15">
      <c r="C794" s="137"/>
      <c r="D794" s="137"/>
      <c r="E794" s="137"/>
      <c r="J794" s="139"/>
    </row>
    <row r="795" spans="3:10" x14ac:dyDescent="0.15">
      <c r="C795" s="137"/>
      <c r="D795" s="137"/>
      <c r="E795" s="137"/>
      <c r="J795" s="139"/>
    </row>
    <row r="796" spans="3:10" x14ac:dyDescent="0.15">
      <c r="C796" s="137"/>
      <c r="D796" s="137"/>
      <c r="E796" s="137"/>
      <c r="J796" s="139"/>
    </row>
    <row r="797" spans="3:10" x14ac:dyDescent="0.15">
      <c r="C797" s="137"/>
      <c r="D797" s="137"/>
      <c r="E797" s="137"/>
      <c r="J797" s="139"/>
    </row>
    <row r="798" spans="3:10" x14ac:dyDescent="0.15">
      <c r="C798" s="137"/>
      <c r="D798" s="137"/>
      <c r="E798" s="137"/>
      <c r="J798" s="139"/>
    </row>
    <row r="799" spans="3:10" x14ac:dyDescent="0.15">
      <c r="C799" s="137"/>
      <c r="D799" s="137"/>
      <c r="E799" s="137"/>
      <c r="J799" s="139"/>
    </row>
    <row r="800" spans="3:10" x14ac:dyDescent="0.15">
      <c r="C800" s="137"/>
      <c r="D800" s="137"/>
      <c r="E800" s="137"/>
      <c r="J800" s="139"/>
    </row>
    <row r="801" spans="3:10" x14ac:dyDescent="0.15">
      <c r="C801" s="137"/>
      <c r="D801" s="137"/>
      <c r="E801" s="137"/>
      <c r="J801" s="139"/>
    </row>
    <row r="802" spans="3:10" x14ac:dyDescent="0.15">
      <c r="C802" s="137"/>
      <c r="D802" s="137"/>
      <c r="E802" s="137"/>
      <c r="J802" s="139"/>
    </row>
    <row r="803" spans="3:10" x14ac:dyDescent="0.15">
      <c r="C803" s="137"/>
      <c r="D803" s="137"/>
      <c r="E803" s="137"/>
      <c r="J803" s="139"/>
    </row>
    <row r="804" spans="3:10" x14ac:dyDescent="0.15">
      <c r="C804" s="137"/>
      <c r="D804" s="137"/>
      <c r="E804" s="137"/>
      <c r="J804" s="139"/>
    </row>
    <row r="805" spans="3:10" x14ac:dyDescent="0.15">
      <c r="C805" s="137"/>
      <c r="D805" s="137"/>
      <c r="E805" s="137"/>
      <c r="J805" s="139"/>
    </row>
    <row r="806" spans="3:10" x14ac:dyDescent="0.15">
      <c r="C806" s="137"/>
      <c r="D806" s="137"/>
      <c r="E806" s="137"/>
      <c r="J806" s="139"/>
    </row>
    <row r="807" spans="3:10" x14ac:dyDescent="0.15">
      <c r="C807" s="137"/>
      <c r="D807" s="137"/>
      <c r="E807" s="137"/>
      <c r="J807" s="139"/>
    </row>
    <row r="808" spans="3:10" x14ac:dyDescent="0.15">
      <c r="C808" s="137"/>
      <c r="D808" s="137"/>
      <c r="E808" s="137"/>
      <c r="J808" s="139"/>
    </row>
    <row r="809" spans="3:10" x14ac:dyDescent="0.15">
      <c r="C809" s="137"/>
      <c r="D809" s="137"/>
      <c r="E809" s="137"/>
      <c r="J809" s="139"/>
    </row>
    <row r="810" spans="3:10" x14ac:dyDescent="0.15">
      <c r="C810" s="137"/>
      <c r="D810" s="137"/>
      <c r="E810" s="137"/>
      <c r="J810" s="139"/>
    </row>
    <row r="811" spans="3:10" x14ac:dyDescent="0.15">
      <c r="C811" s="137"/>
      <c r="D811" s="137"/>
      <c r="E811" s="137"/>
      <c r="J811" s="139"/>
    </row>
    <row r="812" spans="3:10" x14ac:dyDescent="0.15">
      <c r="C812" s="137"/>
      <c r="D812" s="137"/>
      <c r="E812" s="137"/>
      <c r="J812" s="139"/>
    </row>
    <row r="813" spans="3:10" x14ac:dyDescent="0.15">
      <c r="C813" s="137"/>
      <c r="D813" s="137"/>
      <c r="E813" s="137"/>
      <c r="J813" s="139"/>
    </row>
    <row r="814" spans="3:10" x14ac:dyDescent="0.15">
      <c r="C814" s="137"/>
      <c r="D814" s="137"/>
      <c r="E814" s="137"/>
      <c r="J814" s="139"/>
    </row>
    <row r="815" spans="3:10" x14ac:dyDescent="0.15">
      <c r="C815" s="137"/>
      <c r="D815" s="137"/>
      <c r="E815" s="137"/>
      <c r="J815" s="139"/>
    </row>
    <row r="816" spans="3:10" x14ac:dyDescent="0.15">
      <c r="C816" s="137"/>
      <c r="D816" s="137"/>
      <c r="E816" s="137"/>
      <c r="J816" s="139"/>
    </row>
    <row r="817" spans="3:10" x14ac:dyDescent="0.15">
      <c r="C817" s="137"/>
      <c r="D817" s="137"/>
      <c r="E817" s="137"/>
      <c r="J817" s="139"/>
    </row>
    <row r="818" spans="3:10" x14ac:dyDescent="0.15">
      <c r="C818" s="137"/>
      <c r="D818" s="137"/>
      <c r="E818" s="137"/>
      <c r="J818" s="139"/>
    </row>
    <row r="819" spans="3:10" x14ac:dyDescent="0.15">
      <c r="C819" s="137"/>
      <c r="D819" s="137"/>
      <c r="E819" s="137"/>
      <c r="J819" s="139"/>
    </row>
    <row r="820" spans="3:10" x14ac:dyDescent="0.15">
      <c r="C820" s="137"/>
      <c r="D820" s="137"/>
      <c r="E820" s="137"/>
      <c r="J820" s="139"/>
    </row>
    <row r="821" spans="3:10" x14ac:dyDescent="0.15">
      <c r="C821" s="137"/>
      <c r="D821" s="137"/>
      <c r="E821" s="137"/>
      <c r="J821" s="139"/>
    </row>
    <row r="822" spans="3:10" x14ac:dyDescent="0.15">
      <c r="C822" s="137"/>
      <c r="D822" s="137"/>
      <c r="E822" s="137"/>
      <c r="J822" s="139"/>
    </row>
    <row r="823" spans="3:10" x14ac:dyDescent="0.15">
      <c r="C823" s="137"/>
      <c r="D823" s="137"/>
      <c r="E823" s="137"/>
      <c r="J823" s="139"/>
    </row>
    <row r="824" spans="3:10" x14ac:dyDescent="0.15">
      <c r="C824" s="137"/>
      <c r="D824" s="137"/>
      <c r="E824" s="137"/>
      <c r="J824" s="139"/>
    </row>
    <row r="825" spans="3:10" x14ac:dyDescent="0.15">
      <c r="C825" s="137"/>
      <c r="D825" s="137"/>
      <c r="E825" s="137"/>
      <c r="J825" s="139"/>
    </row>
    <row r="826" spans="3:10" x14ac:dyDescent="0.15">
      <c r="C826" s="137"/>
      <c r="D826" s="137"/>
      <c r="E826" s="137"/>
      <c r="J826" s="139"/>
    </row>
    <row r="827" spans="3:10" x14ac:dyDescent="0.15">
      <c r="C827" s="137"/>
      <c r="D827" s="137"/>
      <c r="E827" s="137"/>
      <c r="J827" s="139"/>
    </row>
    <row r="828" spans="3:10" x14ac:dyDescent="0.15">
      <c r="C828" s="137"/>
      <c r="D828" s="137"/>
      <c r="E828" s="137"/>
      <c r="J828" s="139"/>
    </row>
    <row r="829" spans="3:10" x14ac:dyDescent="0.15">
      <c r="C829" s="137"/>
      <c r="D829" s="137"/>
      <c r="E829" s="137"/>
      <c r="J829" s="139"/>
    </row>
    <row r="830" spans="3:10" x14ac:dyDescent="0.15">
      <c r="C830" s="137"/>
      <c r="D830" s="137"/>
      <c r="E830" s="137"/>
      <c r="J830" s="139"/>
    </row>
    <row r="831" spans="3:10" x14ac:dyDescent="0.15">
      <c r="C831" s="137"/>
      <c r="D831" s="137"/>
      <c r="E831" s="137"/>
      <c r="J831" s="139"/>
    </row>
    <row r="832" spans="3:10" x14ac:dyDescent="0.15">
      <c r="C832" s="137"/>
      <c r="D832" s="137"/>
      <c r="E832" s="137"/>
      <c r="J832" s="139"/>
    </row>
    <row r="833" spans="3:10" x14ac:dyDescent="0.15">
      <c r="C833" s="137"/>
      <c r="D833" s="137"/>
      <c r="E833" s="137"/>
      <c r="J833" s="139"/>
    </row>
    <row r="834" spans="3:10" x14ac:dyDescent="0.15">
      <c r="C834" s="137"/>
      <c r="D834" s="137"/>
      <c r="E834" s="137"/>
      <c r="J834" s="139"/>
    </row>
    <row r="835" spans="3:10" x14ac:dyDescent="0.15">
      <c r="C835" s="137"/>
      <c r="D835" s="137"/>
      <c r="E835" s="137"/>
      <c r="J835" s="139"/>
    </row>
    <row r="836" spans="3:10" x14ac:dyDescent="0.15">
      <c r="C836" s="137"/>
      <c r="D836" s="137"/>
      <c r="E836" s="137"/>
      <c r="J836" s="139"/>
    </row>
    <row r="837" spans="3:10" x14ac:dyDescent="0.15">
      <c r="C837" s="137"/>
      <c r="D837" s="137"/>
      <c r="E837" s="137"/>
      <c r="J837" s="139"/>
    </row>
    <row r="838" spans="3:10" x14ac:dyDescent="0.15">
      <c r="C838" s="137"/>
      <c r="D838" s="137"/>
      <c r="E838" s="137"/>
      <c r="J838" s="139"/>
    </row>
    <row r="839" spans="3:10" x14ac:dyDescent="0.15">
      <c r="C839" s="137"/>
      <c r="D839" s="137"/>
      <c r="E839" s="137"/>
      <c r="J839" s="139"/>
    </row>
    <row r="840" spans="3:10" x14ac:dyDescent="0.15">
      <c r="C840" s="137"/>
      <c r="D840" s="137"/>
      <c r="E840" s="137"/>
      <c r="J840" s="139"/>
    </row>
    <row r="841" spans="3:10" x14ac:dyDescent="0.15">
      <c r="C841" s="137"/>
      <c r="D841" s="137"/>
      <c r="E841" s="137"/>
      <c r="J841" s="139"/>
    </row>
    <row r="842" spans="3:10" x14ac:dyDescent="0.15">
      <c r="C842" s="137"/>
      <c r="D842" s="137"/>
      <c r="E842" s="137"/>
      <c r="J842" s="139"/>
    </row>
    <row r="843" spans="3:10" x14ac:dyDescent="0.15">
      <c r="C843" s="137"/>
      <c r="D843" s="137"/>
      <c r="E843" s="137"/>
      <c r="J843" s="139"/>
    </row>
    <row r="844" spans="3:10" x14ac:dyDescent="0.15">
      <c r="C844" s="137"/>
      <c r="D844" s="137"/>
      <c r="E844" s="137"/>
      <c r="J844" s="139"/>
    </row>
    <row r="845" spans="3:10" x14ac:dyDescent="0.15">
      <c r="C845" s="137"/>
      <c r="D845" s="137"/>
      <c r="E845" s="137"/>
      <c r="J845" s="139"/>
    </row>
    <row r="846" spans="3:10" x14ac:dyDescent="0.15">
      <c r="C846" s="137"/>
      <c r="D846" s="137"/>
      <c r="E846" s="137"/>
      <c r="J846" s="139"/>
    </row>
    <row r="847" spans="3:10" x14ac:dyDescent="0.15">
      <c r="C847" s="137"/>
      <c r="D847" s="137"/>
      <c r="E847" s="137"/>
      <c r="J847" s="139"/>
    </row>
    <row r="848" spans="3:10" x14ac:dyDescent="0.15">
      <c r="C848" s="137"/>
      <c r="D848" s="137"/>
      <c r="E848" s="137"/>
      <c r="J848" s="139"/>
    </row>
    <row r="849" spans="3:10" x14ac:dyDescent="0.15">
      <c r="C849" s="137"/>
      <c r="D849" s="137"/>
      <c r="E849" s="137"/>
      <c r="J849" s="139"/>
    </row>
    <row r="850" spans="3:10" x14ac:dyDescent="0.15">
      <c r="C850" s="137"/>
      <c r="D850" s="137"/>
      <c r="E850" s="137"/>
      <c r="J850" s="139"/>
    </row>
    <row r="851" spans="3:10" x14ac:dyDescent="0.15">
      <c r="C851" s="137"/>
      <c r="D851" s="137"/>
      <c r="E851" s="137"/>
      <c r="J851" s="139"/>
    </row>
    <row r="852" spans="3:10" x14ac:dyDescent="0.15">
      <c r="C852" s="137"/>
      <c r="D852" s="137"/>
      <c r="E852" s="137"/>
      <c r="J852" s="139"/>
    </row>
    <row r="853" spans="3:10" x14ac:dyDescent="0.15">
      <c r="C853" s="137"/>
      <c r="D853" s="137"/>
      <c r="E853" s="137"/>
      <c r="J853" s="139"/>
    </row>
    <row r="854" spans="3:10" x14ac:dyDescent="0.15">
      <c r="C854" s="137"/>
      <c r="D854" s="137"/>
      <c r="E854" s="137"/>
      <c r="J854" s="139"/>
    </row>
    <row r="855" spans="3:10" x14ac:dyDescent="0.15">
      <c r="C855" s="137"/>
      <c r="D855" s="137"/>
      <c r="E855" s="137"/>
      <c r="J855" s="139"/>
    </row>
    <row r="856" spans="3:10" x14ac:dyDescent="0.15">
      <c r="C856" s="137"/>
      <c r="D856" s="137"/>
      <c r="E856" s="137"/>
      <c r="J856" s="139"/>
    </row>
    <row r="857" spans="3:10" x14ac:dyDescent="0.15">
      <c r="C857" s="137"/>
      <c r="D857" s="137"/>
      <c r="E857" s="137"/>
      <c r="J857" s="139"/>
    </row>
    <row r="858" spans="3:10" x14ac:dyDescent="0.15">
      <c r="C858" s="137"/>
      <c r="D858" s="137"/>
      <c r="E858" s="137"/>
      <c r="J858" s="139"/>
    </row>
    <row r="859" spans="3:10" x14ac:dyDescent="0.15">
      <c r="C859" s="137"/>
      <c r="D859" s="137"/>
      <c r="E859" s="137"/>
      <c r="J859" s="139"/>
    </row>
    <row r="860" spans="3:10" x14ac:dyDescent="0.15">
      <c r="C860" s="137"/>
      <c r="D860" s="137"/>
      <c r="E860" s="137"/>
      <c r="J860" s="139"/>
    </row>
    <row r="861" spans="3:10" x14ac:dyDescent="0.15">
      <c r="C861" s="137"/>
      <c r="D861" s="137"/>
      <c r="E861" s="137"/>
      <c r="J861" s="139"/>
    </row>
    <row r="862" spans="3:10" x14ac:dyDescent="0.15">
      <c r="C862" s="137"/>
      <c r="D862" s="137"/>
      <c r="E862" s="137"/>
      <c r="J862" s="139"/>
    </row>
    <row r="863" spans="3:10" x14ac:dyDescent="0.15">
      <c r="C863" s="137"/>
      <c r="D863" s="137"/>
      <c r="E863" s="137"/>
      <c r="J863" s="139"/>
    </row>
    <row r="864" spans="3:10" x14ac:dyDescent="0.15">
      <c r="C864" s="137"/>
      <c r="D864" s="137"/>
      <c r="E864" s="137"/>
      <c r="J864" s="139"/>
    </row>
    <row r="865" spans="3:10" x14ac:dyDescent="0.15">
      <c r="C865" s="137"/>
      <c r="D865" s="137"/>
      <c r="E865" s="137"/>
      <c r="J865" s="139"/>
    </row>
    <row r="866" spans="3:10" x14ac:dyDescent="0.15">
      <c r="C866" s="137"/>
      <c r="D866" s="137"/>
      <c r="E866" s="137"/>
      <c r="J866" s="139"/>
    </row>
    <row r="867" spans="3:10" x14ac:dyDescent="0.15">
      <c r="C867" s="137"/>
      <c r="D867" s="137"/>
      <c r="E867" s="137"/>
      <c r="J867" s="139"/>
    </row>
    <row r="868" spans="3:10" x14ac:dyDescent="0.15">
      <c r="C868" s="137"/>
      <c r="D868" s="137"/>
      <c r="E868" s="137"/>
      <c r="J868" s="139"/>
    </row>
    <row r="869" spans="3:10" x14ac:dyDescent="0.15">
      <c r="C869" s="137"/>
      <c r="D869" s="137"/>
      <c r="E869" s="137"/>
      <c r="J869" s="139"/>
    </row>
    <row r="870" spans="3:10" x14ac:dyDescent="0.15">
      <c r="C870" s="137"/>
      <c r="D870" s="137"/>
      <c r="E870" s="137"/>
      <c r="J870" s="139"/>
    </row>
    <row r="871" spans="3:10" x14ac:dyDescent="0.15">
      <c r="C871" s="137"/>
      <c r="D871" s="137"/>
      <c r="E871" s="137"/>
      <c r="J871" s="139"/>
    </row>
    <row r="872" spans="3:10" x14ac:dyDescent="0.15">
      <c r="C872" s="137"/>
      <c r="D872" s="137"/>
      <c r="E872" s="137"/>
      <c r="J872" s="139"/>
    </row>
    <row r="873" spans="3:10" x14ac:dyDescent="0.15">
      <c r="C873" s="137"/>
      <c r="D873" s="137"/>
      <c r="E873" s="137"/>
      <c r="J873" s="139"/>
    </row>
    <row r="874" spans="3:10" x14ac:dyDescent="0.15">
      <c r="C874" s="137"/>
      <c r="D874" s="137"/>
      <c r="E874" s="137"/>
      <c r="J874" s="139"/>
    </row>
    <row r="875" spans="3:10" x14ac:dyDescent="0.15">
      <c r="C875" s="137"/>
      <c r="D875" s="137"/>
      <c r="E875" s="137"/>
      <c r="J875" s="139"/>
    </row>
    <row r="876" spans="3:10" x14ac:dyDescent="0.15">
      <c r="C876" s="137"/>
      <c r="D876" s="137"/>
      <c r="E876" s="137"/>
      <c r="J876" s="139"/>
    </row>
    <row r="877" spans="3:10" x14ac:dyDescent="0.15">
      <c r="C877" s="137"/>
      <c r="D877" s="137"/>
      <c r="E877" s="137"/>
      <c r="J877" s="139"/>
    </row>
    <row r="878" spans="3:10" x14ac:dyDescent="0.15">
      <c r="C878" s="137"/>
      <c r="D878" s="137"/>
      <c r="E878" s="137"/>
      <c r="J878" s="139"/>
    </row>
    <row r="879" spans="3:10" x14ac:dyDescent="0.15">
      <c r="C879" s="137"/>
      <c r="D879" s="137"/>
      <c r="E879" s="137"/>
      <c r="J879" s="139"/>
    </row>
    <row r="880" spans="3:10" x14ac:dyDescent="0.15">
      <c r="C880" s="137"/>
      <c r="D880" s="137"/>
      <c r="E880" s="137"/>
      <c r="J880" s="139"/>
    </row>
    <row r="881" spans="3:10" x14ac:dyDescent="0.15">
      <c r="C881" s="137"/>
      <c r="D881" s="137"/>
      <c r="E881" s="137"/>
      <c r="J881" s="139"/>
    </row>
    <row r="882" spans="3:10" x14ac:dyDescent="0.15">
      <c r="C882" s="137"/>
      <c r="D882" s="137"/>
      <c r="E882" s="137"/>
      <c r="J882" s="139"/>
    </row>
    <row r="883" spans="3:10" x14ac:dyDescent="0.15">
      <c r="C883" s="137"/>
      <c r="D883" s="137"/>
      <c r="E883" s="137"/>
      <c r="J883" s="139"/>
    </row>
    <row r="884" spans="3:10" x14ac:dyDescent="0.15">
      <c r="C884" s="137"/>
      <c r="D884" s="137"/>
      <c r="E884" s="137"/>
      <c r="J884" s="139"/>
    </row>
    <row r="885" spans="3:10" x14ac:dyDescent="0.15">
      <c r="C885" s="137"/>
      <c r="D885" s="137"/>
      <c r="E885" s="137"/>
      <c r="J885" s="139"/>
    </row>
    <row r="886" spans="3:10" x14ac:dyDescent="0.15">
      <c r="C886" s="137"/>
      <c r="D886" s="137"/>
      <c r="E886" s="137"/>
      <c r="J886" s="139"/>
    </row>
    <row r="887" spans="3:10" x14ac:dyDescent="0.15">
      <c r="C887" s="137"/>
      <c r="D887" s="137"/>
      <c r="E887" s="137"/>
      <c r="J887" s="139"/>
    </row>
    <row r="888" spans="3:10" x14ac:dyDescent="0.15">
      <c r="C888" s="137"/>
      <c r="D888" s="137"/>
      <c r="E888" s="137"/>
      <c r="J888" s="139"/>
    </row>
    <row r="889" spans="3:10" x14ac:dyDescent="0.15">
      <c r="C889" s="137"/>
      <c r="D889" s="137"/>
      <c r="E889" s="137"/>
      <c r="J889" s="139"/>
    </row>
    <row r="890" spans="3:10" x14ac:dyDescent="0.15">
      <c r="C890" s="137"/>
      <c r="D890" s="137"/>
      <c r="E890" s="137"/>
      <c r="J890" s="139"/>
    </row>
    <row r="891" spans="3:10" x14ac:dyDescent="0.15">
      <c r="C891" s="137"/>
      <c r="D891" s="137"/>
      <c r="E891" s="137"/>
      <c r="J891" s="139"/>
    </row>
    <row r="892" spans="3:10" x14ac:dyDescent="0.15">
      <c r="C892" s="137"/>
      <c r="D892" s="137"/>
      <c r="E892" s="137"/>
      <c r="J892" s="139"/>
    </row>
    <row r="893" spans="3:10" x14ac:dyDescent="0.15">
      <c r="C893" s="137"/>
      <c r="D893" s="137"/>
      <c r="E893" s="137"/>
      <c r="J893" s="139"/>
    </row>
    <row r="894" spans="3:10" x14ac:dyDescent="0.15">
      <c r="C894" s="137"/>
      <c r="D894" s="137"/>
      <c r="E894" s="137"/>
      <c r="J894" s="139"/>
    </row>
    <row r="895" spans="3:10" x14ac:dyDescent="0.15">
      <c r="C895" s="137"/>
      <c r="D895" s="137"/>
      <c r="E895" s="137"/>
      <c r="J895" s="139"/>
    </row>
    <row r="896" spans="3:10" x14ac:dyDescent="0.15">
      <c r="C896" s="137"/>
      <c r="D896" s="137"/>
      <c r="E896" s="137"/>
      <c r="J896" s="139"/>
    </row>
    <row r="897" spans="3:10" x14ac:dyDescent="0.15">
      <c r="C897" s="137"/>
      <c r="D897" s="137"/>
      <c r="E897" s="137"/>
      <c r="J897" s="139"/>
    </row>
    <row r="898" spans="3:10" x14ac:dyDescent="0.15">
      <c r="C898" s="137"/>
      <c r="D898" s="137"/>
      <c r="E898" s="137"/>
      <c r="J898" s="139"/>
    </row>
    <row r="899" spans="3:10" x14ac:dyDescent="0.15">
      <c r="C899" s="137"/>
      <c r="D899" s="137"/>
      <c r="E899" s="137"/>
      <c r="J899" s="139"/>
    </row>
    <row r="900" spans="3:10" x14ac:dyDescent="0.15">
      <c r="C900" s="137"/>
      <c r="D900" s="137"/>
      <c r="E900" s="137"/>
      <c r="J900" s="139"/>
    </row>
    <row r="901" spans="3:10" x14ac:dyDescent="0.15">
      <c r="C901" s="137"/>
      <c r="D901" s="137"/>
      <c r="E901" s="137"/>
      <c r="J901" s="139"/>
    </row>
    <row r="902" spans="3:10" x14ac:dyDescent="0.15">
      <c r="C902" s="137"/>
      <c r="D902" s="137"/>
      <c r="E902" s="137"/>
      <c r="J902" s="139"/>
    </row>
    <row r="903" spans="3:10" x14ac:dyDescent="0.15">
      <c r="C903" s="137"/>
      <c r="D903" s="137"/>
      <c r="E903" s="137"/>
      <c r="J903" s="139"/>
    </row>
    <row r="904" spans="3:10" x14ac:dyDescent="0.15">
      <c r="C904" s="137"/>
      <c r="D904" s="137"/>
      <c r="E904" s="137"/>
      <c r="J904" s="139"/>
    </row>
    <row r="905" spans="3:10" x14ac:dyDescent="0.15">
      <c r="C905" s="137"/>
      <c r="D905" s="137"/>
      <c r="E905" s="137"/>
      <c r="J905" s="139"/>
    </row>
    <row r="906" spans="3:10" x14ac:dyDescent="0.15">
      <c r="C906" s="137"/>
      <c r="D906" s="137"/>
      <c r="E906" s="137"/>
      <c r="J906" s="139"/>
    </row>
    <row r="907" spans="3:10" x14ac:dyDescent="0.15">
      <c r="C907" s="137"/>
      <c r="D907" s="137"/>
      <c r="E907" s="137"/>
      <c r="J907" s="139"/>
    </row>
    <row r="908" spans="3:10" x14ac:dyDescent="0.15">
      <c r="C908" s="137"/>
      <c r="D908" s="137"/>
      <c r="E908" s="137"/>
      <c r="J908" s="139"/>
    </row>
    <row r="909" spans="3:10" x14ac:dyDescent="0.15">
      <c r="C909" s="137"/>
      <c r="D909" s="137"/>
      <c r="E909" s="137"/>
      <c r="J909" s="139"/>
    </row>
    <row r="910" spans="3:10" x14ac:dyDescent="0.15">
      <c r="C910" s="137"/>
      <c r="D910" s="137"/>
      <c r="E910" s="137"/>
      <c r="J910" s="139"/>
    </row>
    <row r="911" spans="3:10" x14ac:dyDescent="0.15">
      <c r="C911" s="137"/>
      <c r="D911" s="137"/>
      <c r="E911" s="137"/>
      <c r="J911" s="139"/>
    </row>
    <row r="912" spans="3:10" x14ac:dyDescent="0.15">
      <c r="C912" s="137"/>
      <c r="D912" s="137"/>
      <c r="E912" s="137"/>
      <c r="J912" s="139"/>
    </row>
    <row r="913" spans="3:10" x14ac:dyDescent="0.15">
      <c r="C913" s="137"/>
      <c r="D913" s="137"/>
      <c r="E913" s="137"/>
      <c r="J913" s="139"/>
    </row>
    <row r="914" spans="3:10" x14ac:dyDescent="0.15">
      <c r="C914" s="137"/>
      <c r="D914" s="137"/>
      <c r="E914" s="137"/>
      <c r="J914" s="139"/>
    </row>
    <row r="915" spans="3:10" x14ac:dyDescent="0.15">
      <c r="C915" s="137"/>
      <c r="D915" s="137"/>
      <c r="E915" s="137"/>
      <c r="J915" s="139"/>
    </row>
    <row r="916" spans="3:10" x14ac:dyDescent="0.15">
      <c r="C916" s="137"/>
      <c r="D916" s="137"/>
      <c r="E916" s="137"/>
      <c r="J916" s="139"/>
    </row>
    <row r="917" spans="3:10" x14ac:dyDescent="0.15">
      <c r="C917" s="137"/>
      <c r="D917" s="137"/>
      <c r="E917" s="137"/>
      <c r="J917" s="139"/>
    </row>
    <row r="918" spans="3:10" x14ac:dyDescent="0.15">
      <c r="C918" s="137"/>
      <c r="D918" s="137"/>
      <c r="E918" s="137"/>
      <c r="J918" s="139"/>
    </row>
    <row r="919" spans="3:10" x14ac:dyDescent="0.15">
      <c r="C919" s="137"/>
      <c r="D919" s="137"/>
      <c r="E919" s="137"/>
      <c r="J919" s="139"/>
    </row>
    <row r="920" spans="3:10" x14ac:dyDescent="0.15">
      <c r="C920" s="137"/>
      <c r="D920" s="137"/>
      <c r="E920" s="137"/>
      <c r="J920" s="139"/>
    </row>
    <row r="921" spans="3:10" x14ac:dyDescent="0.15">
      <c r="C921" s="137"/>
      <c r="D921" s="137"/>
      <c r="E921" s="137"/>
      <c r="J921" s="139"/>
    </row>
    <row r="922" spans="3:10" x14ac:dyDescent="0.15">
      <c r="C922" s="137"/>
      <c r="D922" s="137"/>
      <c r="E922" s="137"/>
      <c r="J922" s="139"/>
    </row>
    <row r="923" spans="3:10" x14ac:dyDescent="0.15">
      <c r="C923" s="137"/>
      <c r="D923" s="137"/>
      <c r="E923" s="137"/>
      <c r="J923" s="139"/>
    </row>
    <row r="924" spans="3:10" x14ac:dyDescent="0.15">
      <c r="C924" s="137"/>
      <c r="D924" s="137"/>
      <c r="E924" s="137"/>
      <c r="J924" s="139"/>
    </row>
    <row r="925" spans="3:10" x14ac:dyDescent="0.15">
      <c r="C925" s="137"/>
      <c r="D925" s="137"/>
      <c r="E925" s="137"/>
      <c r="J925" s="139"/>
    </row>
    <row r="926" spans="3:10" x14ac:dyDescent="0.15">
      <c r="C926" s="137"/>
      <c r="D926" s="137"/>
      <c r="E926" s="137"/>
      <c r="J926" s="139"/>
    </row>
    <row r="927" spans="3:10" x14ac:dyDescent="0.15">
      <c r="C927" s="137"/>
      <c r="D927" s="137"/>
      <c r="E927" s="137"/>
      <c r="J927" s="139"/>
    </row>
    <row r="928" spans="3:10" x14ac:dyDescent="0.15">
      <c r="C928" s="137"/>
      <c r="D928" s="137"/>
      <c r="E928" s="137"/>
      <c r="J928" s="139"/>
    </row>
    <row r="929" spans="3:10" x14ac:dyDescent="0.15">
      <c r="C929" s="137"/>
      <c r="D929" s="137"/>
      <c r="E929" s="137"/>
      <c r="J929" s="139"/>
    </row>
    <row r="930" spans="3:10" x14ac:dyDescent="0.15">
      <c r="C930" s="137"/>
      <c r="D930" s="137"/>
      <c r="E930" s="137"/>
      <c r="J930" s="139"/>
    </row>
    <row r="931" spans="3:10" x14ac:dyDescent="0.15">
      <c r="C931" s="137"/>
      <c r="D931" s="137"/>
      <c r="E931" s="137"/>
      <c r="J931" s="139"/>
    </row>
    <row r="932" spans="3:10" x14ac:dyDescent="0.15">
      <c r="C932" s="137"/>
      <c r="D932" s="137"/>
      <c r="E932" s="137"/>
      <c r="J932" s="139"/>
    </row>
    <row r="933" spans="3:10" x14ac:dyDescent="0.15">
      <c r="C933" s="137"/>
      <c r="D933" s="137"/>
      <c r="E933" s="137"/>
      <c r="J933" s="139"/>
    </row>
    <row r="934" spans="3:10" x14ac:dyDescent="0.15">
      <c r="C934" s="137"/>
      <c r="D934" s="137"/>
      <c r="E934" s="137"/>
      <c r="J934" s="139"/>
    </row>
    <row r="935" spans="3:10" x14ac:dyDescent="0.15">
      <c r="C935" s="137"/>
      <c r="D935" s="137"/>
      <c r="E935" s="137"/>
      <c r="J935" s="139"/>
    </row>
    <row r="936" spans="3:10" x14ac:dyDescent="0.15">
      <c r="C936" s="137"/>
      <c r="D936" s="137"/>
      <c r="E936" s="137"/>
      <c r="J936" s="139"/>
    </row>
    <row r="937" spans="3:10" x14ac:dyDescent="0.15">
      <c r="C937" s="137"/>
      <c r="D937" s="137"/>
      <c r="E937" s="137"/>
      <c r="J937" s="139"/>
    </row>
    <row r="938" spans="3:10" x14ac:dyDescent="0.15">
      <c r="C938" s="137"/>
      <c r="D938" s="137"/>
      <c r="E938" s="137"/>
      <c r="J938" s="139"/>
    </row>
    <row r="939" spans="3:10" x14ac:dyDescent="0.15">
      <c r="C939" s="137"/>
      <c r="D939" s="137"/>
      <c r="E939" s="137"/>
      <c r="J939" s="139"/>
    </row>
    <row r="940" spans="3:10" x14ac:dyDescent="0.15">
      <c r="C940" s="137"/>
      <c r="D940" s="137"/>
      <c r="E940" s="137"/>
      <c r="J940" s="139"/>
    </row>
    <row r="941" spans="3:10" x14ac:dyDescent="0.15">
      <c r="C941" s="137"/>
      <c r="D941" s="137"/>
      <c r="E941" s="137"/>
      <c r="J941" s="139"/>
    </row>
    <row r="942" spans="3:10" x14ac:dyDescent="0.15">
      <c r="C942" s="137"/>
      <c r="D942" s="137"/>
      <c r="E942" s="137"/>
      <c r="J942" s="139"/>
    </row>
    <row r="943" spans="3:10" x14ac:dyDescent="0.15">
      <c r="C943" s="137"/>
      <c r="D943" s="137"/>
      <c r="E943" s="137"/>
      <c r="J943" s="139"/>
    </row>
    <row r="944" spans="3:10" x14ac:dyDescent="0.15">
      <c r="C944" s="137"/>
      <c r="D944" s="137"/>
      <c r="E944" s="137"/>
      <c r="J944" s="139"/>
    </row>
    <row r="945" spans="3:10" x14ac:dyDescent="0.15">
      <c r="C945" s="137"/>
      <c r="D945" s="137"/>
      <c r="E945" s="137"/>
      <c r="J945" s="139"/>
    </row>
    <row r="946" spans="3:10" x14ac:dyDescent="0.15">
      <c r="C946" s="137"/>
      <c r="D946" s="137"/>
      <c r="E946" s="137"/>
      <c r="J946" s="139"/>
    </row>
    <row r="947" spans="3:10" x14ac:dyDescent="0.15">
      <c r="C947" s="137"/>
      <c r="D947" s="137"/>
      <c r="E947" s="137"/>
      <c r="J947" s="139"/>
    </row>
    <row r="948" spans="3:10" x14ac:dyDescent="0.15">
      <c r="C948" s="137"/>
      <c r="D948" s="137"/>
      <c r="E948" s="137"/>
      <c r="J948" s="139"/>
    </row>
    <row r="949" spans="3:10" x14ac:dyDescent="0.15">
      <c r="C949" s="137"/>
      <c r="D949" s="137"/>
      <c r="E949" s="137"/>
      <c r="J949" s="139"/>
    </row>
    <row r="950" spans="3:10" x14ac:dyDescent="0.15">
      <c r="C950" s="137"/>
      <c r="D950" s="137"/>
      <c r="E950" s="137"/>
      <c r="J950" s="139"/>
    </row>
    <row r="951" spans="3:10" x14ac:dyDescent="0.15">
      <c r="C951" s="137"/>
      <c r="D951" s="137"/>
      <c r="E951" s="137"/>
      <c r="J951" s="139"/>
    </row>
    <row r="952" spans="3:10" x14ac:dyDescent="0.15">
      <c r="C952" s="137"/>
      <c r="D952" s="137"/>
      <c r="E952" s="137"/>
      <c r="J952" s="139"/>
    </row>
    <row r="953" spans="3:10" x14ac:dyDescent="0.15">
      <c r="C953" s="137"/>
      <c r="D953" s="137"/>
      <c r="E953" s="137"/>
      <c r="J953" s="139"/>
    </row>
    <row r="954" spans="3:10" x14ac:dyDescent="0.15">
      <c r="C954" s="137"/>
      <c r="D954" s="137"/>
      <c r="E954" s="137"/>
      <c r="J954" s="139"/>
    </row>
    <row r="955" spans="3:10" x14ac:dyDescent="0.15">
      <c r="C955" s="137"/>
      <c r="D955" s="137"/>
      <c r="E955" s="137"/>
      <c r="J955" s="139"/>
    </row>
    <row r="956" spans="3:10" x14ac:dyDescent="0.15">
      <c r="C956" s="137"/>
      <c r="D956" s="137"/>
      <c r="E956" s="137"/>
      <c r="J956" s="139"/>
    </row>
    <row r="957" spans="3:10" x14ac:dyDescent="0.15">
      <c r="C957" s="137"/>
      <c r="D957" s="137"/>
      <c r="E957" s="137"/>
      <c r="J957" s="139"/>
    </row>
    <row r="958" spans="3:10" x14ac:dyDescent="0.15">
      <c r="C958" s="137"/>
      <c r="D958" s="137"/>
      <c r="E958" s="137"/>
      <c r="J958" s="139"/>
    </row>
    <row r="959" spans="3:10" x14ac:dyDescent="0.15">
      <c r="C959" s="137"/>
      <c r="D959" s="137"/>
      <c r="E959" s="137"/>
      <c r="J959" s="139"/>
    </row>
    <row r="960" spans="3:10" x14ac:dyDescent="0.15">
      <c r="C960" s="137"/>
      <c r="D960" s="137"/>
      <c r="E960" s="137"/>
      <c r="J960" s="139"/>
    </row>
    <row r="961" spans="3:10" x14ac:dyDescent="0.15">
      <c r="C961" s="137"/>
      <c r="D961" s="137"/>
      <c r="E961" s="137"/>
      <c r="J961" s="139"/>
    </row>
    <row r="962" spans="3:10" x14ac:dyDescent="0.15">
      <c r="C962" s="137"/>
      <c r="D962" s="137"/>
      <c r="E962" s="137"/>
      <c r="J962" s="139"/>
    </row>
    <row r="963" spans="3:10" x14ac:dyDescent="0.15">
      <c r="C963" s="137"/>
      <c r="D963" s="137"/>
      <c r="E963" s="137"/>
      <c r="J963" s="139"/>
    </row>
    <row r="964" spans="3:10" x14ac:dyDescent="0.15">
      <c r="C964" s="137"/>
      <c r="D964" s="137"/>
      <c r="E964" s="137"/>
      <c r="J964" s="139"/>
    </row>
    <row r="965" spans="3:10" x14ac:dyDescent="0.15">
      <c r="C965" s="137"/>
      <c r="D965" s="137"/>
      <c r="E965" s="137"/>
      <c r="J965" s="139"/>
    </row>
    <row r="966" spans="3:10" x14ac:dyDescent="0.15">
      <c r="C966" s="137"/>
      <c r="D966" s="137"/>
      <c r="E966" s="137"/>
      <c r="J966" s="139"/>
    </row>
    <row r="967" spans="3:10" x14ac:dyDescent="0.15">
      <c r="C967" s="137"/>
      <c r="D967" s="137"/>
      <c r="E967" s="137"/>
      <c r="J967" s="139"/>
    </row>
    <row r="968" spans="3:10" x14ac:dyDescent="0.15">
      <c r="C968" s="137"/>
      <c r="D968" s="137"/>
      <c r="E968" s="137"/>
      <c r="J968" s="139"/>
    </row>
    <row r="969" spans="3:10" x14ac:dyDescent="0.15">
      <c r="C969" s="137"/>
      <c r="D969" s="137"/>
      <c r="E969" s="137"/>
      <c r="J969" s="139"/>
    </row>
    <row r="970" spans="3:10" x14ac:dyDescent="0.15">
      <c r="C970" s="137"/>
      <c r="D970" s="137"/>
      <c r="E970" s="137"/>
      <c r="J970" s="139"/>
    </row>
    <row r="971" spans="3:10" x14ac:dyDescent="0.15">
      <c r="C971" s="137"/>
      <c r="D971" s="137"/>
      <c r="E971" s="137"/>
      <c r="J971" s="139"/>
    </row>
    <row r="972" spans="3:10" x14ac:dyDescent="0.15">
      <c r="C972" s="137"/>
      <c r="D972" s="137"/>
      <c r="E972" s="137"/>
      <c r="J972" s="139"/>
    </row>
    <row r="973" spans="3:10" x14ac:dyDescent="0.15">
      <c r="C973" s="137"/>
      <c r="D973" s="137"/>
      <c r="E973" s="137"/>
      <c r="J973" s="139"/>
    </row>
    <row r="974" spans="3:10" x14ac:dyDescent="0.15">
      <c r="C974" s="137"/>
      <c r="D974" s="137"/>
      <c r="E974" s="137"/>
      <c r="J974" s="139"/>
    </row>
    <row r="975" spans="3:10" x14ac:dyDescent="0.15">
      <c r="C975" s="137"/>
      <c r="D975" s="137"/>
      <c r="E975" s="137"/>
      <c r="J975" s="139"/>
    </row>
    <row r="976" spans="3:10" x14ac:dyDescent="0.15">
      <c r="C976" s="137"/>
      <c r="D976" s="137"/>
      <c r="E976" s="137"/>
      <c r="J976" s="139"/>
    </row>
    <row r="977" spans="3:10" x14ac:dyDescent="0.15">
      <c r="C977" s="137"/>
      <c r="D977" s="137"/>
      <c r="E977" s="137"/>
      <c r="J977" s="139"/>
    </row>
    <row r="978" spans="3:10" x14ac:dyDescent="0.15">
      <c r="C978" s="137"/>
      <c r="D978" s="137"/>
      <c r="E978" s="137"/>
      <c r="J978" s="139"/>
    </row>
    <row r="979" spans="3:10" x14ac:dyDescent="0.15">
      <c r="C979" s="137"/>
      <c r="D979" s="137"/>
      <c r="E979" s="137"/>
      <c r="J979" s="139"/>
    </row>
    <row r="980" spans="3:10" x14ac:dyDescent="0.15">
      <c r="C980" s="137"/>
      <c r="D980" s="137"/>
      <c r="E980" s="137"/>
      <c r="J980" s="139"/>
    </row>
    <row r="981" spans="3:10" x14ac:dyDescent="0.15">
      <c r="C981" s="137"/>
      <c r="D981" s="137"/>
      <c r="E981" s="137"/>
      <c r="J981" s="139"/>
    </row>
    <row r="982" spans="3:10" x14ac:dyDescent="0.15">
      <c r="C982" s="137"/>
      <c r="D982" s="137"/>
      <c r="E982" s="137"/>
      <c r="J982" s="139"/>
    </row>
    <row r="983" spans="3:10" x14ac:dyDescent="0.15">
      <c r="C983" s="137"/>
      <c r="D983" s="137"/>
      <c r="E983" s="137"/>
      <c r="J983" s="139"/>
    </row>
    <row r="984" spans="3:10" x14ac:dyDescent="0.15">
      <c r="C984" s="137"/>
      <c r="D984" s="137"/>
      <c r="E984" s="137"/>
      <c r="J984" s="139"/>
    </row>
    <row r="985" spans="3:10" x14ac:dyDescent="0.15">
      <c r="C985" s="137"/>
      <c r="D985" s="137"/>
      <c r="E985" s="137"/>
      <c r="J985" s="139"/>
    </row>
    <row r="986" spans="3:10" x14ac:dyDescent="0.15">
      <c r="C986" s="137"/>
      <c r="D986" s="137"/>
      <c r="E986" s="137"/>
      <c r="J986" s="139"/>
    </row>
    <row r="987" spans="3:10" x14ac:dyDescent="0.15">
      <c r="C987" s="137"/>
      <c r="D987" s="137"/>
      <c r="E987" s="137"/>
      <c r="J987" s="139"/>
    </row>
    <row r="988" spans="3:10" x14ac:dyDescent="0.15">
      <c r="C988" s="137"/>
      <c r="D988" s="137"/>
      <c r="E988" s="137"/>
      <c r="J988" s="139"/>
    </row>
    <row r="989" spans="3:10" x14ac:dyDescent="0.15">
      <c r="C989" s="137"/>
      <c r="D989" s="137"/>
      <c r="E989" s="137"/>
      <c r="J989" s="139"/>
    </row>
    <row r="990" spans="3:10" x14ac:dyDescent="0.15">
      <c r="C990" s="137"/>
      <c r="D990" s="137"/>
      <c r="E990" s="137"/>
      <c r="J990" s="139"/>
    </row>
    <row r="991" spans="3:10" x14ac:dyDescent="0.15">
      <c r="C991" s="137"/>
      <c r="D991" s="137"/>
      <c r="E991" s="137"/>
      <c r="J991" s="139"/>
    </row>
    <row r="992" spans="3:10" x14ac:dyDescent="0.15">
      <c r="C992" s="137"/>
      <c r="D992" s="137"/>
      <c r="E992" s="137"/>
      <c r="J992" s="139"/>
    </row>
    <row r="993" spans="3:10" x14ac:dyDescent="0.15">
      <c r="C993" s="137"/>
      <c r="D993" s="137"/>
      <c r="E993" s="137"/>
      <c r="J993" s="139"/>
    </row>
    <row r="994" spans="3:10" x14ac:dyDescent="0.15">
      <c r="C994" s="137"/>
      <c r="D994" s="137"/>
      <c r="E994" s="137"/>
      <c r="J994" s="139"/>
    </row>
    <row r="995" spans="3:10" x14ac:dyDescent="0.15">
      <c r="C995" s="137"/>
      <c r="D995" s="137"/>
      <c r="E995" s="137"/>
      <c r="J995" s="139"/>
    </row>
    <row r="996" spans="3:10" x14ac:dyDescent="0.15">
      <c r="C996" s="137"/>
      <c r="D996" s="137"/>
      <c r="E996" s="137"/>
      <c r="J996" s="139"/>
    </row>
    <row r="997" spans="3:10" x14ac:dyDescent="0.15">
      <c r="C997" s="137"/>
      <c r="D997" s="137"/>
      <c r="E997" s="137"/>
      <c r="J997" s="139"/>
    </row>
    <row r="998" spans="3:10" x14ac:dyDescent="0.15">
      <c r="C998" s="137"/>
      <c r="D998" s="137"/>
      <c r="E998" s="137"/>
      <c r="J998" s="139"/>
    </row>
    <row r="999" spans="3:10" x14ac:dyDescent="0.15">
      <c r="C999" s="137"/>
      <c r="D999" s="137"/>
      <c r="E999" s="137"/>
      <c r="J999" s="139"/>
    </row>
    <row r="1000" spans="3:10" x14ac:dyDescent="0.15">
      <c r="C1000" s="137"/>
      <c r="D1000" s="137"/>
      <c r="E1000" s="137"/>
      <c r="J1000" s="139"/>
    </row>
    <row r="1001" spans="3:10" x14ac:dyDescent="0.15">
      <c r="C1001" s="137"/>
      <c r="D1001" s="137"/>
      <c r="E1001" s="137"/>
      <c r="J1001" s="139"/>
    </row>
    <row r="1002" spans="3:10" x14ac:dyDescent="0.15">
      <c r="C1002" s="137"/>
      <c r="D1002" s="137"/>
      <c r="E1002" s="137"/>
      <c r="J1002" s="139"/>
    </row>
    <row r="1003" spans="3:10" x14ac:dyDescent="0.15">
      <c r="C1003" s="137"/>
      <c r="D1003" s="137"/>
      <c r="E1003" s="137"/>
      <c r="J1003" s="139"/>
    </row>
    <row r="1004" spans="3:10" x14ac:dyDescent="0.15">
      <c r="C1004" s="137"/>
      <c r="D1004" s="137"/>
      <c r="E1004" s="137"/>
      <c r="J1004" s="139"/>
    </row>
    <row r="1005" spans="3:10" x14ac:dyDescent="0.15">
      <c r="C1005" s="137"/>
      <c r="D1005" s="137"/>
      <c r="E1005" s="137"/>
      <c r="J1005" s="139"/>
    </row>
    <row r="1006" spans="3:10" x14ac:dyDescent="0.15">
      <c r="C1006" s="137"/>
      <c r="D1006" s="137"/>
      <c r="E1006" s="137"/>
      <c r="J1006" s="139"/>
    </row>
    <row r="1007" spans="3:10" x14ac:dyDescent="0.15">
      <c r="C1007" s="137"/>
      <c r="D1007" s="137"/>
      <c r="E1007" s="137"/>
      <c r="J1007" s="139"/>
    </row>
    <row r="1008" spans="3:10" x14ac:dyDescent="0.15">
      <c r="C1008" s="137"/>
      <c r="D1008" s="137"/>
      <c r="E1008" s="137"/>
      <c r="J1008" s="139"/>
    </row>
    <row r="1009" spans="3:10" x14ac:dyDescent="0.15">
      <c r="C1009" s="137"/>
      <c r="D1009" s="137"/>
      <c r="E1009" s="137"/>
      <c r="J1009" s="139"/>
    </row>
    <row r="1010" spans="3:10" x14ac:dyDescent="0.15">
      <c r="C1010" s="137"/>
      <c r="D1010" s="137"/>
      <c r="E1010" s="137"/>
      <c r="J1010" s="139"/>
    </row>
    <row r="1011" spans="3:10" x14ac:dyDescent="0.15">
      <c r="C1011" s="137"/>
      <c r="D1011" s="137"/>
      <c r="E1011" s="137"/>
      <c r="J1011" s="139"/>
    </row>
    <row r="1012" spans="3:10" x14ac:dyDescent="0.15">
      <c r="C1012" s="137"/>
      <c r="D1012" s="137"/>
      <c r="E1012" s="137"/>
      <c r="J1012" s="139"/>
    </row>
    <row r="1013" spans="3:10" x14ac:dyDescent="0.15">
      <c r="C1013" s="137"/>
      <c r="D1013" s="137"/>
      <c r="E1013" s="137"/>
      <c r="J1013" s="139"/>
    </row>
    <row r="1014" spans="3:10" x14ac:dyDescent="0.15">
      <c r="C1014" s="137"/>
      <c r="D1014" s="137"/>
      <c r="E1014" s="137"/>
      <c r="J1014" s="139"/>
    </row>
    <row r="1015" spans="3:10" x14ac:dyDescent="0.15">
      <c r="C1015" s="137"/>
      <c r="D1015" s="137"/>
      <c r="E1015" s="137"/>
      <c r="J1015" s="139"/>
    </row>
    <row r="1016" spans="3:10" x14ac:dyDescent="0.15">
      <c r="C1016" s="137"/>
      <c r="D1016" s="137"/>
      <c r="E1016" s="137"/>
      <c r="J1016" s="139"/>
    </row>
    <row r="1017" spans="3:10" x14ac:dyDescent="0.15">
      <c r="C1017" s="137"/>
      <c r="D1017" s="137"/>
      <c r="E1017" s="137"/>
      <c r="J1017" s="139"/>
    </row>
    <row r="1018" spans="3:10" x14ac:dyDescent="0.15">
      <c r="C1018" s="137"/>
      <c r="D1018" s="137"/>
      <c r="E1018" s="137"/>
      <c r="J1018" s="139"/>
    </row>
    <row r="1019" spans="3:10" x14ac:dyDescent="0.15">
      <c r="C1019" s="137"/>
      <c r="D1019" s="137"/>
      <c r="E1019" s="137"/>
      <c r="J1019" s="139"/>
    </row>
    <row r="1020" spans="3:10" x14ac:dyDescent="0.15">
      <c r="C1020" s="137"/>
      <c r="D1020" s="137"/>
      <c r="E1020" s="137"/>
      <c r="J1020" s="139"/>
    </row>
    <row r="1021" spans="3:10" x14ac:dyDescent="0.15">
      <c r="C1021" s="137"/>
      <c r="D1021" s="137"/>
      <c r="E1021" s="137"/>
      <c r="J1021" s="139"/>
    </row>
    <row r="1022" spans="3:10" x14ac:dyDescent="0.15">
      <c r="C1022" s="137"/>
      <c r="D1022" s="137"/>
      <c r="E1022" s="137"/>
      <c r="J1022" s="139"/>
    </row>
    <row r="1023" spans="3:10" x14ac:dyDescent="0.15">
      <c r="C1023" s="137"/>
      <c r="D1023" s="137"/>
      <c r="E1023" s="137"/>
      <c r="J1023" s="139"/>
    </row>
    <row r="1024" spans="3:10" x14ac:dyDescent="0.15">
      <c r="C1024" s="137"/>
      <c r="D1024" s="137"/>
      <c r="E1024" s="137"/>
      <c r="J1024" s="139"/>
    </row>
    <row r="1025" spans="3:10" x14ac:dyDescent="0.15">
      <c r="C1025" s="137"/>
      <c r="D1025" s="137"/>
      <c r="E1025" s="137"/>
      <c r="J1025" s="139"/>
    </row>
    <row r="1026" spans="3:10" x14ac:dyDescent="0.15">
      <c r="C1026" s="137"/>
      <c r="D1026" s="137"/>
      <c r="E1026" s="137"/>
      <c r="J1026" s="139"/>
    </row>
    <row r="1027" spans="3:10" x14ac:dyDescent="0.15">
      <c r="C1027" s="137"/>
      <c r="D1027" s="137"/>
      <c r="E1027" s="137"/>
      <c r="J1027" s="139"/>
    </row>
    <row r="1028" spans="3:10" x14ac:dyDescent="0.15">
      <c r="C1028" s="137"/>
      <c r="D1028" s="137"/>
      <c r="E1028" s="137"/>
      <c r="J1028" s="139"/>
    </row>
    <row r="1029" spans="3:10" x14ac:dyDescent="0.15">
      <c r="C1029" s="137"/>
      <c r="D1029" s="137"/>
      <c r="E1029" s="137"/>
      <c r="J1029" s="139"/>
    </row>
    <row r="1030" spans="3:10" x14ac:dyDescent="0.15">
      <c r="C1030" s="137"/>
      <c r="D1030" s="137"/>
      <c r="E1030" s="137"/>
      <c r="J1030" s="139"/>
    </row>
    <row r="1031" spans="3:10" x14ac:dyDescent="0.15">
      <c r="C1031" s="137"/>
      <c r="D1031" s="137"/>
      <c r="E1031" s="137"/>
      <c r="J1031" s="139"/>
    </row>
    <row r="1032" spans="3:10" x14ac:dyDescent="0.15">
      <c r="C1032" s="137"/>
      <c r="D1032" s="137"/>
      <c r="E1032" s="137"/>
      <c r="J1032" s="139"/>
    </row>
    <row r="1033" spans="3:10" x14ac:dyDescent="0.15">
      <c r="C1033" s="137"/>
      <c r="D1033" s="137"/>
      <c r="E1033" s="137"/>
      <c r="J1033" s="139"/>
    </row>
    <row r="1034" spans="3:10" x14ac:dyDescent="0.15">
      <c r="C1034" s="137"/>
      <c r="D1034" s="137"/>
      <c r="E1034" s="137"/>
      <c r="J1034" s="139"/>
    </row>
    <row r="1035" spans="3:10" x14ac:dyDescent="0.15">
      <c r="C1035" s="137"/>
      <c r="D1035" s="137"/>
      <c r="E1035" s="137"/>
      <c r="J1035" s="139"/>
    </row>
    <row r="1036" spans="3:10" x14ac:dyDescent="0.15">
      <c r="C1036" s="137"/>
      <c r="D1036" s="137"/>
      <c r="E1036" s="137"/>
      <c r="J1036" s="139"/>
    </row>
    <row r="1037" spans="3:10" x14ac:dyDescent="0.15">
      <c r="C1037" s="137"/>
      <c r="D1037" s="137"/>
      <c r="E1037" s="137"/>
      <c r="J1037" s="139"/>
    </row>
    <row r="1038" spans="3:10" x14ac:dyDescent="0.15">
      <c r="C1038" s="137"/>
      <c r="D1038" s="137"/>
      <c r="E1038" s="137"/>
      <c r="J1038" s="139"/>
    </row>
    <row r="1039" spans="3:10" x14ac:dyDescent="0.15">
      <c r="C1039" s="137"/>
      <c r="D1039" s="137"/>
      <c r="E1039" s="137"/>
      <c r="J1039" s="139"/>
    </row>
    <row r="1040" spans="3:10" x14ac:dyDescent="0.15">
      <c r="C1040" s="137"/>
      <c r="D1040" s="137"/>
      <c r="E1040" s="137"/>
      <c r="J1040" s="139"/>
    </row>
    <row r="1041" spans="3:10" x14ac:dyDescent="0.15">
      <c r="C1041" s="137"/>
      <c r="D1041" s="137"/>
      <c r="E1041" s="137"/>
      <c r="J1041" s="139"/>
    </row>
    <row r="1042" spans="3:10" x14ac:dyDescent="0.15">
      <c r="C1042" s="137"/>
      <c r="D1042" s="137"/>
      <c r="E1042" s="137"/>
      <c r="J1042" s="139"/>
    </row>
    <row r="1043" spans="3:10" x14ac:dyDescent="0.15">
      <c r="C1043" s="137"/>
      <c r="D1043" s="137"/>
      <c r="E1043" s="137"/>
      <c r="J1043" s="139"/>
    </row>
    <row r="1044" spans="3:10" x14ac:dyDescent="0.15">
      <c r="C1044" s="137"/>
      <c r="D1044" s="137"/>
      <c r="E1044" s="137"/>
      <c r="J1044" s="139"/>
    </row>
    <row r="1045" spans="3:10" x14ac:dyDescent="0.15">
      <c r="C1045" s="137"/>
      <c r="D1045" s="137"/>
      <c r="E1045" s="137"/>
      <c r="J1045" s="139"/>
    </row>
  </sheetData>
  <autoFilter ref="A3:L228"/>
  <mergeCells count="2">
    <mergeCell ref="A2:L2"/>
    <mergeCell ref="A228:L228"/>
  </mergeCells>
  <phoneticPr fontId="32" type="noConversion"/>
  <printOptions horizontalCentered="1"/>
  <pageMargins left="0" right="0" top="0.19685039370078741" bottom="0.78740157480314965" header="0.51181102362204722" footer="0"/>
  <pageSetup paperSize="9" firstPageNumber="0" orientation="portrait" r:id="rId1"/>
  <headerFooter>
    <oddFooter>&amp;C第 &amp;P 页，共 &amp;N 页</oddFooter>
  </headerFooter>
  <rowBreaks count="1" manualBreakCount="1">
    <brk id="112" max="16383" man="1"/>
  </rowBreaks>
  <ignoredErrors>
    <ignoredError sqref="A195 A198 A201 A204 A207 A210 A213 A218 A221 A224 A226 A185 A182 A179 A176 A156 A153 A150 A147 A144 A138 A135 A132 A129 A126 A123 A119:A120 A117 A115 A113 A111 A108 A105 A102 A99 A96 A93 A90 A87 A84 A81 A78 A75 A72 A69 A63 A60 A58 A55 A52 A49 A46 A43 A40 A37 A34 A6 A12 A18 A21 A24 A27 A31" numberStoredAsText="1"/>
  </ignoredErrors>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工作表</vt:lpstr>
      </vt:variant>
      <vt:variant>
        <vt:i4>7</vt:i4>
      </vt:variant>
      <vt:variant>
        <vt:lpstr>命名范围</vt:lpstr>
      </vt:variant>
      <vt:variant>
        <vt:i4>13</vt:i4>
      </vt:variant>
    </vt:vector>
  </HeadingPairs>
  <TitlesOfParts>
    <vt:vector size="20" baseType="lpstr">
      <vt:lpstr>冠名基金收支明细 (截至20220915)</vt:lpstr>
      <vt:lpstr>冠名基金收支明细 (2019) </vt:lpstr>
      <vt:lpstr>冠名基金收支明细 (2020)</vt:lpstr>
      <vt:lpstr>冠名基金收支明细 (2021)</vt:lpstr>
      <vt:lpstr>冠名基金收支明细 (2022)</vt:lpstr>
      <vt:lpstr>Sheet1</vt:lpstr>
      <vt:lpstr>冠名基金收支明细 (2023)</vt:lpstr>
      <vt:lpstr>'冠名基金收支明细 (截至20220915)'!_FilterDatabase</vt:lpstr>
      <vt:lpstr>'冠名基金收支明细 (2019) '!Print_Area</vt:lpstr>
      <vt:lpstr>'冠名基金收支明细 (2020)'!Print_Area</vt:lpstr>
      <vt:lpstr>'冠名基金收支明细 (2021)'!Print_Area</vt:lpstr>
      <vt:lpstr>'冠名基金收支明细 (2022)'!Print_Area</vt:lpstr>
      <vt:lpstr>'冠名基金收支明细 (2023)'!Print_Area</vt:lpstr>
      <vt:lpstr>'冠名基金收支明细 (截至20220915)'!Print_Area</vt:lpstr>
      <vt:lpstr>'冠名基金收支明细 (2019) '!Print_Titles</vt:lpstr>
      <vt:lpstr>'冠名基金收支明细 (2020)'!Print_Titles</vt:lpstr>
      <vt:lpstr>'冠名基金收支明细 (2021)'!Print_Titles</vt:lpstr>
      <vt:lpstr>'冠名基金收支明细 (2022)'!Print_Titles</vt:lpstr>
      <vt:lpstr>'冠名基金收支明细 (2023)'!Print_Titles</vt:lpstr>
      <vt:lpstr>'冠名基金收支明细 (截至20220915)'!Print_Titles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jsfp0712</dc:creator>
  <cp:lastModifiedBy>jsfp0712</cp:lastModifiedBy>
  <cp:revision>7</cp:revision>
  <cp:lastPrinted>2023-09-26T00:24:49Z</cp:lastPrinted>
  <dcterms:created xsi:type="dcterms:W3CDTF">2021-09-01T07:53:28Z</dcterms:created>
  <dcterms:modified xsi:type="dcterms:W3CDTF">2023-11-14T07:08:35Z</dcterms:modified>
  <dc:language>zh-CN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