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9040" windowHeight="16440" tabRatio="500" firstSheet="5" activeTab="8"/>
  </bookViews>
  <sheets>
    <sheet name="冠名基金收支明细 (截至20220915)" sheetId="1" r:id="rId1"/>
    <sheet name="冠名基金收支明细 (2019) " sheetId="2" r:id="rId2"/>
    <sheet name="冠名基金收支明细 (2020)" sheetId="3" r:id="rId3"/>
    <sheet name="冠名基金收支明细 (2021)" sheetId="4" r:id="rId4"/>
    <sheet name="冠名基金收支明细 (2022)" sheetId="5" r:id="rId5"/>
    <sheet name="Sheet1" sheetId="7" r:id="rId6"/>
    <sheet name="冠名基金收支明细 (2023)" sheetId="6" r:id="rId7"/>
    <sheet name="Sheet2" sheetId="8" r:id="rId8"/>
    <sheet name="冠名基金收支明细 (2024)" sheetId="9" r:id="rId9"/>
  </sheets>
  <definedNames>
    <definedName name="_xlnm._FilterDatabase" localSheetId="1" hidden="1">'冠名基金收支明细 (2019) '!$A$3:$N$3</definedName>
    <definedName name="_xlnm._FilterDatabase" localSheetId="2" hidden="1">'冠名基金收支明细 (2020)'!$A$3:$N$36</definedName>
    <definedName name="_xlnm._FilterDatabase" localSheetId="3" hidden="1">'冠名基金收支明细 (2021)'!$A$3:$N$86</definedName>
    <definedName name="_xlnm._FilterDatabase" localSheetId="4" hidden="1">'冠名基金收支明细 (2022)'!$A$3:$L$174</definedName>
    <definedName name="_xlnm._FilterDatabase" localSheetId="6" hidden="1">'冠名基金收支明细 (2023)'!$A$3:$L$230</definedName>
    <definedName name="_xlnm._FilterDatabase" localSheetId="8" hidden="1">'冠名基金收支明细 (2024)'!$A$3:$L$279</definedName>
    <definedName name="_xlnm._FilterDatabase" localSheetId="0">'冠名基金收支明细 (截至20220915)'!$A$3:$N$3</definedName>
    <definedName name="_xlnm.Print_Area" localSheetId="1">'冠名基金收支明细 (2019) '!$A$2:$L$16</definedName>
    <definedName name="_xlnm.Print_Area" localSheetId="2">'冠名基金收支明细 (2020)'!$A$2:$L$36</definedName>
    <definedName name="_xlnm.Print_Area" localSheetId="3">'冠名基金收支明细 (2021)'!$A$2:$L$86</definedName>
    <definedName name="_xlnm.Print_Area" localSheetId="4">'冠名基金收支明细 (2022)'!$A$1:$L$174</definedName>
    <definedName name="_xlnm.Print_Area" localSheetId="6">'冠名基金收支明细 (2023)'!$A$1:$L$230</definedName>
    <definedName name="_xlnm.Print_Area" localSheetId="8">'冠名基金收支明细 (2024)'!$A$1:$L$279</definedName>
    <definedName name="_xlnm.Print_Area" localSheetId="0">'冠名基金收支明细 (截至20220915)'!$A$2:$L$165</definedName>
    <definedName name="_xlnm.Print_Titles" localSheetId="1">'冠名基金收支明细 (2019) '!$2:$2</definedName>
    <definedName name="_xlnm.Print_Titles" localSheetId="2">'冠名基金收支明细 (2020)'!$2:$2</definedName>
    <definedName name="_xlnm.Print_Titles" localSheetId="3">'冠名基金收支明细 (2021)'!$2:$2</definedName>
    <definedName name="_xlnm.Print_Titles" localSheetId="4">'冠名基金收支明细 (2022)'!$2:$3</definedName>
    <definedName name="_xlnm.Print_Titles" localSheetId="6">'冠名基金收支明细 (2023)'!$2:$3</definedName>
    <definedName name="_xlnm.Print_Titles" localSheetId="8">'冠名基金收支明细 (2024)'!$2:$3</definedName>
    <definedName name="_xlnm.Print_Titles" localSheetId="0">'冠名基金收支明细 (截至20220915)'!$2:$2</definedName>
  </definedNames>
  <calcPr calcId="124519"/>
</workbook>
</file>

<file path=xl/calcChain.xml><?xml version="1.0" encoding="utf-8"?>
<calcChain xmlns="http://schemas.openxmlformats.org/spreadsheetml/2006/main">
  <c r="E276" i="9"/>
  <c r="E275"/>
  <c r="D275"/>
  <c r="C275"/>
  <c r="C273"/>
  <c r="D271"/>
  <c r="D153"/>
  <c r="D273"/>
  <c r="C252" l="1"/>
  <c r="C61"/>
  <c r="E274" l="1"/>
  <c r="E273" s="1"/>
  <c r="C271"/>
  <c r="E272"/>
  <c r="E271" s="1"/>
  <c r="E270"/>
  <c r="E269" s="1"/>
  <c r="C269"/>
  <c r="D84"/>
  <c r="D12"/>
  <c r="D208"/>
  <c r="C208"/>
  <c r="E209"/>
  <c r="E208" s="1"/>
  <c r="D251"/>
  <c r="C251"/>
  <c r="E252"/>
  <c r="E251" s="1"/>
  <c r="D259"/>
  <c r="C259"/>
  <c r="E260"/>
  <c r="E259" s="1"/>
  <c r="D277"/>
  <c r="C277"/>
  <c r="E278"/>
  <c r="E277" s="1"/>
  <c r="D267"/>
  <c r="C267"/>
  <c r="E268"/>
  <c r="E267" s="1"/>
  <c r="D265"/>
  <c r="C265"/>
  <c r="E266"/>
  <c r="E265" s="1"/>
  <c r="D263"/>
  <c r="C263"/>
  <c r="E264"/>
  <c r="E263" s="1"/>
  <c r="D261"/>
  <c r="C261"/>
  <c r="E262"/>
  <c r="E261" s="1"/>
  <c r="D257"/>
  <c r="C257"/>
  <c r="D255"/>
  <c r="C255"/>
  <c r="C253"/>
  <c r="D253"/>
  <c r="E258"/>
  <c r="E257" s="1"/>
  <c r="E256"/>
  <c r="E255" s="1"/>
  <c r="E254"/>
  <c r="E253" s="1"/>
  <c r="E15" l="1"/>
  <c r="D245" l="1"/>
  <c r="C245"/>
  <c r="E247"/>
  <c r="C242"/>
  <c r="D242"/>
  <c r="E244"/>
  <c r="D233"/>
  <c r="C233"/>
  <c r="E235"/>
  <c r="D227"/>
  <c r="C227"/>
  <c r="E229"/>
  <c r="C230"/>
  <c r="D224"/>
  <c r="C224"/>
  <c r="D220"/>
  <c r="C220"/>
  <c r="E223"/>
  <c r="D213"/>
  <c r="C213"/>
  <c r="C5" s="1"/>
  <c r="E216"/>
  <c r="E212"/>
  <c r="E204"/>
  <c r="D195"/>
  <c r="C195"/>
  <c r="E199"/>
  <c r="D185"/>
  <c r="C185"/>
  <c r="E187"/>
  <c r="D182"/>
  <c r="C182"/>
  <c r="E184"/>
  <c r="D179"/>
  <c r="C179"/>
  <c r="E181"/>
  <c r="D120"/>
  <c r="C120"/>
  <c r="E122"/>
  <c r="D117"/>
  <c r="C117"/>
  <c r="E119"/>
  <c r="D114"/>
  <c r="C114"/>
  <c r="E116"/>
  <c r="E71"/>
  <c r="D59"/>
  <c r="C59"/>
  <c r="E61"/>
  <c r="E250"/>
  <c r="E5" s="1"/>
  <c r="D248"/>
  <c r="D5" s="1"/>
  <c r="C248"/>
  <c r="E241"/>
  <c r="D239"/>
  <c r="C239"/>
  <c r="E238"/>
  <c r="D236"/>
  <c r="C236"/>
  <c r="E232"/>
  <c r="D230"/>
  <c r="E226"/>
  <c r="E219"/>
  <c r="D217"/>
  <c r="C217"/>
  <c r="D210"/>
  <c r="C210"/>
  <c r="E207"/>
  <c r="D205"/>
  <c r="C205"/>
  <c r="E202"/>
  <c r="D200"/>
  <c r="C200"/>
  <c r="E197"/>
  <c r="E193"/>
  <c r="D191"/>
  <c r="C191"/>
  <c r="E190"/>
  <c r="D188"/>
  <c r="C188"/>
  <c r="E178"/>
  <c r="D176"/>
  <c r="C176"/>
  <c r="E175"/>
  <c r="D173"/>
  <c r="C173"/>
  <c r="E172"/>
  <c r="D170"/>
  <c r="C170"/>
  <c r="E169"/>
  <c r="D167"/>
  <c r="C167"/>
  <c r="E166"/>
  <c r="D164"/>
  <c r="C164"/>
  <c r="E162"/>
  <c r="D160"/>
  <c r="C160"/>
  <c r="E159"/>
  <c r="D157"/>
  <c r="C157"/>
  <c r="E156"/>
  <c r="D154"/>
  <c r="C154"/>
  <c r="E153"/>
  <c r="D151"/>
  <c r="C151"/>
  <c r="E150"/>
  <c r="D148"/>
  <c r="C148"/>
  <c r="E147"/>
  <c r="D145"/>
  <c r="C145"/>
  <c r="E144"/>
  <c r="D142"/>
  <c r="C142"/>
  <c r="E141"/>
  <c r="D139"/>
  <c r="C139"/>
  <c r="E138"/>
  <c r="D136"/>
  <c r="C136"/>
  <c r="E135"/>
  <c r="D133"/>
  <c r="C133"/>
  <c r="E132"/>
  <c r="D130"/>
  <c r="C130"/>
  <c r="E129"/>
  <c r="D127"/>
  <c r="C127"/>
  <c r="G126"/>
  <c r="F126"/>
  <c r="E125"/>
  <c r="D123"/>
  <c r="C123"/>
  <c r="E113"/>
  <c r="D111"/>
  <c r="C111"/>
  <c r="E110"/>
  <c r="D108"/>
  <c r="C108"/>
  <c r="E107"/>
  <c r="D105"/>
  <c r="C105"/>
  <c r="E104"/>
  <c r="D102"/>
  <c r="C102"/>
  <c r="E101"/>
  <c r="D99"/>
  <c r="C99"/>
  <c r="E98"/>
  <c r="D96"/>
  <c r="C96"/>
  <c r="E95"/>
  <c r="D93"/>
  <c r="C93"/>
  <c r="E92"/>
  <c r="D90"/>
  <c r="C90"/>
  <c r="E89"/>
  <c r="D87"/>
  <c r="C87"/>
  <c r="E86"/>
  <c r="C84"/>
  <c r="E83"/>
  <c r="D81"/>
  <c r="C81"/>
  <c r="E80"/>
  <c r="D78"/>
  <c r="C78"/>
  <c r="E77"/>
  <c r="D75"/>
  <c r="C75"/>
  <c r="E74"/>
  <c r="D72"/>
  <c r="C72"/>
  <c r="E70"/>
  <c r="D68"/>
  <c r="E64"/>
  <c r="D62"/>
  <c r="C62"/>
  <c r="E58"/>
  <c r="D56"/>
  <c r="C56"/>
  <c r="E55"/>
  <c r="D53"/>
  <c r="C53"/>
  <c r="E52"/>
  <c r="D50"/>
  <c r="C50"/>
  <c r="E49"/>
  <c r="D47"/>
  <c r="C47"/>
  <c r="E46"/>
  <c r="D44"/>
  <c r="C44"/>
  <c r="E43"/>
  <c r="D41"/>
  <c r="C41"/>
  <c r="D38"/>
  <c r="C38"/>
  <c r="E37"/>
  <c r="D35"/>
  <c r="C35"/>
  <c r="E34"/>
  <c r="D32"/>
  <c r="C32"/>
  <c r="E30"/>
  <c r="D28"/>
  <c r="C28"/>
  <c r="D25"/>
  <c r="C25"/>
  <c r="E24"/>
  <c r="D22"/>
  <c r="C22"/>
  <c r="D19"/>
  <c r="C19"/>
  <c r="E8"/>
  <c r="D6"/>
  <c r="C6"/>
  <c r="C194" l="1"/>
  <c r="D194"/>
  <c r="C126"/>
  <c r="D163"/>
  <c r="C163"/>
  <c r="D126"/>
  <c r="D228" i="6"/>
  <c r="C228"/>
  <c r="E229"/>
  <c r="E228" s="1"/>
  <c r="E249" i="9" s="1"/>
  <c r="E248" s="1"/>
  <c r="E4" s="1"/>
  <c r="D49" i="6"/>
  <c r="O5" i="9" l="1"/>
  <c r="N5"/>
  <c r="C207" i="6"/>
  <c r="D207"/>
  <c r="C216"/>
  <c r="E217"/>
  <c r="D216"/>
  <c r="D226"/>
  <c r="C226"/>
  <c r="D224"/>
  <c r="C224"/>
  <c r="E227"/>
  <c r="E226" s="1"/>
  <c r="E246" i="9" s="1"/>
  <c r="E245" s="1"/>
  <c r="E225" i="6"/>
  <c r="E224" s="1"/>
  <c r="E243" i="9" s="1"/>
  <c r="E242" s="1"/>
  <c r="E216" i="6" l="1"/>
  <c r="E234" i="9" s="1"/>
  <c r="E233" s="1"/>
  <c r="C49" i="6"/>
  <c r="D111"/>
  <c r="E118"/>
  <c r="E117" s="1"/>
  <c r="E124" i="9" s="1"/>
  <c r="E123" s="1"/>
  <c r="E116" i="6"/>
  <c r="E115" s="1"/>
  <c r="E121" i="9" s="1"/>
  <c r="E120" s="1"/>
  <c r="E112" i="6"/>
  <c r="E111" s="1"/>
  <c r="E115" i="9" s="1"/>
  <c r="E114" s="1"/>
  <c r="E59" i="6"/>
  <c r="E58" s="1"/>
  <c r="E60" i="9" s="1"/>
  <c r="E59" s="1"/>
  <c r="D58" i="6"/>
  <c r="E29"/>
  <c r="E175"/>
  <c r="E174" s="1"/>
  <c r="E183" i="9" s="1"/>
  <c r="E182" s="1"/>
  <c r="D174" i="6"/>
  <c r="C174"/>
  <c r="E173"/>
  <c r="E172" s="1"/>
  <c r="E180" i="9" s="1"/>
  <c r="E179" s="1"/>
  <c r="D172" i="6"/>
  <c r="C172"/>
  <c r="C176"/>
  <c r="D176"/>
  <c r="D113"/>
  <c r="C113"/>
  <c r="E114"/>
  <c r="E113" s="1"/>
  <c r="E118" i="9" s="1"/>
  <c r="E117" s="1"/>
  <c r="E8" i="6"/>
  <c r="C58"/>
  <c r="C111"/>
  <c r="D117"/>
  <c r="D115"/>
  <c r="C117"/>
  <c r="C115"/>
  <c r="E89"/>
  <c r="D87"/>
  <c r="C87"/>
  <c r="D138"/>
  <c r="C138"/>
  <c r="D135"/>
  <c r="C135"/>
  <c r="D132"/>
  <c r="C132"/>
  <c r="D129"/>
  <c r="C129"/>
  <c r="D126"/>
  <c r="C126"/>
  <c r="D123"/>
  <c r="C123"/>
  <c r="D120"/>
  <c r="C120"/>
  <c r="E110"/>
  <c r="E107"/>
  <c r="E104"/>
  <c r="E101"/>
  <c r="E98"/>
  <c r="E95"/>
  <c r="E92"/>
  <c r="E223"/>
  <c r="E220"/>
  <c r="E215"/>
  <c r="E212"/>
  <c r="E209"/>
  <c r="E206"/>
  <c r="E203"/>
  <c r="E200"/>
  <c r="D108"/>
  <c r="C108"/>
  <c r="D105"/>
  <c r="C105"/>
  <c r="D102"/>
  <c r="C102"/>
  <c r="D99"/>
  <c r="C99"/>
  <c r="D96"/>
  <c r="C96"/>
  <c r="D93"/>
  <c r="C93"/>
  <c r="D90"/>
  <c r="C90"/>
  <c r="D221"/>
  <c r="C221"/>
  <c r="D218"/>
  <c r="C218"/>
  <c r="D213"/>
  <c r="C213"/>
  <c r="D210"/>
  <c r="C210"/>
  <c r="D204"/>
  <c r="C204"/>
  <c r="D201"/>
  <c r="C201"/>
  <c r="D198"/>
  <c r="C198"/>
  <c r="D195"/>
  <c r="C195"/>
  <c r="E197"/>
  <c r="E193"/>
  <c r="D192"/>
  <c r="C192"/>
  <c r="D189"/>
  <c r="C189"/>
  <c r="D186"/>
  <c r="C186"/>
  <c r="E194"/>
  <c r="E191"/>
  <c r="E188"/>
  <c r="D182"/>
  <c r="C182"/>
  <c r="E184"/>
  <c r="D179"/>
  <c r="C179"/>
  <c r="E181"/>
  <c r="D169"/>
  <c r="C169"/>
  <c r="D166"/>
  <c r="C166"/>
  <c r="D163"/>
  <c r="C163"/>
  <c r="D160"/>
  <c r="C160"/>
  <c r="D157"/>
  <c r="C157"/>
  <c r="E171"/>
  <c r="E168"/>
  <c r="E165"/>
  <c r="E162"/>
  <c r="E159"/>
  <c r="E155"/>
  <c r="E152"/>
  <c r="E149"/>
  <c r="E146"/>
  <c r="D141"/>
  <c r="C141"/>
  <c r="E143"/>
  <c r="E140"/>
  <c r="D84"/>
  <c r="C84"/>
  <c r="D81"/>
  <c r="C81"/>
  <c r="D78"/>
  <c r="C78"/>
  <c r="E83"/>
  <c r="E80"/>
  <c r="D55"/>
  <c r="C55"/>
  <c r="D52"/>
  <c r="C52"/>
  <c r="E57"/>
  <c r="E54"/>
  <c r="E51"/>
  <c r="E48"/>
  <c r="E178"/>
  <c r="D153"/>
  <c r="C153"/>
  <c r="D150"/>
  <c r="C150"/>
  <c r="D147"/>
  <c r="C147"/>
  <c r="D144"/>
  <c r="C144"/>
  <c r="E137"/>
  <c r="E134"/>
  <c r="E131"/>
  <c r="E128"/>
  <c r="E125"/>
  <c r="E122"/>
  <c r="G119"/>
  <c r="F119"/>
  <c r="E86"/>
  <c r="E77"/>
  <c r="D75"/>
  <c r="C75"/>
  <c r="E74"/>
  <c r="D72"/>
  <c r="C72"/>
  <c r="E71"/>
  <c r="D69"/>
  <c r="C69"/>
  <c r="E68"/>
  <c r="D66"/>
  <c r="E62"/>
  <c r="D60"/>
  <c r="C60"/>
  <c r="D46"/>
  <c r="C46"/>
  <c r="E45"/>
  <c r="D43"/>
  <c r="C43"/>
  <c r="E42"/>
  <c r="D40"/>
  <c r="C40"/>
  <c r="D37"/>
  <c r="C37"/>
  <c r="E36"/>
  <c r="D34"/>
  <c r="C34"/>
  <c r="E33"/>
  <c r="D31"/>
  <c r="C31"/>
  <c r="D27"/>
  <c r="C27"/>
  <c r="D24"/>
  <c r="C24"/>
  <c r="E23"/>
  <c r="D21"/>
  <c r="C21"/>
  <c r="D18"/>
  <c r="C18"/>
  <c r="D6"/>
  <c r="C6"/>
  <c r="E5" l="1"/>
  <c r="C156"/>
  <c r="D156"/>
  <c r="D119"/>
  <c r="C185"/>
  <c r="D185"/>
  <c r="C119"/>
  <c r="E192"/>
  <c r="E206" i="9" s="1"/>
  <c r="E205" s="1"/>
  <c r="E173" i="5"/>
  <c r="E172" s="1"/>
  <c r="E109" i="6" s="1"/>
  <c r="E108" s="1"/>
  <c r="E112" i="9" s="1"/>
  <c r="E111" s="1"/>
  <c r="D172" i="5"/>
  <c r="C172"/>
  <c r="E171"/>
  <c r="E170" s="1"/>
  <c r="E106" i="6" s="1"/>
  <c r="E105" s="1"/>
  <c r="E109" i="9" s="1"/>
  <c r="E108" s="1"/>
  <c r="D170" i="5"/>
  <c r="C170"/>
  <c r="E169"/>
  <c r="E168" s="1"/>
  <c r="E103" i="6" s="1"/>
  <c r="E102" s="1"/>
  <c r="E106" i="9" s="1"/>
  <c r="E105" s="1"/>
  <c r="D168" i="5"/>
  <c r="C168"/>
  <c r="E167"/>
  <c r="E166" s="1"/>
  <c r="E100" i="6" s="1"/>
  <c r="E99" s="1"/>
  <c r="E103" i="9" s="1"/>
  <c r="E102" s="1"/>
  <c r="D166" i="5"/>
  <c r="C166"/>
  <c r="E165"/>
  <c r="E164" s="1"/>
  <c r="E97" i="6" s="1"/>
  <c r="E96" s="1"/>
  <c r="E100" i="9" s="1"/>
  <c r="E99" s="1"/>
  <c r="D164" i="5"/>
  <c r="C164"/>
  <c r="E163"/>
  <c r="D162"/>
  <c r="C162"/>
  <c r="E161"/>
  <c r="D160"/>
  <c r="C160"/>
  <c r="E159"/>
  <c r="E158" s="1"/>
  <c r="E222" i="6" s="1"/>
  <c r="E221" s="1"/>
  <c r="E240" i="9" s="1"/>
  <c r="E239" s="1"/>
  <c r="D158" i="5"/>
  <c r="C158"/>
  <c r="E157"/>
  <c r="D156"/>
  <c r="C156"/>
  <c r="E155"/>
  <c r="E154"/>
  <c r="E214" i="6" s="1"/>
  <c r="E213" s="1"/>
  <c r="E231" i="9" s="1"/>
  <c r="E230" s="1"/>
  <c r="E153" i="5"/>
  <c r="E152" s="1"/>
  <c r="E211" i="6" s="1"/>
  <c r="E210" s="1"/>
  <c r="E228" i="9" s="1"/>
  <c r="E227" s="1"/>
  <c r="D152" i="5"/>
  <c r="C152"/>
  <c r="E151"/>
  <c r="E150" s="1"/>
  <c r="E208" i="6" s="1"/>
  <c r="E207" s="1"/>
  <c r="E225" i="9" s="1"/>
  <c r="E224" s="1"/>
  <c r="D150" i="5"/>
  <c r="C150"/>
  <c r="E149"/>
  <c r="E148" s="1"/>
  <c r="D148"/>
  <c r="C148"/>
  <c r="E147"/>
  <c r="E146" s="1"/>
  <c r="E202" i="6" s="1"/>
  <c r="E201" s="1"/>
  <c r="E218" i="9" s="1"/>
  <c r="E217" s="1"/>
  <c r="D146" i="5"/>
  <c r="C146"/>
  <c r="E145"/>
  <c r="E144" s="1"/>
  <c r="D144"/>
  <c r="C144"/>
  <c r="E143"/>
  <c r="E142" s="1"/>
  <c r="E196" i="6" s="1"/>
  <c r="E195" s="1"/>
  <c r="E211" i="9" s="1"/>
  <c r="E210" s="1"/>
  <c r="D142" i="5"/>
  <c r="C142"/>
  <c r="E139"/>
  <c r="E137"/>
  <c r="D135"/>
  <c r="C135"/>
  <c r="E134"/>
  <c r="E133" s="1"/>
  <c r="E183" i="6" s="1"/>
  <c r="E182" s="1"/>
  <c r="E192" i="9" s="1"/>
  <c r="E191" s="1"/>
  <c r="D133" i="5"/>
  <c r="C133"/>
  <c r="E132"/>
  <c r="E131" s="1"/>
  <c r="E180" i="6" s="1"/>
  <c r="E179" s="1"/>
  <c r="E189" i="9" s="1"/>
  <c r="E188" s="1"/>
  <c r="D131" i="5"/>
  <c r="C131"/>
  <c r="E130"/>
  <c r="E128" s="1"/>
  <c r="E177" i="6" s="1"/>
  <c r="E176" s="1"/>
  <c r="E186" i="9" s="1"/>
  <c r="E185" s="1"/>
  <c r="D128" i="5"/>
  <c r="C128"/>
  <c r="E127"/>
  <c r="E170" i="6" s="1"/>
  <c r="E169" s="1"/>
  <c r="E177" i="9" s="1"/>
  <c r="E176" s="1"/>
  <c r="E125" i="5"/>
  <c r="E167" i="6" s="1"/>
  <c r="E166" s="1"/>
  <c r="E174" i="9" s="1"/>
  <c r="E173" s="1"/>
  <c r="E123" i="5"/>
  <c r="E164" i="6" s="1"/>
  <c r="E163" s="1"/>
  <c r="E171" i="9" s="1"/>
  <c r="E170" s="1"/>
  <c r="E121" i="5"/>
  <c r="E161" i="6" s="1"/>
  <c r="E160" s="1"/>
  <c r="E168" i="9" s="1"/>
  <c r="E167" s="1"/>
  <c r="E119" i="5"/>
  <c r="E158" i="6" s="1"/>
  <c r="D117" i="5"/>
  <c r="C117"/>
  <c r="E116"/>
  <c r="D114"/>
  <c r="C114"/>
  <c r="E113"/>
  <c r="D111"/>
  <c r="C111"/>
  <c r="E110"/>
  <c r="D108"/>
  <c r="C108"/>
  <c r="E107"/>
  <c r="D105"/>
  <c r="C105"/>
  <c r="E104"/>
  <c r="E103" s="1"/>
  <c r="E142" i="6" s="1"/>
  <c r="E141" s="1"/>
  <c r="E149" i="9" s="1"/>
  <c r="E148" s="1"/>
  <c r="D103" i="5"/>
  <c r="E102"/>
  <c r="E139" i="6" s="1"/>
  <c r="E138" s="1"/>
  <c r="E146" i="9" s="1"/>
  <c r="E145" s="1"/>
  <c r="E100" i="5"/>
  <c r="E97"/>
  <c r="E94"/>
  <c r="E91"/>
  <c r="E88"/>
  <c r="D85"/>
  <c r="E85" s="1"/>
  <c r="G82"/>
  <c r="F82"/>
  <c r="C82"/>
  <c r="E81"/>
  <c r="E80" s="1"/>
  <c r="E88" i="6" s="1"/>
  <c r="E87" s="1"/>
  <c r="E91" i="9" s="1"/>
  <c r="E90" s="1"/>
  <c r="D80" i="5"/>
  <c r="C80"/>
  <c r="E79"/>
  <c r="E78" s="1"/>
  <c r="E85" i="6" s="1"/>
  <c r="E84" s="1"/>
  <c r="E88" i="9" s="1"/>
  <c r="E87" s="1"/>
  <c r="D78" i="5"/>
  <c r="C78"/>
  <c r="E76"/>
  <c r="E82" i="6" s="1"/>
  <c r="E81" s="1"/>
  <c r="E85" i="9" s="1"/>
  <c r="E84" s="1"/>
  <c r="D76" i="5"/>
  <c r="C76"/>
  <c r="E75"/>
  <c r="E74" s="1"/>
  <c r="E79" i="6" s="1"/>
  <c r="E78" s="1"/>
  <c r="E82" i="9" s="1"/>
  <c r="E81" s="1"/>
  <c r="D74" i="5"/>
  <c r="C74"/>
  <c r="E73"/>
  <c r="D71"/>
  <c r="C71"/>
  <c r="E70"/>
  <c r="D68"/>
  <c r="C68"/>
  <c r="E67"/>
  <c r="D65"/>
  <c r="C65"/>
  <c r="E64"/>
  <c r="D62"/>
  <c r="E58"/>
  <c r="D56"/>
  <c r="C56"/>
  <c r="E55"/>
  <c r="E54" s="1"/>
  <c r="E56" i="6" s="1"/>
  <c r="E55" s="1"/>
  <c r="E57" i="9" s="1"/>
  <c r="E56" s="1"/>
  <c r="D54" i="5"/>
  <c r="C54"/>
  <c r="E53"/>
  <c r="E52" s="1"/>
  <c r="E53" i="6" s="1"/>
  <c r="E52" s="1"/>
  <c r="E54" i="9" s="1"/>
  <c r="E53" s="1"/>
  <c r="D52" i="5"/>
  <c r="C52"/>
  <c r="E49"/>
  <c r="E50" i="6" s="1"/>
  <c r="E49" s="1"/>
  <c r="E51" i="9" s="1"/>
  <c r="E50" s="1"/>
  <c r="D46" i="5"/>
  <c r="C46"/>
  <c r="E45"/>
  <c r="D43"/>
  <c r="C43"/>
  <c r="E42"/>
  <c r="D40"/>
  <c r="C40"/>
  <c r="D37"/>
  <c r="C37"/>
  <c r="E36"/>
  <c r="D34"/>
  <c r="C34"/>
  <c r="E33"/>
  <c r="D31"/>
  <c r="C31"/>
  <c r="D27"/>
  <c r="C27"/>
  <c r="D24"/>
  <c r="C24"/>
  <c r="E23"/>
  <c r="D21"/>
  <c r="C21"/>
  <c r="D18"/>
  <c r="C18"/>
  <c r="E8"/>
  <c r="D6"/>
  <c r="C6"/>
  <c r="E85" i="4"/>
  <c r="E84" s="1"/>
  <c r="E129" i="5" s="1"/>
  <c r="D84" i="4"/>
  <c r="C84"/>
  <c r="E83"/>
  <c r="E82" s="1"/>
  <c r="E115" i="5" s="1"/>
  <c r="D82" i="4"/>
  <c r="C82"/>
  <c r="E81"/>
  <c r="E80" s="1"/>
  <c r="E112" i="5" s="1"/>
  <c r="D80" i="4"/>
  <c r="C80"/>
  <c r="E79"/>
  <c r="E78" s="1"/>
  <c r="E109" i="5" s="1"/>
  <c r="D78" i="4"/>
  <c r="C78"/>
  <c r="E77"/>
  <c r="E76" s="1"/>
  <c r="E106" i="5" s="1"/>
  <c r="D76" i="4"/>
  <c r="C76"/>
  <c r="E75"/>
  <c r="E74"/>
  <c r="E99" i="5" s="1"/>
  <c r="E72" i="4"/>
  <c r="E71"/>
  <c r="E96" i="5" s="1"/>
  <c r="E69" i="4"/>
  <c r="E93" i="5" s="1"/>
  <c r="E67" i="4"/>
  <c r="E90" i="5" s="1"/>
  <c r="E65" i="4"/>
  <c r="E87" i="5" s="1"/>
  <c r="E63" i="4"/>
  <c r="E84" i="5" s="1"/>
  <c r="G61" i="4"/>
  <c r="F61"/>
  <c r="D61"/>
  <c r="C61"/>
  <c r="E60"/>
  <c r="E59" s="1"/>
  <c r="E72" i="5" s="1"/>
  <c r="D59" i="4"/>
  <c r="C59"/>
  <c r="E58"/>
  <c r="E57" s="1"/>
  <c r="E69" i="5" s="1"/>
  <c r="D57" i="4"/>
  <c r="C57"/>
  <c r="E56"/>
  <c r="D55"/>
  <c r="C55"/>
  <c r="E54"/>
  <c r="E53" s="1"/>
  <c r="E63" i="5" s="1"/>
  <c r="D53" i="4"/>
  <c r="C53"/>
  <c r="E52"/>
  <c r="D50"/>
  <c r="C50"/>
  <c r="E49"/>
  <c r="E47" s="1"/>
  <c r="E57" i="5" s="1"/>
  <c r="D47" i="4"/>
  <c r="C47"/>
  <c r="E46"/>
  <c r="E45" s="1"/>
  <c r="E44"/>
  <c r="E43" s="1"/>
  <c r="D43"/>
  <c r="C43"/>
  <c r="E42"/>
  <c r="E41" s="1"/>
  <c r="E44" i="5" s="1"/>
  <c r="D41" i="4"/>
  <c r="C41"/>
  <c r="E40"/>
  <c r="E39" s="1"/>
  <c r="E41" i="5" s="1"/>
  <c r="D39" i="4"/>
  <c r="C39"/>
  <c r="E38"/>
  <c r="E37" s="1"/>
  <c r="E38" i="5" s="1"/>
  <c r="E37" s="1"/>
  <c r="E38" i="6" s="1"/>
  <c r="E37" s="1"/>
  <c r="E39" i="9" s="1"/>
  <c r="E38" s="1"/>
  <c r="D37" i="4"/>
  <c r="C37"/>
  <c r="E36"/>
  <c r="D34"/>
  <c r="C34"/>
  <c r="D31"/>
  <c r="C31"/>
  <c r="D27"/>
  <c r="C27"/>
  <c r="D24"/>
  <c r="C24"/>
  <c r="E23"/>
  <c r="D21"/>
  <c r="C21"/>
  <c r="D18"/>
  <c r="C18"/>
  <c r="E11"/>
  <c r="D9"/>
  <c r="C9"/>
  <c r="E8"/>
  <c r="D6"/>
  <c r="C6"/>
  <c r="E35" i="3"/>
  <c r="E34" s="1"/>
  <c r="E51" i="4" s="1"/>
  <c r="D34" i="3"/>
  <c r="C34"/>
  <c r="E33"/>
  <c r="E32" s="1"/>
  <c r="D32"/>
  <c r="C32"/>
  <c r="E31"/>
  <c r="E30" s="1"/>
  <c r="E35" i="4" s="1"/>
  <c r="D30" i="3"/>
  <c r="C30"/>
  <c r="E28"/>
  <c r="E32" i="4" s="1"/>
  <c r="E31" s="1"/>
  <c r="E32" i="5" s="1"/>
  <c r="D28" i="3"/>
  <c r="C28"/>
  <c r="E26"/>
  <c r="E25" s="1"/>
  <c r="E28" i="4" s="1"/>
  <c r="D25" i="3"/>
  <c r="C25"/>
  <c r="E24"/>
  <c r="E23" s="1"/>
  <c r="E25" i="4" s="1"/>
  <c r="E24" s="1"/>
  <c r="E25" i="5" s="1"/>
  <c r="E24" s="1"/>
  <c r="E25" i="6" s="1"/>
  <c r="E24" s="1"/>
  <c r="E26" i="9" s="1"/>
  <c r="E25" s="1"/>
  <c r="D23" i="3"/>
  <c r="C23"/>
  <c r="E22"/>
  <c r="E21" s="1"/>
  <c r="E22" i="4" s="1"/>
  <c r="I21" i="3"/>
  <c r="H21"/>
  <c r="G21"/>
  <c r="F21"/>
  <c r="D21"/>
  <c r="C21"/>
  <c r="E20"/>
  <c r="D18"/>
  <c r="C18"/>
  <c r="E17"/>
  <c r="C15"/>
  <c r="C12" s="1"/>
  <c r="E14"/>
  <c r="D12"/>
  <c r="E11"/>
  <c r="D9"/>
  <c r="C9"/>
  <c r="E8"/>
  <c r="D6"/>
  <c r="C6"/>
  <c r="E15" i="2"/>
  <c r="E14" s="1"/>
  <c r="E19" i="3" s="1"/>
  <c r="D14" i="2"/>
  <c r="C14"/>
  <c r="E13"/>
  <c r="E12" s="1"/>
  <c r="E16" i="3" s="1"/>
  <c r="E15" s="1"/>
  <c r="E16" i="4" s="1"/>
  <c r="E15" s="1"/>
  <c r="E16" i="5" s="1"/>
  <c r="E15" s="1"/>
  <c r="E16" i="6" s="1"/>
  <c r="E15" s="1"/>
  <c r="E17" i="9" s="1"/>
  <c r="E16" s="1"/>
  <c r="D12" i="2"/>
  <c r="C12"/>
  <c r="E11"/>
  <c r="E10" s="1"/>
  <c r="E13" i="3" s="1"/>
  <c r="E12" s="1"/>
  <c r="E13" i="4" s="1"/>
  <c r="E12" s="1"/>
  <c r="E13" i="5" s="1"/>
  <c r="E12" s="1"/>
  <c r="E13" i="6" s="1"/>
  <c r="E12" s="1"/>
  <c r="E13" i="9" s="1"/>
  <c r="E12" s="1"/>
  <c r="D10" i="2"/>
  <c r="C10"/>
  <c r="E8"/>
  <c r="E10" i="3" s="1"/>
  <c r="D8" i="2"/>
  <c r="C8"/>
  <c r="E7"/>
  <c r="E6" s="1"/>
  <c r="D6"/>
  <c r="C6"/>
  <c r="I4"/>
  <c r="H4"/>
  <c r="G4"/>
  <c r="F4"/>
  <c r="E162" i="1"/>
  <c r="E161"/>
  <c r="E160"/>
  <c r="E159"/>
  <c r="E158"/>
  <c r="E157"/>
  <c r="E156"/>
  <c r="E155" s="1"/>
  <c r="D155"/>
  <c r="C155"/>
  <c r="E154"/>
  <c r="E153" s="1"/>
  <c r="D153"/>
  <c r="C153"/>
  <c r="E152"/>
  <c r="E151" s="1"/>
  <c r="D151"/>
  <c r="C151"/>
  <c r="E150"/>
  <c r="E149" s="1"/>
  <c r="D149"/>
  <c r="C149"/>
  <c r="E148"/>
  <c r="E147" s="1"/>
  <c r="D147"/>
  <c r="C147"/>
  <c r="E141"/>
  <c r="E139"/>
  <c r="D137"/>
  <c r="C137"/>
  <c r="E135"/>
  <c r="E134" s="1"/>
  <c r="D134"/>
  <c r="C134"/>
  <c r="E133"/>
  <c r="E132" s="1"/>
  <c r="D132"/>
  <c r="C132"/>
  <c r="E131"/>
  <c r="E130"/>
  <c r="D129"/>
  <c r="C129"/>
  <c r="E123"/>
  <c r="E121"/>
  <c r="E119"/>
  <c r="E117" s="1"/>
  <c r="D117"/>
  <c r="C117"/>
  <c r="E116"/>
  <c r="E115"/>
  <c r="D114"/>
  <c r="C114"/>
  <c r="E112"/>
  <c r="E111"/>
  <c r="D110"/>
  <c r="C110"/>
  <c r="E109"/>
  <c r="E108"/>
  <c r="E107" s="1"/>
  <c r="D107"/>
  <c r="C107"/>
  <c r="E106"/>
  <c r="E105"/>
  <c r="D104"/>
  <c r="C104"/>
  <c r="E100"/>
  <c r="E97"/>
  <c r="E96"/>
  <c r="E95"/>
  <c r="E93"/>
  <c r="E92"/>
  <c r="E91"/>
  <c r="E89"/>
  <c r="E88"/>
  <c r="E85"/>
  <c r="E83"/>
  <c r="E82"/>
  <c r="E80"/>
  <c r="G78"/>
  <c r="G4" s="1"/>
  <c r="F78"/>
  <c r="F4" s="1"/>
  <c r="D78"/>
  <c r="C78"/>
  <c r="E76"/>
  <c r="E75" s="1"/>
  <c r="D75"/>
  <c r="C75"/>
  <c r="E74"/>
  <c r="E73" s="1"/>
  <c r="D73"/>
  <c r="C73"/>
  <c r="E71"/>
  <c r="D71"/>
  <c r="C71"/>
  <c r="E70"/>
  <c r="E69" s="1"/>
  <c r="D69"/>
  <c r="C69"/>
  <c r="E68"/>
  <c r="E67"/>
  <c r="D66"/>
  <c r="C66"/>
  <c r="E65"/>
  <c r="E64"/>
  <c r="D63"/>
  <c r="C63"/>
  <c r="E62"/>
  <c r="E61"/>
  <c r="D60"/>
  <c r="C60"/>
  <c r="E59"/>
  <c r="E58" s="1"/>
  <c r="D58"/>
  <c r="C58"/>
  <c r="E57"/>
  <c r="E56"/>
  <c r="D55"/>
  <c r="C55"/>
  <c r="E54"/>
  <c r="E53"/>
  <c r="E52"/>
  <c r="D51"/>
  <c r="C51"/>
  <c r="E49"/>
  <c r="E48" s="1"/>
  <c r="D48"/>
  <c r="C48"/>
  <c r="E46"/>
  <c r="E45"/>
  <c r="E44" s="1"/>
  <c r="D44"/>
  <c r="C44"/>
  <c r="E43"/>
  <c r="E42" s="1"/>
  <c r="D42"/>
  <c r="C42"/>
  <c r="E41"/>
  <c r="E40"/>
  <c r="D39"/>
  <c r="C39"/>
  <c r="E38"/>
  <c r="E37" s="1"/>
  <c r="D37"/>
  <c r="C37"/>
  <c r="E36"/>
  <c r="E35"/>
  <c r="E34"/>
  <c r="D33"/>
  <c r="C33"/>
  <c r="E30"/>
  <c r="D30"/>
  <c r="C30"/>
  <c r="E28"/>
  <c r="E27" s="1"/>
  <c r="D27"/>
  <c r="C27"/>
  <c r="E26"/>
  <c r="E25" s="1"/>
  <c r="D25"/>
  <c r="C25"/>
  <c r="E24"/>
  <c r="E23"/>
  <c r="E22"/>
  <c r="D21"/>
  <c r="C21"/>
  <c r="E20"/>
  <c r="E19"/>
  <c r="D18"/>
  <c r="C18"/>
  <c r="E17"/>
  <c r="E16" s="1"/>
  <c r="D16"/>
  <c r="C16"/>
  <c r="E15"/>
  <c r="E14" s="1"/>
  <c r="D14"/>
  <c r="C14"/>
  <c r="E13"/>
  <c r="E12"/>
  <c r="E11"/>
  <c r="D10"/>
  <c r="C10"/>
  <c r="E9"/>
  <c r="E8"/>
  <c r="E7"/>
  <c r="D6"/>
  <c r="C6"/>
  <c r="C5" i="6" l="1"/>
  <c r="C4" i="2"/>
  <c r="E205" i="6"/>
  <c r="E204" s="1"/>
  <c r="E222" i="9" s="1"/>
  <c r="E221"/>
  <c r="E187" i="6"/>
  <c r="E186" s="1"/>
  <c r="E198" i="9" s="1"/>
  <c r="E195" s="1"/>
  <c r="E196"/>
  <c r="E190" i="6"/>
  <c r="E189" s="1"/>
  <c r="E203" i="9" s="1"/>
  <c r="E200" s="1"/>
  <c r="E201"/>
  <c r="E199" i="6"/>
  <c r="E198" s="1"/>
  <c r="E215" i="9" s="1"/>
  <c r="E214"/>
  <c r="D5" i="6"/>
  <c r="N5" s="1"/>
  <c r="E127"/>
  <c r="E126" s="1"/>
  <c r="E134" i="9" s="1"/>
  <c r="E133" s="1"/>
  <c r="E63" i="1"/>
  <c r="E157" i="6"/>
  <c r="E34" i="4"/>
  <c r="E35" i="5" s="1"/>
  <c r="E34" s="1"/>
  <c r="E35" i="6" s="1"/>
  <c r="E34" s="1"/>
  <c r="E36" i="9" s="1"/>
  <c r="E35" s="1"/>
  <c r="E114" i="1"/>
  <c r="E136" i="6"/>
  <c r="E135" s="1"/>
  <c r="E143" i="9" s="1"/>
  <c r="E142" s="1"/>
  <c r="E50" i="4"/>
  <c r="E60" i="5" s="1"/>
  <c r="E59" s="1"/>
  <c r="E64" i="6" s="1"/>
  <c r="E63" s="1"/>
  <c r="E66" i="9" s="1"/>
  <c r="E65" s="1"/>
  <c r="E10" i="1"/>
  <c r="E60"/>
  <c r="E110"/>
  <c r="D4" i="2"/>
  <c r="E18" i="3"/>
  <c r="E19" i="4" s="1"/>
  <c r="E18" s="1"/>
  <c r="E19" i="5" s="1"/>
  <c r="E18" s="1"/>
  <c r="E19" i="6" s="1"/>
  <c r="E18" s="1"/>
  <c r="E20" i="9" s="1"/>
  <c r="E19" s="1"/>
  <c r="E21" i="4"/>
  <c r="E22" i="5" s="1"/>
  <c r="E21" s="1"/>
  <c r="E22" i="6" s="1"/>
  <c r="E21" s="1"/>
  <c r="E23" i="9" s="1"/>
  <c r="E22" s="1"/>
  <c r="C5" i="4"/>
  <c r="E55"/>
  <c r="E66" i="5" s="1"/>
  <c r="E65" s="1"/>
  <c r="E70" i="6" s="1"/>
  <c r="E69" s="1"/>
  <c r="E73" i="9" s="1"/>
  <c r="E72" s="1"/>
  <c r="D82" i="5"/>
  <c r="D5" s="1"/>
  <c r="E39" i="1"/>
  <c r="E61" i="4"/>
  <c r="E108" i="5"/>
  <c r="E148" i="6" s="1"/>
  <c r="E147" s="1"/>
  <c r="E155" i="9" s="1"/>
  <c r="E154" s="1"/>
  <c r="E104" i="1"/>
  <c r="E137"/>
  <c r="E9" i="3"/>
  <c r="E10" i="4" s="1"/>
  <c r="E9" s="1"/>
  <c r="E10" i="5" s="1"/>
  <c r="E9" s="1"/>
  <c r="E121" i="6"/>
  <c r="E120" s="1"/>
  <c r="E128" i="9" s="1"/>
  <c r="E127" s="1"/>
  <c r="E21" i="1"/>
  <c r="E124" i="6"/>
  <c r="E123" s="1"/>
  <c r="E131" i="9" s="1"/>
  <c r="E130" s="1"/>
  <c r="E130" i="6"/>
  <c r="E129" s="1"/>
  <c r="E137" i="9" s="1"/>
  <c r="E136" s="1"/>
  <c r="E133" i="6"/>
  <c r="E132" s="1"/>
  <c r="E140" i="9" s="1"/>
  <c r="E139" s="1"/>
  <c r="E185" i="6"/>
  <c r="D4" i="1"/>
  <c r="E33"/>
  <c r="E55"/>
  <c r="E129"/>
  <c r="E5" i="4"/>
  <c r="E27"/>
  <c r="E28" i="5" s="1"/>
  <c r="E27" s="1"/>
  <c r="E28" i="6" s="1"/>
  <c r="E27" s="1"/>
  <c r="E29" i="9" s="1"/>
  <c r="E28" s="1"/>
  <c r="D5" i="4"/>
  <c r="C4" i="1"/>
  <c r="E18"/>
  <c r="E51"/>
  <c r="E66"/>
  <c r="C5" i="3"/>
  <c r="C4" s="1"/>
  <c r="E5"/>
  <c r="E47" i="5"/>
  <c r="E46" s="1"/>
  <c r="E47" i="6"/>
  <c r="E46" s="1"/>
  <c r="E48" i="9" s="1"/>
  <c r="E47" s="1"/>
  <c r="E156" i="5"/>
  <c r="E219" i="6"/>
  <c r="E218" s="1"/>
  <c r="E237" i="9" s="1"/>
  <c r="E236" s="1"/>
  <c r="E31" i="5"/>
  <c r="E32" i="6" s="1"/>
  <c r="E31" s="1"/>
  <c r="E33" i="9" s="1"/>
  <c r="E32" s="1"/>
  <c r="E135" i="5"/>
  <c r="E111"/>
  <c r="E151" i="6" s="1"/>
  <c r="E150" s="1"/>
  <c r="E158" i="9" s="1"/>
  <c r="E157" s="1"/>
  <c r="E62" i="5"/>
  <c r="E67" i="6" s="1"/>
  <c r="E66" s="1"/>
  <c r="E69" i="9" s="1"/>
  <c r="E68" s="1"/>
  <c r="E105" i="5"/>
  <c r="E145" i="6" s="1"/>
  <c r="E144" s="1"/>
  <c r="E152" i="9" s="1"/>
  <c r="E151" s="1"/>
  <c r="E114" i="5"/>
  <c r="E154" i="6" s="1"/>
  <c r="E153" s="1"/>
  <c r="E161" i="9" s="1"/>
  <c r="E160" s="1"/>
  <c r="E43" i="5"/>
  <c r="E44" i="6" s="1"/>
  <c r="E43" s="1"/>
  <c r="E45" i="9" s="1"/>
  <c r="E44" s="1"/>
  <c r="C5" i="5"/>
  <c r="E162"/>
  <c r="E94" i="6" s="1"/>
  <c r="E93" s="1"/>
  <c r="E97" i="9" s="1"/>
  <c r="E96" s="1"/>
  <c r="E40" i="5"/>
  <c r="E41" i="6" s="1"/>
  <c r="E40" s="1"/>
  <c r="E42" i="9" s="1"/>
  <c r="E41" s="1"/>
  <c r="E71" i="5"/>
  <c r="E76" i="6" s="1"/>
  <c r="E75" s="1"/>
  <c r="E79" i="9" s="1"/>
  <c r="E78" s="1"/>
  <c r="E117" i="5"/>
  <c r="E160"/>
  <c r="E91" i="6" s="1"/>
  <c r="E90" s="1"/>
  <c r="E94" i="9" s="1"/>
  <c r="E93" s="1"/>
  <c r="E4" i="2"/>
  <c r="D5" i="3"/>
  <c r="D4" s="1"/>
  <c r="E68" i="5"/>
  <c r="E73" i="6" s="1"/>
  <c r="E72" s="1"/>
  <c r="E76" i="9" s="1"/>
  <c r="E75" s="1"/>
  <c r="E5" i="5"/>
  <c r="E7" i="3"/>
  <c r="E6" s="1"/>
  <c r="E56" i="5"/>
  <c r="E61" i="6" s="1"/>
  <c r="E60" s="1"/>
  <c r="E63" i="9" s="1"/>
  <c r="E62" s="1"/>
  <c r="E82" i="5"/>
  <c r="E6" i="1"/>
  <c r="E78"/>
  <c r="E220" i="9" l="1"/>
  <c r="E194"/>
  <c r="E126"/>
  <c r="E10" i="6"/>
  <c r="E9" s="1"/>
  <c r="E10" i="9"/>
  <c r="E9" s="1"/>
  <c r="E213"/>
  <c r="E156" i="6"/>
  <c r="E165" i="9"/>
  <c r="E164" s="1"/>
  <c r="E163" s="1"/>
  <c r="C4" i="4"/>
  <c r="E119" i="6"/>
  <c r="D4" i="4"/>
  <c r="N4" i="3"/>
  <c r="E4" i="1"/>
  <c r="N5" i="5"/>
  <c r="D4"/>
  <c r="C4"/>
  <c r="E7" i="4"/>
  <c r="E6" s="1"/>
  <c r="E4" i="3"/>
  <c r="N4" i="4" s="1"/>
  <c r="C4" i="6" l="1"/>
  <c r="C4" i="9" s="1"/>
  <c r="N4"/>
  <c r="D4" i="6"/>
  <c r="D4" i="9" s="1"/>
  <c r="O4"/>
  <c r="N4" i="6"/>
  <c r="O4"/>
  <c r="E7" i="5"/>
  <c r="E6" s="1"/>
  <c r="E7" i="6" s="1"/>
  <c r="E6" s="1"/>
  <c r="E4" i="4"/>
  <c r="N4" i="5" s="1"/>
  <c r="E4" i="6" l="1"/>
  <c r="E7" i="9"/>
  <c r="E6" s="1"/>
  <c r="E4" i="5"/>
  <c r="P4" i="9" s="1"/>
  <c r="O4" i="5" l="1"/>
  <c r="P4" i="6"/>
</calcChain>
</file>

<file path=xl/sharedStrings.xml><?xml version="1.0" encoding="utf-8"?>
<sst xmlns="http://schemas.openxmlformats.org/spreadsheetml/2006/main" count="4758" uniqueCount="498">
  <si>
    <t>江苏省社会帮扶基金会
“江苏省社会帮扶基金会冠名基金”项目善款收支明细表（元）
2019年1月1日截至2022年9月15日</t>
  </si>
  <si>
    <t>序号</t>
  </si>
  <si>
    <t>冠名基金名称</t>
  </si>
  <si>
    <t>线下捐款</t>
  </si>
  <si>
    <t>善款支出</t>
  </si>
  <si>
    <t>善款余额</t>
  </si>
  <si>
    <t>帮扶领域</t>
  </si>
  <si>
    <t>设立人</t>
  </si>
  <si>
    <t>编号</t>
  </si>
  <si>
    <t>————</t>
  </si>
  <si>
    <t>助老区</t>
  </si>
  <si>
    <t>省帮扶
“三会”系统</t>
  </si>
  <si>
    <t>省扶贫“三会”</t>
  </si>
  <si>
    <t>0001</t>
  </si>
  <si>
    <t>南京中山博爱基金</t>
  </si>
  <si>
    <t>纳雍扶贫</t>
  </si>
  <si>
    <t>民革南京</t>
  </si>
  <si>
    <t>GMJJ_001</t>
  </si>
  <si>
    <t>2019年</t>
  </si>
  <si>
    <t>2020年</t>
  </si>
  <si>
    <t>2021年</t>
  </si>
  <si>
    <t>0002</t>
  </si>
  <si>
    <t>碧桂园沪苏一对一帮扶基金</t>
  </si>
  <si>
    <t>助学帮扶</t>
  </si>
  <si>
    <t xml:space="preserve">碧桂园沪苏区 </t>
  </si>
  <si>
    <t>GMJJ_002</t>
  </si>
  <si>
    <t>0003</t>
  </si>
  <si>
    <t>校园文学发展基金</t>
  </si>
  <si>
    <t>助教帮扶</t>
  </si>
  <si>
    <t>南京求学教育发展研究院</t>
  </si>
  <si>
    <t>GMJJ_003</t>
  </si>
  <si>
    <t>0004</t>
  </si>
  <si>
    <t>凡事诚基金</t>
  </si>
  <si>
    <t>助困帮扶</t>
  </si>
  <si>
    <t>凡事诚公司</t>
  </si>
  <si>
    <t>GMJJ_004</t>
  </si>
  <si>
    <t>0005</t>
  </si>
  <si>
    <t>容大盛宴爱心基金</t>
  </si>
  <si>
    <t>助学助困</t>
  </si>
  <si>
    <t>容大盛宴酒店</t>
  </si>
  <si>
    <t>GMJJ_005</t>
  </si>
  <si>
    <t>0006</t>
  </si>
  <si>
    <t>范舍得爱公益基金</t>
  </si>
  <si>
    <t>范爱网络</t>
  </si>
  <si>
    <t>GMJJ_008</t>
  </si>
  <si>
    <t>2022年</t>
  </si>
  <si>
    <t>0007</t>
  </si>
  <si>
    <t>股企慈善公益基金</t>
  </si>
  <si>
    <t>省股企协会</t>
  </si>
  <si>
    <t>GMJJ_009</t>
  </si>
  <si>
    <t>0008</t>
  </si>
  <si>
    <t>福汇公益基金</t>
  </si>
  <si>
    <t>福满优科技</t>
  </si>
  <si>
    <t>GMJJ_010</t>
  </si>
  <si>
    <t>0009</t>
  </si>
  <si>
    <t>盐商公益基金</t>
  </si>
  <si>
    <t>盐商网（江苏）物联科技有限公司</t>
  </si>
  <si>
    <t>GMJJ_011</t>
  </si>
  <si>
    <t>0010</t>
  </si>
  <si>
    <t>大爱苏商基金</t>
  </si>
  <si>
    <t>省苏商促进会</t>
  </si>
  <si>
    <t>GMJJ_012</t>
  </si>
  <si>
    <t>0011</t>
  </si>
  <si>
    <t>靖商爱心基金</t>
  </si>
  <si>
    <t>江苏宏星电力</t>
  </si>
  <si>
    <t>GMJJ_013</t>
  </si>
  <si>
    <t>0012</t>
  </si>
  <si>
    <t>民乐爱心基金</t>
  </si>
  <si>
    <t>徐静</t>
  </si>
  <si>
    <t>江苏民乐保安</t>
  </si>
  <si>
    <t>GMJJ_016</t>
  </si>
  <si>
    <t>0013</t>
  </si>
  <si>
    <t>启宏未来基金</t>
  </si>
  <si>
    <t>程龙运</t>
  </si>
  <si>
    <t>江苏启宏控股</t>
  </si>
  <si>
    <t>GMJJ_017</t>
  </si>
  <si>
    <t>0014</t>
  </si>
  <si>
    <t>兴佑慈善基金</t>
  </si>
  <si>
    <t>魏唐忠</t>
  </si>
  <si>
    <t>南京兴佑交通</t>
  </si>
  <si>
    <t>GMJJ_018</t>
  </si>
  <si>
    <t>0015</t>
  </si>
  <si>
    <t>欣昌大爱基金</t>
  </si>
  <si>
    <t>赵磊</t>
  </si>
  <si>
    <t>江苏欣昌建设</t>
  </si>
  <si>
    <t>GMJJ_023</t>
  </si>
  <si>
    <t>0016</t>
  </si>
  <si>
    <t>军缘爱心基金</t>
  </si>
  <si>
    <t>孟智辉</t>
  </si>
  <si>
    <t>南京军缘服务</t>
  </si>
  <si>
    <t>GMJJ_024</t>
  </si>
  <si>
    <t>0017</t>
  </si>
  <si>
    <t>关注胃肠 慈善助医</t>
  </si>
  <si>
    <t>助医助困</t>
  </si>
  <si>
    <t>南京妙手肛肠</t>
  </si>
  <si>
    <t>GMJJ_031</t>
  </si>
  <si>
    <t>0018</t>
  </si>
  <si>
    <t>万家福爱心基金</t>
  </si>
  <si>
    <t>江苏万家福服务</t>
  </si>
  <si>
    <t>GMJJ_037</t>
  </si>
  <si>
    <t>3201</t>
  </si>
  <si>
    <t xml:space="preserve">南京市“三会”：设立 </t>
  </si>
  <si>
    <t>0101</t>
  </si>
  <si>
    <t>川航智能爱心基金</t>
  </si>
  <si>
    <t>江宁区+川航</t>
  </si>
  <si>
    <t>GMJJ_006</t>
  </si>
  <si>
    <t>0102</t>
  </si>
  <si>
    <t>康普爱心基金</t>
  </si>
  <si>
    <t>浦口区+康普</t>
  </si>
  <si>
    <t>GMJJ_007</t>
  </si>
  <si>
    <t>0103</t>
  </si>
  <si>
    <t>天禄梦爱心基金</t>
  </si>
  <si>
    <t>张位刚</t>
  </si>
  <si>
    <t>浦口区+天禄梦</t>
  </si>
  <si>
    <t>GMJJ_015</t>
  </si>
  <si>
    <t>0104</t>
  </si>
  <si>
    <t>鲸喜购爱心基金</t>
  </si>
  <si>
    <t>浦口区+鲸喜生态</t>
  </si>
  <si>
    <t>GMJJ_026</t>
  </si>
  <si>
    <t>0105</t>
  </si>
  <si>
    <t>爱培佑康复基金</t>
  </si>
  <si>
    <t>助残助困</t>
  </si>
  <si>
    <t>浦口区+爱培佑</t>
  </si>
  <si>
    <t>GMJJ_027</t>
  </si>
  <si>
    <t>0106</t>
  </si>
  <si>
    <t>远坤爱心基金</t>
  </si>
  <si>
    <t>浦口区+南京远坤</t>
  </si>
  <si>
    <t>GMJJ_028</t>
  </si>
  <si>
    <t>0107</t>
  </si>
  <si>
    <t>简诺爱心基金</t>
  </si>
  <si>
    <t xml:space="preserve">浦口区+简诺生态 </t>
  </si>
  <si>
    <t>GMJJ_029</t>
  </si>
  <si>
    <t>0108</t>
  </si>
  <si>
    <t>金富达爱心基金</t>
  </si>
  <si>
    <t xml:space="preserve">浦口区+金富达 </t>
  </si>
  <si>
    <t>GMJJ_030</t>
  </si>
  <si>
    <t>0109</t>
  </si>
  <si>
    <t>助学助农公益基金</t>
  </si>
  <si>
    <t>浦口区+中益青年</t>
  </si>
  <si>
    <t>GMJJ_034</t>
  </si>
  <si>
    <t>0110</t>
  </si>
  <si>
    <t>强谐市政爱心基金</t>
  </si>
  <si>
    <t>江宁区+江苏强谐</t>
  </si>
  <si>
    <t>GMJJ_040</t>
  </si>
  <si>
    <t>3202</t>
  </si>
  <si>
    <t>无锡市“三会”：设立 个冠名基金（ 区）。</t>
  </si>
  <si>
    <t>0201</t>
  </si>
  <si>
    <t>锡商爱心基金</t>
  </si>
  <si>
    <t>吴　炜</t>
  </si>
  <si>
    <t>无锡市+各区</t>
  </si>
  <si>
    <t>GMJJ_025</t>
  </si>
  <si>
    <t>锡商爱心基金市级</t>
  </si>
  <si>
    <t>华少波</t>
  </si>
  <si>
    <t>无锡市老促会</t>
  </si>
  <si>
    <t>锡商爱心基金江阴</t>
  </si>
  <si>
    <r>
      <rPr>
        <sz val="11"/>
        <color rgb="FF000000"/>
        <rFont val="微软雅黑"/>
        <family val="2"/>
        <charset val="134"/>
      </rPr>
      <t>薛</t>
    </r>
    <r>
      <rPr>
        <sz val="12"/>
        <color rgb="FF000000"/>
        <rFont val="微软雅黑"/>
        <family val="2"/>
        <charset val="134"/>
      </rPr>
      <t xml:space="preserve">  </t>
    </r>
    <r>
      <rPr>
        <sz val="12"/>
        <color rgb="FF000000"/>
        <rFont val="宋体"/>
        <family val="3"/>
        <charset val="134"/>
      </rPr>
      <t>良</t>
    </r>
  </si>
  <si>
    <t>江阴市老促会</t>
  </si>
  <si>
    <t>锡商爱心基金宜兴</t>
  </si>
  <si>
    <t>顾建农</t>
  </si>
  <si>
    <t>宜兴市老促会</t>
  </si>
  <si>
    <t>锡商爱心基金锡山</t>
  </si>
  <si>
    <t>华炳泉</t>
  </si>
  <si>
    <t>锡山区老促会</t>
  </si>
  <si>
    <t>锡商爱心基金惠山</t>
  </si>
  <si>
    <t>陈锡瑜</t>
  </si>
  <si>
    <t>惠山区老促会</t>
  </si>
  <si>
    <t>锡商爱心基金滨湖</t>
  </si>
  <si>
    <t>沈利民</t>
  </si>
  <si>
    <t>滨湖区老促会</t>
  </si>
  <si>
    <t>锡商爱心基金新吴</t>
  </si>
  <si>
    <t>周青</t>
  </si>
  <si>
    <t>新吴区老促会</t>
  </si>
  <si>
    <t>堰桥镇“双拥”基金</t>
  </si>
  <si>
    <t>双拥助困</t>
  </si>
  <si>
    <t>GMJJ_025_1</t>
  </si>
  <si>
    <t>3203</t>
  </si>
  <si>
    <t>徐州市“三会”：设立 个冠名基金（ 区）。</t>
  </si>
  <si>
    <t>3204</t>
  </si>
  <si>
    <t>常州市“三会”：设立 个冠名基金（ 区）。</t>
  </si>
  <si>
    <t>0401</t>
  </si>
  <si>
    <t>溧阳健康关爱基金</t>
  </si>
  <si>
    <t>陈志明</t>
  </si>
  <si>
    <t>溧阳市老促会</t>
  </si>
  <si>
    <t>GMJJ_019</t>
  </si>
  <si>
    <t>0402</t>
  </si>
  <si>
    <t>志成大爱基金</t>
  </si>
  <si>
    <t>李志鹏</t>
  </si>
  <si>
    <t>助困助学</t>
  </si>
  <si>
    <t>金坛区老促会</t>
  </si>
  <si>
    <t>GMJJ_020</t>
  </si>
  <si>
    <t>0403</t>
  </si>
  <si>
    <t>金坛一建爱心基金</t>
  </si>
  <si>
    <t>助医助学</t>
  </si>
  <si>
    <t>GMJJ_021</t>
  </si>
  <si>
    <t>3205</t>
  </si>
  <si>
    <t>苏州市“三会”：设立 个冠名基金（ 区）。</t>
  </si>
  <si>
    <t>0501</t>
  </si>
  <si>
    <t>大湖爱心基金</t>
  </si>
  <si>
    <t>施天慧</t>
  </si>
  <si>
    <t>苏州市+大湖团队</t>
  </si>
  <si>
    <t>GMJJ_014</t>
  </si>
  <si>
    <t>0502</t>
  </si>
  <si>
    <t>苏州强村富民基金</t>
  </si>
  <si>
    <t>苏州市社会帮扶基金会</t>
  </si>
  <si>
    <t>GMJJ_033</t>
  </si>
  <si>
    <t>张家港强村富民基金</t>
  </si>
  <si>
    <t>张家港市老促会</t>
  </si>
  <si>
    <t>常熟强村富民基金</t>
  </si>
  <si>
    <t>常熟市老促会</t>
  </si>
  <si>
    <t>高新区强村富民基金</t>
  </si>
  <si>
    <t>苏州高新区</t>
  </si>
  <si>
    <t>苏州市高新区</t>
  </si>
  <si>
    <t>3206</t>
  </si>
  <si>
    <t>南通市“三会”：设立 个冠名基金（ 区）。</t>
  </si>
  <si>
    <t>3207</t>
  </si>
  <si>
    <t>连云港市“三会”：设立 个冠名基金（ 区）。</t>
  </si>
  <si>
    <t>3208</t>
  </si>
  <si>
    <t>淮安市扶贫“三会”：设立1个冠名基金。</t>
  </si>
  <si>
    <t>0801</t>
  </si>
  <si>
    <t>都松山爱心基金</t>
  </si>
  <si>
    <t>丁厚谊</t>
  </si>
  <si>
    <t>盱眙县老促会</t>
  </si>
  <si>
    <t>GMJJ_022</t>
  </si>
  <si>
    <t>0802</t>
  </si>
  <si>
    <t>杰翔爱心基金</t>
  </si>
  <si>
    <t>淮安区+杰翔羽绒</t>
  </si>
  <si>
    <t>GMJJ_035</t>
  </si>
  <si>
    <t>0803</t>
  </si>
  <si>
    <t>淮安区助学基金</t>
  </si>
  <si>
    <t>淮安区老促会</t>
  </si>
  <si>
    <t>GMJJ_039</t>
  </si>
  <si>
    <t>3209</t>
  </si>
  <si>
    <t>盐城市“三会”：设立 个冠名基金（ 区）。</t>
  </si>
  <si>
    <t>0901</t>
  </si>
  <si>
    <t>盐商爱心基金</t>
  </si>
  <si>
    <t>江苏省盐城乡村振兴基金会</t>
  </si>
  <si>
    <t>GMJJ_032</t>
  </si>
  <si>
    <t>东台市</t>
  </si>
  <si>
    <t>东台市老促会</t>
  </si>
  <si>
    <t>射阳县</t>
  </si>
  <si>
    <t>射阳县老促会</t>
  </si>
  <si>
    <t>3210</t>
  </si>
  <si>
    <t>扬州市“三会”：设立 个冠名基金（ 区）。</t>
  </si>
  <si>
    <t>3211</t>
  </si>
  <si>
    <t>镇江市“三会”：设立 个冠名基金（ 区）。</t>
  </si>
  <si>
    <t>3212</t>
  </si>
  <si>
    <t>泰州市“三会”：设立 个冠名基金（ 区）。</t>
  </si>
  <si>
    <t>1201</t>
  </si>
  <si>
    <t>泰建爱心基金</t>
  </si>
  <si>
    <t>助老助困</t>
  </si>
  <si>
    <t>泰州市扶贫基金会</t>
  </si>
  <si>
    <t>GMJJ_036</t>
  </si>
  <si>
    <t>1202</t>
  </si>
  <si>
    <t>泰美丽爱心基金</t>
  </si>
  <si>
    <t>泰州市+王蓉</t>
  </si>
  <si>
    <t>GMJJ_038</t>
  </si>
  <si>
    <t>1203</t>
  </si>
  <si>
    <t>万庄团队爱心基金</t>
  </si>
  <si>
    <t>高港区+万庄团队</t>
  </si>
  <si>
    <t>GMJJ_042</t>
  </si>
  <si>
    <t>1204</t>
  </si>
  <si>
    <t>珉辉济困基金</t>
  </si>
  <si>
    <t>海陵区+周浩</t>
  </si>
  <si>
    <t>GMJJ_041</t>
  </si>
  <si>
    <t>1205</t>
  </si>
  <si>
    <t>佩信公益基金</t>
  </si>
  <si>
    <t>靖江市+上海信佩</t>
  </si>
  <si>
    <t>GMJJ_043</t>
  </si>
  <si>
    <t>1206</t>
  </si>
  <si>
    <t>张星火爱心基金</t>
  </si>
  <si>
    <t>姜堰区+肖庆生</t>
  </si>
  <si>
    <t>GMJJ_044</t>
  </si>
  <si>
    <t>1207</t>
  </si>
  <si>
    <t>姜星火爱心基金</t>
  </si>
  <si>
    <t>GMJJ_045</t>
  </si>
  <si>
    <t>1208</t>
  </si>
  <si>
    <t>夏凤勤 爱心基金</t>
  </si>
  <si>
    <t>兴化市+夏凤琴</t>
  </si>
  <si>
    <t>GMJJ_046</t>
  </si>
  <si>
    <t>3213</t>
  </si>
  <si>
    <t>宿迁市“三会”：设立 个冠名基金（ 区）。</t>
  </si>
  <si>
    <t>备注：自2019年至2022年9月15日，省帮扶“三会”设立46个冠名基金：其中：
            1、爱心企业、社会团体共设立18个冠名基金项目，2个尚未按照协议执行；
            2、市、县（市、区）设立28个冠名基金项目。
           3、2019年设立5个、2020年设立9个、2021年设立14个、2020年设立18个…..</t>
  </si>
  <si>
    <t>2019年 余</t>
  </si>
  <si>
    <t>合计</t>
  </si>
  <si>
    <t>省帮扶三会</t>
  </si>
  <si>
    <r>
      <rPr>
        <sz val="12"/>
        <color rgb="FF000000"/>
        <rFont val="宋体"/>
        <family val="2"/>
        <charset val="134"/>
      </rPr>
      <t>备注：</t>
    </r>
    <r>
      <rPr>
        <sz val="11"/>
        <color rgb="FF000000"/>
        <rFont val="微软雅黑"/>
        <family val="2"/>
        <charset val="134"/>
      </rPr>
      <t>自2019年，省帮扶“三会”设立5个冠名基金，当年</t>
    </r>
  </si>
  <si>
    <t>2020年累计余额</t>
  </si>
  <si>
    <t>累计</t>
  </si>
  <si>
    <t>累计余额</t>
  </si>
  <si>
    <r>
      <rPr>
        <sz val="12"/>
        <color rgb="FF000000"/>
        <rFont val="宋体"/>
        <family val="2"/>
        <charset val="134"/>
      </rPr>
      <t>备注：</t>
    </r>
    <r>
      <rPr>
        <sz val="11"/>
        <color rgb="FF000000"/>
        <rFont val="微软雅黑"/>
        <family val="2"/>
        <charset val="134"/>
      </rPr>
      <t>2020年，省帮扶“三会”设立8个冠名基金：其中：
            1、爱心企业、社会团体共设立6个冠名基金项目，1个尚未按照协议执行；
            2、市、县（市、区）设立2个冠名基金项目。</t>
    </r>
  </si>
  <si>
    <t>2021年累计余</t>
  </si>
  <si>
    <t>0200</t>
  </si>
  <si>
    <t>0202</t>
  </si>
  <si>
    <t>0203</t>
  </si>
  <si>
    <t>0204</t>
  </si>
  <si>
    <t>0205</t>
  </si>
  <si>
    <t>0206</t>
  </si>
  <si>
    <t>0207</t>
  </si>
  <si>
    <r>
      <rPr>
        <sz val="12"/>
        <color rgb="FF000000"/>
        <rFont val="宋体"/>
        <family val="2"/>
        <charset val="134"/>
      </rPr>
      <t>备注：</t>
    </r>
    <r>
      <rPr>
        <sz val="11"/>
        <color rgb="FF000000"/>
        <rFont val="微软雅黑"/>
        <family val="2"/>
        <charset val="134"/>
      </rPr>
      <t>自2019年至2022年9月15日，省帮扶“三会”设立46个冠名基金：其中：
            1、爱心企业、社会团体共设立18个冠名基金项目，2个尚未按照协议执行；
            2、市、县（市、区）设立28个冠名基金项目。</t>
    </r>
  </si>
  <si>
    <t>附件2</t>
  </si>
  <si>
    <t>2022年余</t>
  </si>
  <si>
    <t>堰桥“双拥”基金</t>
  </si>
  <si>
    <t>吴中区强村富民基金</t>
  </si>
  <si>
    <t>苏州市吴中区</t>
  </si>
  <si>
    <t>太仓市强村富民基金</t>
  </si>
  <si>
    <t>太仓市</t>
  </si>
  <si>
    <t>大丰区</t>
  </si>
  <si>
    <t>大丰区老促会</t>
  </si>
  <si>
    <t>1209</t>
  </si>
  <si>
    <t>泰兴市扶贫开发协会</t>
  </si>
  <si>
    <t>GMJJ_047</t>
  </si>
  <si>
    <t>1210</t>
  </si>
  <si>
    <t>宏亚建设爱心基金</t>
  </si>
  <si>
    <t>江宁区+宏亚建设</t>
  </si>
  <si>
    <t>GMJJ_048</t>
  </si>
  <si>
    <t>1211</t>
  </si>
  <si>
    <t>江宁区+润华建设</t>
  </si>
  <si>
    <t>GMJJ_049</t>
  </si>
  <si>
    <t>浦口区+圣智同辉</t>
  </si>
  <si>
    <t>GMJJ_050</t>
  </si>
  <si>
    <t xml:space="preserve">南京造币爱心基金 </t>
  </si>
  <si>
    <t>江宁区+造币</t>
  </si>
  <si>
    <t>和弘建设爱心基金</t>
  </si>
  <si>
    <t>江宁区+和弘</t>
  </si>
  <si>
    <t xml:space="preserve">花溪农科爱心基金 </t>
  </si>
  <si>
    <t>江宁区+花溪</t>
  </si>
  <si>
    <t>峰亭爱心基金</t>
  </si>
  <si>
    <t>江宁区+峰亭</t>
  </si>
  <si>
    <t>GMJJ_051</t>
    <phoneticPr fontId="32" type="noConversion"/>
  </si>
  <si>
    <t>GMJJ_052</t>
    <phoneticPr fontId="32" type="noConversion"/>
  </si>
  <si>
    <t>GMJJ_053</t>
    <phoneticPr fontId="32" type="noConversion"/>
  </si>
  <si>
    <t>GMJJ_054</t>
    <phoneticPr fontId="32" type="noConversion"/>
  </si>
  <si>
    <t>2021年“江苏省扶贫基金会冠名基金”项目善款收支明细表（元）
2021年1月1日截至2021年12月31日</t>
    <phoneticPr fontId="32" type="noConversion"/>
  </si>
  <si>
    <t>2020年“江苏省扶贫基金会冠名基金”项目善款收支明细表（元）
2020年1月1日截至2020年12月31日</t>
    <phoneticPr fontId="32" type="noConversion"/>
  </si>
  <si>
    <t>2019年“江苏省扶贫基金会冠名基金”项目善款收支明细表（元）
2019年1月1日截至2019年12月31日</t>
    <phoneticPr fontId="32" type="noConversion"/>
  </si>
  <si>
    <t>2022年度“江苏省社会帮扶基金会冠名基金”慈善公益项目善款收支明细表（元）
(2022年1月1日0时～12月31日24时整)</t>
    <phoneticPr fontId="32" type="noConversion"/>
  </si>
  <si>
    <r>
      <t>备注：</t>
    </r>
    <r>
      <rPr>
        <sz val="11"/>
        <color rgb="FF000000"/>
        <rFont val="微软雅黑"/>
        <family val="2"/>
        <charset val="134"/>
      </rPr>
      <t>自2019年至2022年12月31日，省帮扶“三会”设立55个冠名基金：其中：
            1、爱心企业、社会团体共设立18个冠名基金项目，1个尚未按照协议执行；
            2、市、县（市、区）设立37个冠名基金项目;
            3、55个冠名基金善款余额422.23万元。其中，2022年余额153.83万元，上年度余额268.40万元。</t>
    </r>
    <phoneticPr fontId="32" type="noConversion"/>
  </si>
  <si>
    <t>盱眙县乡村振兴促进会</t>
  </si>
  <si>
    <t>自2019年</t>
    <phoneticPr fontId="32" type="noConversion"/>
  </si>
  <si>
    <t>当年余额</t>
    <phoneticPr fontId="32" type="noConversion"/>
  </si>
  <si>
    <t>GMJJ_055</t>
    <phoneticPr fontId="32" type="noConversion"/>
  </si>
  <si>
    <t>0200_1</t>
    <phoneticPr fontId="32" type="noConversion"/>
  </si>
  <si>
    <t>0111</t>
    <phoneticPr fontId="32" type="noConversion"/>
  </si>
  <si>
    <t>0112</t>
    <phoneticPr fontId="32" type="noConversion"/>
  </si>
  <si>
    <t>0113</t>
    <phoneticPr fontId="32" type="noConversion"/>
  </si>
  <si>
    <t>0114</t>
    <phoneticPr fontId="32" type="noConversion"/>
  </si>
  <si>
    <t>0115</t>
    <phoneticPr fontId="32" type="noConversion"/>
  </si>
  <si>
    <t>2023年</t>
    <phoneticPr fontId="32" type="noConversion"/>
  </si>
  <si>
    <t>2022年</t>
    <phoneticPr fontId="32" type="noConversion"/>
  </si>
  <si>
    <t>2022年</t>
    <phoneticPr fontId="32" type="noConversion"/>
  </si>
  <si>
    <t>0205_1</t>
    <phoneticPr fontId="32" type="noConversion"/>
  </si>
  <si>
    <t>上年度余</t>
    <phoneticPr fontId="32" type="noConversion"/>
  </si>
  <si>
    <t>华悦荟爱心基金</t>
    <phoneticPr fontId="32" type="noConversion"/>
  </si>
  <si>
    <t>杰翔爱心基金</t>
    <phoneticPr fontId="32" type="noConversion"/>
  </si>
  <si>
    <t>淮安区助学基金</t>
    <phoneticPr fontId="32" type="noConversion"/>
  </si>
  <si>
    <t>泰兴帮扶爱心基金</t>
    <phoneticPr fontId="32" type="noConversion"/>
  </si>
  <si>
    <t>润华建设爱心基金</t>
    <phoneticPr fontId="32" type="noConversion"/>
  </si>
  <si>
    <t>华悦荟爱心基金</t>
    <phoneticPr fontId="32" type="noConversion"/>
  </si>
  <si>
    <t>启宏未来基金</t>
    <phoneticPr fontId="32" type="noConversion"/>
  </si>
  <si>
    <t>0111</t>
    <phoneticPr fontId="32" type="noConversion"/>
  </si>
  <si>
    <t>0112</t>
    <phoneticPr fontId="32" type="noConversion"/>
  </si>
  <si>
    <t>0113</t>
    <phoneticPr fontId="32" type="noConversion"/>
  </si>
  <si>
    <t>0114</t>
    <phoneticPr fontId="32" type="noConversion"/>
  </si>
  <si>
    <t>0116</t>
    <phoneticPr fontId="32" type="noConversion"/>
  </si>
  <si>
    <t>0117</t>
    <phoneticPr fontId="32" type="noConversion"/>
  </si>
  <si>
    <t>小陈种植</t>
    <phoneticPr fontId="32" type="noConversion"/>
  </si>
  <si>
    <t>0018</t>
    <phoneticPr fontId="32" type="noConversion"/>
  </si>
  <si>
    <t>浦口区+小陈种植</t>
    <phoneticPr fontId="32" type="noConversion"/>
  </si>
  <si>
    <t>GMJJ_056</t>
    <phoneticPr fontId="32" type="noConversion"/>
  </si>
  <si>
    <t>0119</t>
    <phoneticPr fontId="32" type="noConversion"/>
  </si>
  <si>
    <t>五星消防爱心基金</t>
    <phoneticPr fontId="32" type="noConversion"/>
  </si>
  <si>
    <t>江宁区+五星消防</t>
    <phoneticPr fontId="32" type="noConversion"/>
  </si>
  <si>
    <t>GMJJ_057</t>
    <phoneticPr fontId="32" type="noConversion"/>
  </si>
  <si>
    <t>0120</t>
    <phoneticPr fontId="32" type="noConversion"/>
  </si>
  <si>
    <t>苏安阜兴</t>
    <phoneticPr fontId="32" type="noConversion"/>
  </si>
  <si>
    <t>2023年</t>
    <phoneticPr fontId="32" type="noConversion"/>
  </si>
  <si>
    <t>GMJJ_058</t>
    <phoneticPr fontId="32" type="noConversion"/>
  </si>
  <si>
    <t>0019</t>
    <phoneticPr fontId="32" type="noConversion"/>
  </si>
  <si>
    <t>1210</t>
    <phoneticPr fontId="32" type="noConversion"/>
  </si>
  <si>
    <t>苏中开关公益基金</t>
    <phoneticPr fontId="32" type="noConversion"/>
  </si>
  <si>
    <t>靖江市+苏中开关</t>
    <phoneticPr fontId="32" type="noConversion"/>
  </si>
  <si>
    <t>GMJJ_059</t>
    <phoneticPr fontId="32" type="noConversion"/>
  </si>
  <si>
    <t>1211</t>
    <phoneticPr fontId="32" type="noConversion"/>
  </si>
  <si>
    <t>江苏宇航公益基金</t>
    <phoneticPr fontId="32" type="noConversion"/>
  </si>
  <si>
    <t>靖江市+江苏宇航</t>
    <phoneticPr fontId="32" type="noConversion"/>
  </si>
  <si>
    <t>GMJJ_060</t>
    <phoneticPr fontId="32" type="noConversion"/>
  </si>
  <si>
    <t>2023年</t>
    <phoneticPr fontId="32" type="noConversion"/>
  </si>
  <si>
    <t>0121</t>
    <phoneticPr fontId="32" type="noConversion"/>
  </si>
  <si>
    <t>远望富硒爱心基金</t>
    <phoneticPr fontId="32" type="noConversion"/>
  </si>
  <si>
    <t>宝润置业爱心基金</t>
    <phoneticPr fontId="32" type="noConversion"/>
  </si>
  <si>
    <t>六合区+远望富硒</t>
    <phoneticPr fontId="32" type="noConversion"/>
  </si>
  <si>
    <t>六合区+宝润置业</t>
    <phoneticPr fontId="32" type="noConversion"/>
  </si>
  <si>
    <t>GMJJ_061</t>
    <phoneticPr fontId="32" type="noConversion"/>
  </si>
  <si>
    <t>GMJJ_062</t>
    <phoneticPr fontId="32" type="noConversion"/>
  </si>
  <si>
    <t>昆山市</t>
    <phoneticPr fontId="32" type="noConversion"/>
  </si>
  <si>
    <t>太仓市强村富民基金</t>
    <phoneticPr fontId="32" type="noConversion"/>
  </si>
  <si>
    <t>昆山市强村富民基金</t>
    <phoneticPr fontId="32" type="noConversion"/>
  </si>
  <si>
    <t>虎丘区</t>
  </si>
  <si>
    <t>虎丘区强村富民基金</t>
    <phoneticPr fontId="32" type="noConversion"/>
  </si>
  <si>
    <r>
      <t>薛</t>
    </r>
    <r>
      <rPr>
        <sz val="12"/>
        <color theme="1"/>
        <rFont val="微软雅黑"/>
        <family val="2"/>
        <charset val="134"/>
      </rPr>
      <t xml:space="preserve">  </t>
    </r>
    <r>
      <rPr>
        <sz val="12"/>
        <color theme="1"/>
        <rFont val="宋体"/>
        <family val="3"/>
        <charset val="134"/>
      </rPr>
      <t>良</t>
    </r>
  </si>
  <si>
    <t>善款支出</t>
    <phoneticPr fontId="32" type="noConversion"/>
  </si>
  <si>
    <t>助困助学</t>
    <phoneticPr fontId="32" type="noConversion"/>
  </si>
  <si>
    <t>1212</t>
    <phoneticPr fontId="32" type="noConversion"/>
  </si>
  <si>
    <t>有基慈善基金</t>
    <phoneticPr fontId="32" type="noConversion"/>
  </si>
  <si>
    <t>姜堰区+有基</t>
  </si>
  <si>
    <t>姜堰区+有基</t>
    <phoneticPr fontId="32" type="noConversion"/>
  </si>
  <si>
    <t>GMJJ_063</t>
    <phoneticPr fontId="32" type="noConversion"/>
  </si>
  <si>
    <t>武进恒信基金</t>
    <phoneticPr fontId="32" type="noConversion"/>
  </si>
  <si>
    <t>武进区+华盛建设</t>
    <phoneticPr fontId="32" type="noConversion"/>
  </si>
  <si>
    <t>宏亚建设爱心基金</t>
    <phoneticPr fontId="32" type="noConversion"/>
  </si>
  <si>
    <t xml:space="preserve">南京造币爱心基金 </t>
    <phoneticPr fontId="32" type="noConversion"/>
  </si>
  <si>
    <t>和弘建设爱心基金</t>
    <phoneticPr fontId="32" type="noConversion"/>
  </si>
  <si>
    <t xml:space="preserve">花溪农科爱心基金 </t>
    <phoneticPr fontId="32" type="noConversion"/>
  </si>
  <si>
    <t>峰亭爱心基金</t>
    <phoneticPr fontId="32" type="noConversion"/>
  </si>
  <si>
    <t>锡商爱心基金</t>
    <phoneticPr fontId="32" type="noConversion"/>
  </si>
  <si>
    <t>溧阳健康关爱基金</t>
    <phoneticPr fontId="32" type="noConversion"/>
  </si>
  <si>
    <t>志成大爱基金</t>
    <phoneticPr fontId="32" type="noConversion"/>
  </si>
  <si>
    <t>金坛一建爱心基金</t>
    <phoneticPr fontId="32" type="noConversion"/>
  </si>
  <si>
    <t>大湖爱心基金</t>
    <phoneticPr fontId="32" type="noConversion"/>
  </si>
  <si>
    <t>都松山爱心基金</t>
    <phoneticPr fontId="32" type="noConversion"/>
  </si>
  <si>
    <t>盐商爱心基金</t>
    <phoneticPr fontId="32" type="noConversion"/>
  </si>
  <si>
    <t>泰建爱心基金</t>
    <phoneticPr fontId="32" type="noConversion"/>
  </si>
  <si>
    <t>泰美丽爱心基金</t>
    <phoneticPr fontId="32" type="noConversion"/>
  </si>
  <si>
    <t>万庄团队爱心基金</t>
    <phoneticPr fontId="32" type="noConversion"/>
  </si>
  <si>
    <t>珉辉济困基金</t>
    <phoneticPr fontId="32" type="noConversion"/>
  </si>
  <si>
    <t>佩信公益基金</t>
    <phoneticPr fontId="32" type="noConversion"/>
  </si>
  <si>
    <t>夏凤勤 爱心基金</t>
    <phoneticPr fontId="32" type="noConversion"/>
  </si>
  <si>
    <r>
      <rPr>
        <sz val="14"/>
        <color theme="1"/>
        <rFont val="黑体"/>
        <family val="3"/>
        <charset val="134"/>
      </rPr>
      <t>2023年度“江苏省乡村发展基金会冠名基金”慈善公益项目善款收支明细表（元）</t>
    </r>
    <r>
      <rPr>
        <sz val="15"/>
        <color theme="1"/>
        <rFont val="黑体"/>
        <family val="3"/>
        <charset val="134"/>
      </rPr>
      <t xml:space="preserve">
(2023年1月1日0时～12月31日24时整)</t>
    </r>
    <phoneticPr fontId="32" type="noConversion"/>
  </si>
  <si>
    <t>GMJJ_064</t>
    <phoneticPr fontId="32" type="noConversion"/>
  </si>
  <si>
    <t>驻阜宁工作队+阜宁</t>
    <phoneticPr fontId="32" type="noConversion"/>
  </si>
  <si>
    <r>
      <t>备注：</t>
    </r>
    <r>
      <rPr>
        <sz val="11"/>
        <color theme="1"/>
        <rFont val="微软雅黑"/>
        <family val="2"/>
        <charset val="134"/>
      </rPr>
      <t>自2019年至2023年9月11日，省帮扶“三会”设立64个冠名基金：其中：
            1、爱心企业、社会团体共设立19个冠名基金项目，1个尚未按照协议执行；
            2、市、县（市、区）设立45个冠名基金项目;
            3、64个冠名基金善款余额448.46万元。其中，2023年余额26.23万元，上年度余额422.23万元。</t>
    </r>
    <phoneticPr fontId="32" type="noConversion"/>
  </si>
  <si>
    <t>2024年</t>
    <phoneticPr fontId="32" type="noConversion"/>
  </si>
  <si>
    <t>2024年</t>
    <phoneticPr fontId="32" type="noConversion"/>
  </si>
  <si>
    <t>GMJJ_059</t>
  </si>
  <si>
    <t>GMJJ_057</t>
  </si>
  <si>
    <t>GMJJ_058</t>
  </si>
  <si>
    <t>GMJJ_062</t>
  </si>
  <si>
    <t>GMJJ_063</t>
  </si>
  <si>
    <t>2023年</t>
    <phoneticPr fontId="32" type="noConversion"/>
  </si>
  <si>
    <t>2023年</t>
    <phoneticPr fontId="32" type="noConversion"/>
  </si>
  <si>
    <t>2024年</t>
    <phoneticPr fontId="32" type="noConversion"/>
  </si>
  <si>
    <t>2023年</t>
    <phoneticPr fontId="32" type="noConversion"/>
  </si>
  <si>
    <t>2024年</t>
    <phoneticPr fontId="32" type="noConversion"/>
  </si>
  <si>
    <t>2023年</t>
    <phoneticPr fontId="32" type="noConversion"/>
  </si>
  <si>
    <t>GMJJ_064</t>
  </si>
  <si>
    <t>GMJJ_060</t>
  </si>
  <si>
    <t>GMJJ_061</t>
  </si>
  <si>
    <t>2024年</t>
    <phoneticPr fontId="32" type="noConversion"/>
  </si>
  <si>
    <t>邳州市爱心助学基金</t>
    <phoneticPr fontId="32" type="noConversion"/>
  </si>
  <si>
    <t>邳州市扶贫开发协会</t>
    <phoneticPr fontId="32" type="noConversion"/>
  </si>
  <si>
    <t>恒新爱心基金</t>
    <phoneticPr fontId="32" type="noConversion"/>
  </si>
  <si>
    <t>靖江市+恒新金属</t>
    <phoneticPr fontId="32" type="noConversion"/>
  </si>
  <si>
    <t>新恒和爱心基金</t>
    <phoneticPr fontId="32" type="noConversion"/>
  </si>
  <si>
    <t>靖江市+新恒和半导体</t>
    <phoneticPr fontId="32" type="noConversion"/>
  </si>
  <si>
    <t>金山农业爱心基金</t>
    <phoneticPr fontId="32" type="noConversion"/>
  </si>
  <si>
    <t>六合区+金山农业</t>
    <phoneticPr fontId="32" type="noConversion"/>
  </si>
  <si>
    <t>金牛山爱心基金</t>
    <phoneticPr fontId="32" type="noConversion"/>
  </si>
  <si>
    <t>六合区+金牛山茶叶</t>
    <phoneticPr fontId="32" type="noConversion"/>
  </si>
  <si>
    <t>淮海控股爱心基金</t>
    <phoneticPr fontId="32" type="noConversion"/>
  </si>
  <si>
    <t>徐州+淮海控股</t>
    <phoneticPr fontId="32" type="noConversion"/>
  </si>
  <si>
    <t>赣榆爱心帮基金</t>
    <phoneticPr fontId="32" type="noConversion"/>
  </si>
  <si>
    <t>赣榆区</t>
    <phoneticPr fontId="32" type="noConversion"/>
  </si>
  <si>
    <t>苏乡云集帮扶基金</t>
    <phoneticPr fontId="32" type="noConversion"/>
  </si>
  <si>
    <t>助困</t>
    <phoneticPr fontId="32" type="noConversion"/>
  </si>
  <si>
    <t>省本级+苏乡云集</t>
    <phoneticPr fontId="32" type="noConversion"/>
  </si>
  <si>
    <t>华雕公益基金</t>
    <phoneticPr fontId="32" type="noConversion"/>
  </si>
  <si>
    <t>靖江市+华雕机械</t>
    <phoneticPr fontId="32" type="noConversion"/>
  </si>
  <si>
    <t>彩牛暖心基金</t>
    <phoneticPr fontId="32" type="noConversion"/>
  </si>
  <si>
    <t>助医助困</t>
    <phoneticPr fontId="32" type="noConversion"/>
  </si>
  <si>
    <t>省本级+彩姿商贸</t>
    <phoneticPr fontId="32" type="noConversion"/>
  </si>
  <si>
    <t>建湖县</t>
    <phoneticPr fontId="32" type="noConversion"/>
  </si>
  <si>
    <t>建湖县老促会</t>
    <phoneticPr fontId="32" type="noConversion"/>
  </si>
  <si>
    <t>2024年</t>
    <phoneticPr fontId="32" type="noConversion"/>
  </si>
  <si>
    <t>海州区</t>
    <phoneticPr fontId="32" type="noConversion"/>
  </si>
  <si>
    <t>东浦爱心基金</t>
    <phoneticPr fontId="32" type="noConversion"/>
  </si>
  <si>
    <t>江煤爱心基金</t>
    <phoneticPr fontId="32" type="noConversion"/>
  </si>
  <si>
    <t>丰县</t>
  </si>
  <si>
    <t>丰县</t>
    <phoneticPr fontId="32" type="noConversion"/>
  </si>
  <si>
    <t>冠名基金名称</t>
    <phoneticPr fontId="32" type="noConversion"/>
  </si>
  <si>
    <r>
      <rPr>
        <sz val="14"/>
        <color theme="1"/>
        <rFont val="黑体"/>
        <family val="3"/>
        <charset val="134"/>
      </rPr>
      <t>2024年度“江苏省乡村发展基金会冠名基金”慈善公益项目善款收支明细表（元）</t>
    </r>
    <r>
      <rPr>
        <sz val="15"/>
        <color theme="1"/>
        <rFont val="黑体"/>
        <family val="3"/>
        <charset val="134"/>
      </rPr>
      <t xml:space="preserve">
(2024年1月1日0时～12月31日24时整)</t>
    </r>
    <phoneticPr fontId="32" type="noConversion"/>
  </si>
  <si>
    <t>新沂</t>
    <phoneticPr fontId="32" type="noConversion"/>
  </si>
  <si>
    <t>沂心惠民基金</t>
    <phoneticPr fontId="32" type="noConversion"/>
  </si>
  <si>
    <t>2024年</t>
    <phoneticPr fontId="32" type="noConversion"/>
  </si>
  <si>
    <t>助困</t>
    <phoneticPr fontId="32" type="noConversion"/>
  </si>
  <si>
    <t>海州区爱心行基金</t>
    <phoneticPr fontId="32" type="noConversion"/>
  </si>
  <si>
    <t>GMJJ_065</t>
    <phoneticPr fontId="32" type="noConversion"/>
  </si>
  <si>
    <t>GMJJ_066</t>
    <phoneticPr fontId="32" type="noConversion"/>
  </si>
  <si>
    <t>GMJJ_067</t>
    <phoneticPr fontId="32" type="noConversion"/>
  </si>
  <si>
    <t>GMJJ_068</t>
    <phoneticPr fontId="32" type="noConversion"/>
  </si>
  <si>
    <t>GMJJ_069</t>
    <phoneticPr fontId="32" type="noConversion"/>
  </si>
  <si>
    <t>GMJJ_070</t>
    <phoneticPr fontId="32" type="noConversion"/>
  </si>
  <si>
    <t>GMJJ_071</t>
    <phoneticPr fontId="32" type="noConversion"/>
  </si>
  <si>
    <t>GMJJ_072</t>
    <phoneticPr fontId="32" type="noConversion"/>
  </si>
  <si>
    <t>GMJJ_073</t>
    <phoneticPr fontId="32" type="noConversion"/>
  </si>
  <si>
    <t>GMJJ_074</t>
    <phoneticPr fontId="32" type="noConversion"/>
  </si>
  <si>
    <t>GMJJ_075</t>
    <phoneticPr fontId="32" type="noConversion"/>
  </si>
  <si>
    <t>GMJJ_076</t>
    <phoneticPr fontId="32" type="noConversion"/>
  </si>
  <si>
    <t>GMJJ_079</t>
    <phoneticPr fontId="32" type="noConversion"/>
  </si>
</sst>
</file>

<file path=xl/styles.xml><?xml version="1.0" encoding="utf-8"?>
<styleSheet xmlns="http://schemas.openxmlformats.org/spreadsheetml/2006/main">
  <numFmts count="3">
    <numFmt numFmtId="176" formatCode="[$-F800]dddd&quot;, &quot;mmmm\ dd&quot;, &quot;yyyy"/>
    <numFmt numFmtId="177" formatCode="0.00_);[Red]\(0.00\)"/>
    <numFmt numFmtId="178" formatCode="0_);[Red]\(0\)"/>
  </numFmts>
  <fonts count="63">
    <font>
      <sz val="11"/>
      <color rgb="FF000000"/>
      <name val="宋体"/>
      <family val="2"/>
      <charset val="134"/>
    </font>
    <font>
      <sz val="11"/>
      <color theme="1"/>
      <name val="宋体"/>
      <family val="2"/>
      <charset val="134"/>
      <scheme val="minor"/>
    </font>
    <font>
      <sz val="10"/>
      <color rgb="FF000000"/>
      <name val="宋体"/>
      <family val="2"/>
      <charset val="134"/>
    </font>
    <font>
      <b/>
      <sz val="10"/>
      <color rgb="FF000000"/>
      <name val="微软雅黑"/>
      <family val="2"/>
      <charset val="134"/>
    </font>
    <font>
      <sz val="16"/>
      <color rgb="FF000000"/>
      <name val="黑体"/>
      <family val="3"/>
      <charset val="134"/>
    </font>
    <font>
      <b/>
      <sz val="10"/>
      <color rgb="FF000000"/>
      <name val="宋体"/>
      <family val="3"/>
      <charset val="134"/>
    </font>
    <font>
      <b/>
      <sz val="12"/>
      <color rgb="FF000000"/>
      <name val="宋体"/>
      <family val="3"/>
      <charset val="134"/>
    </font>
    <font>
      <b/>
      <sz val="10"/>
      <color rgb="FF000000"/>
      <name val="宋体"/>
      <family val="2"/>
      <charset val="134"/>
    </font>
    <font>
      <sz val="11"/>
      <color rgb="FF000000"/>
      <name val="仿宋"/>
      <family val="3"/>
      <charset val="134"/>
    </font>
    <font>
      <sz val="12"/>
      <color rgb="FF000000"/>
      <name val="黑体"/>
      <family val="3"/>
      <charset val="134"/>
    </font>
    <font>
      <b/>
      <sz val="11"/>
      <color rgb="FF000000"/>
      <name val="宋体"/>
      <family val="2"/>
      <charset val="134"/>
    </font>
    <font>
      <b/>
      <sz val="11"/>
      <color rgb="FF000000"/>
      <name val="宋体"/>
      <family val="3"/>
      <charset val="134"/>
    </font>
    <font>
      <sz val="10"/>
      <color rgb="FF000000"/>
      <name val="微软雅黑"/>
      <family val="2"/>
      <charset val="134"/>
    </font>
    <font>
      <b/>
      <sz val="11"/>
      <color rgb="FF000000"/>
      <name val="微软雅黑"/>
      <family val="2"/>
      <charset val="134"/>
    </font>
    <font>
      <sz val="11"/>
      <color rgb="FF000000"/>
      <name val="微软雅黑"/>
      <family val="2"/>
      <charset val="134"/>
    </font>
    <font>
      <sz val="9"/>
      <color rgb="FF000000"/>
      <name val="微软雅黑"/>
      <family val="2"/>
      <charset val="134"/>
    </font>
    <font>
      <sz val="10.5"/>
      <color rgb="FF000000"/>
      <name val="微软雅黑"/>
      <family val="2"/>
      <charset val="134"/>
    </font>
    <font>
      <sz val="10"/>
      <color rgb="FF808080"/>
      <name val="微软雅黑"/>
      <family val="2"/>
      <charset val="134"/>
    </font>
    <font>
      <sz val="11"/>
      <color rgb="FF000000"/>
      <name val="黑体"/>
      <family val="3"/>
      <charset val="134"/>
    </font>
    <font>
      <sz val="12"/>
      <color rgb="FF000000"/>
      <name val="微软雅黑"/>
      <family val="2"/>
      <charset val="134"/>
    </font>
    <font>
      <sz val="12"/>
      <color rgb="FF000000"/>
      <name val="宋体"/>
      <family val="3"/>
      <charset val="134"/>
    </font>
    <font>
      <sz val="12"/>
      <color rgb="FF000000"/>
      <name val="仿宋"/>
      <family val="3"/>
      <charset val="134"/>
    </font>
    <font>
      <sz val="9"/>
      <color rgb="FF000000"/>
      <name val="宋体"/>
      <family val="2"/>
      <charset val="134"/>
    </font>
    <font>
      <sz val="12"/>
      <color rgb="FF000000"/>
      <name val="宋体"/>
      <family val="2"/>
      <charset val="134"/>
    </font>
    <font>
      <b/>
      <sz val="11"/>
      <color rgb="FF00B050"/>
      <name val="微软雅黑"/>
      <family val="2"/>
      <charset val="134"/>
    </font>
    <font>
      <b/>
      <sz val="9"/>
      <color rgb="FF000000"/>
      <name val="宋体"/>
      <family val="2"/>
      <charset val="134"/>
    </font>
    <font>
      <sz val="9"/>
      <color rgb="FF808080"/>
      <name val="微软雅黑"/>
      <family val="2"/>
      <charset val="134"/>
    </font>
    <font>
      <sz val="9"/>
      <color rgb="FF000000"/>
      <name val="宋体"/>
      <family val="3"/>
      <charset val="134"/>
    </font>
    <font>
      <b/>
      <sz val="9"/>
      <color rgb="FF000000"/>
      <name val="宋体"/>
      <family val="3"/>
      <charset val="134"/>
    </font>
    <font>
      <sz val="11"/>
      <color rgb="FF00A60C"/>
      <name val="微软雅黑"/>
      <family val="2"/>
      <charset val="134"/>
    </font>
    <font>
      <sz val="10.5"/>
      <color rgb="FF000000"/>
      <name val="黑体"/>
      <family val="3"/>
      <charset val="134"/>
    </font>
    <font>
      <sz val="11"/>
      <color rgb="FF000000"/>
      <name val="宋体"/>
      <family val="2"/>
      <charset val="134"/>
    </font>
    <font>
      <sz val="9"/>
      <name val="宋体"/>
      <family val="2"/>
      <charset val="134"/>
    </font>
    <font>
      <b/>
      <sz val="10"/>
      <color theme="1"/>
      <name val="微软雅黑"/>
      <family val="2"/>
      <charset val="134"/>
    </font>
    <font>
      <sz val="11"/>
      <color theme="1"/>
      <name val="仿宋"/>
      <family val="3"/>
      <charset val="134"/>
    </font>
    <font>
      <sz val="10"/>
      <color theme="1"/>
      <name val="微软雅黑"/>
      <family val="2"/>
      <charset val="134"/>
    </font>
    <font>
      <sz val="11"/>
      <color theme="1"/>
      <name val="微软雅黑"/>
      <family val="2"/>
      <charset val="134"/>
    </font>
    <font>
      <sz val="15"/>
      <color rgb="FF000000"/>
      <name val="黑体"/>
      <family val="3"/>
      <charset val="134"/>
    </font>
    <font>
      <sz val="11"/>
      <color theme="1"/>
      <name val="宋体"/>
      <family val="3"/>
      <charset val="134"/>
      <scheme val="minor"/>
    </font>
    <font>
      <b/>
      <sz val="11"/>
      <color theme="1"/>
      <name val="微软雅黑"/>
      <family val="2"/>
      <charset val="134"/>
    </font>
    <font>
      <sz val="11"/>
      <color theme="1"/>
      <name val="宋体"/>
      <family val="2"/>
      <charset val="134"/>
    </font>
    <font>
      <b/>
      <sz val="12"/>
      <color theme="1"/>
      <name val="宋体"/>
      <family val="3"/>
      <charset val="134"/>
    </font>
    <font>
      <sz val="9"/>
      <color theme="1"/>
      <name val="微软雅黑"/>
      <family val="2"/>
      <charset val="134"/>
    </font>
    <font>
      <b/>
      <sz val="9"/>
      <color theme="1"/>
      <name val="微软雅黑"/>
      <family val="2"/>
      <charset val="134"/>
    </font>
    <font>
      <sz val="9"/>
      <color theme="1"/>
      <name val="仿宋"/>
      <family val="3"/>
      <charset val="134"/>
    </font>
    <font>
      <sz val="10"/>
      <color theme="9" tint="-0.249977111117893"/>
      <name val="微软雅黑"/>
      <family val="2"/>
      <charset val="134"/>
    </font>
    <font>
      <b/>
      <sz val="10"/>
      <color theme="9" tint="-0.249977111117893"/>
      <name val="微软雅黑"/>
      <family val="2"/>
      <charset val="134"/>
    </font>
    <font>
      <b/>
      <sz val="10"/>
      <color rgb="FF00B0F0"/>
      <name val="微软雅黑"/>
      <family val="2"/>
      <charset val="134"/>
    </font>
    <font>
      <b/>
      <sz val="11"/>
      <color rgb="FF00B0F0"/>
      <name val="微软雅黑"/>
      <family val="2"/>
      <charset val="134"/>
    </font>
    <font>
      <sz val="12"/>
      <color theme="1"/>
      <name val="宋体"/>
      <family val="3"/>
      <charset val="134"/>
    </font>
    <font>
      <sz val="15"/>
      <color theme="1"/>
      <name val="黑体"/>
      <family val="3"/>
      <charset val="134"/>
    </font>
    <font>
      <sz val="16"/>
      <color theme="1"/>
      <name val="黑体"/>
      <family val="3"/>
      <charset val="134"/>
    </font>
    <font>
      <b/>
      <sz val="11"/>
      <color theme="1"/>
      <name val="宋体"/>
      <family val="2"/>
      <charset val="134"/>
    </font>
    <font>
      <sz val="10.5"/>
      <color theme="1"/>
      <name val="微软雅黑"/>
      <family val="2"/>
      <charset val="134"/>
    </font>
    <font>
      <b/>
      <sz val="9"/>
      <color theme="1"/>
      <name val="宋体"/>
      <family val="2"/>
      <charset val="134"/>
    </font>
    <font>
      <sz val="9"/>
      <color theme="1"/>
      <name val="宋体"/>
      <family val="3"/>
      <charset val="134"/>
    </font>
    <font>
      <sz val="10.5"/>
      <color theme="1"/>
      <name val="黑体"/>
      <family val="3"/>
      <charset val="134"/>
    </font>
    <font>
      <sz val="12"/>
      <color theme="1"/>
      <name val="微软雅黑"/>
      <family val="2"/>
      <charset val="134"/>
    </font>
    <font>
      <sz val="12"/>
      <color theme="1"/>
      <name val="仿宋"/>
      <family val="3"/>
      <charset val="134"/>
    </font>
    <font>
      <sz val="12"/>
      <color theme="1"/>
      <name val="宋体"/>
      <family val="2"/>
      <charset val="134"/>
    </font>
    <font>
      <sz val="9"/>
      <color theme="1"/>
      <name val="宋体"/>
      <family val="2"/>
      <charset val="134"/>
    </font>
    <font>
      <sz val="14"/>
      <color theme="1"/>
      <name val="黑体"/>
      <family val="3"/>
      <charset val="134"/>
    </font>
    <font>
      <sz val="10"/>
      <color rgb="FFFF0000"/>
      <name val="微软雅黑"/>
      <family val="2"/>
      <charset val="134"/>
    </font>
  </fonts>
  <fills count="3">
    <fill>
      <patternFill patternType="none"/>
    </fill>
    <fill>
      <patternFill patternType="gray125"/>
    </fill>
    <fill>
      <patternFill patternType="solid">
        <fgColor rgb="FFEEECE1"/>
        <bgColor rgb="FFFFFFFF"/>
      </patternFill>
    </fill>
  </fills>
  <borders count="35">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thin">
        <color auto="1"/>
      </bottom>
      <diagonal/>
    </border>
  </borders>
  <cellStyleXfs count="744">
    <xf numFmtId="176" fontId="0"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9" fontId="31" fillId="0" borderId="0" applyFont="0" applyFill="0" applyBorder="0" applyAlignment="0" applyProtection="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176" fontId="31" fillId="0" borderId="0">
      <alignment vertical="center"/>
    </xf>
    <xf numFmtId="9" fontId="1" fillId="0" borderId="0" applyFont="0" applyFill="0" applyBorder="0" applyAlignment="0" applyProtection="0">
      <alignment vertical="center"/>
    </xf>
    <xf numFmtId="176" fontId="1" fillId="0" borderId="0">
      <alignment vertical="center"/>
    </xf>
    <xf numFmtId="176" fontId="1" fillId="0" borderId="0">
      <alignment vertical="center"/>
    </xf>
    <xf numFmtId="176" fontId="1" fillId="0" borderId="0">
      <alignment vertical="center"/>
    </xf>
    <xf numFmtId="176" fontId="38" fillId="0" borderId="0"/>
    <xf numFmtId="176" fontId="38" fillId="0" borderId="0">
      <alignment vertical="center"/>
    </xf>
    <xf numFmtId="176" fontId="38" fillId="0" borderId="0">
      <alignment vertical="center"/>
    </xf>
    <xf numFmtId="176" fontId="38" fillId="0" borderId="0">
      <alignment vertical="center"/>
    </xf>
    <xf numFmtId="176" fontId="38" fillId="0" borderId="0">
      <alignment vertical="center"/>
    </xf>
    <xf numFmtId="176" fontId="38"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cellStyleXfs>
  <cellXfs count="243">
    <xf numFmtId="176" fontId="0" fillId="0" borderId="0" xfId="0">
      <alignment vertical="center"/>
    </xf>
    <xf numFmtId="49" fontId="2" fillId="0" borderId="0" xfId="0" applyNumberFormat="1" applyFont="1">
      <alignment vertical="center"/>
    </xf>
    <xf numFmtId="176" fontId="0" fillId="0" borderId="0" xfId="0" applyAlignment="1">
      <alignment vertical="center" shrinkToFit="1"/>
    </xf>
    <xf numFmtId="177" fontId="3" fillId="0" borderId="1" xfId="0" applyNumberFormat="1" applyFont="1" applyBorder="1" applyAlignment="1">
      <alignment horizontal="right" vertical="center"/>
    </xf>
    <xf numFmtId="177" fontId="3" fillId="0" borderId="1" xfId="0" applyNumberFormat="1" applyFont="1" applyBorder="1" applyAlignment="1">
      <alignment horizontal="center" vertical="center"/>
    </xf>
    <xf numFmtId="176" fontId="0" fillId="0" borderId="0" xfId="0" applyAlignment="1">
      <alignment horizontal="center" vertical="center"/>
    </xf>
    <xf numFmtId="177" fontId="3" fillId="0" borderId="0" xfId="0" applyNumberFormat="1" applyFont="1" applyAlignment="1">
      <alignment horizontal="right" vertical="center"/>
    </xf>
    <xf numFmtId="177" fontId="3" fillId="0" borderId="0" xfId="0" applyNumberFormat="1" applyFont="1" applyAlignment="1">
      <alignment horizontal="center" vertical="center"/>
    </xf>
    <xf numFmtId="49" fontId="5" fillId="0" borderId="3" xfId="0" applyNumberFormat="1" applyFont="1" applyBorder="1" applyAlignment="1">
      <alignment horizontal="center" vertical="center" wrapText="1"/>
    </xf>
    <xf numFmtId="176" fontId="6" fillId="0" borderId="4" xfId="0" applyFont="1" applyBorder="1" applyAlignment="1">
      <alignment horizontal="center" vertical="center" wrapText="1" shrinkToFit="1"/>
    </xf>
    <xf numFmtId="176" fontId="6" fillId="0" borderId="4" xfId="0" applyFont="1" applyBorder="1" applyAlignment="1">
      <alignment horizontal="center" vertical="center" wrapText="1"/>
    </xf>
    <xf numFmtId="176" fontId="6" fillId="0" borderId="4" xfId="0" applyFont="1" applyBorder="1" applyAlignment="1">
      <alignment horizontal="center" vertical="center"/>
    </xf>
    <xf numFmtId="176" fontId="6" fillId="0" borderId="5" xfId="0" applyFont="1" applyBorder="1" applyAlignment="1">
      <alignment horizontal="center" vertical="center"/>
    </xf>
    <xf numFmtId="49" fontId="7" fillId="0" borderId="6" xfId="0" applyNumberFormat="1" applyFont="1" applyBorder="1" applyAlignment="1">
      <alignment horizontal="center" vertical="center"/>
    </xf>
    <xf numFmtId="177" fontId="8" fillId="0" borderId="1" xfId="0" applyNumberFormat="1" applyFont="1" applyBorder="1" applyAlignment="1">
      <alignment horizontal="center" vertical="center"/>
    </xf>
    <xf numFmtId="176" fontId="3" fillId="0" borderId="1" xfId="0" applyFont="1" applyBorder="1" applyAlignment="1">
      <alignment horizontal="right" vertical="center"/>
    </xf>
    <xf numFmtId="176" fontId="9" fillId="0" borderId="1" xfId="0" applyFont="1" applyBorder="1" applyAlignment="1">
      <alignment horizontal="center" vertical="center" wrapText="1" shrinkToFit="1"/>
    </xf>
    <xf numFmtId="176" fontId="10" fillId="0" borderId="7" xfId="0" applyFont="1" applyBorder="1">
      <alignment vertical="center"/>
    </xf>
    <xf numFmtId="176" fontId="10" fillId="0" borderId="0" xfId="0" applyFont="1">
      <alignment vertical="center"/>
    </xf>
    <xf numFmtId="177" fontId="10" fillId="0" borderId="0" xfId="0" applyNumberFormat="1" applyFont="1">
      <alignment vertical="center"/>
    </xf>
    <xf numFmtId="49" fontId="3" fillId="2" borderId="6" xfId="0" applyNumberFormat="1" applyFont="1" applyFill="1" applyBorder="1" applyAlignment="1">
      <alignment horizontal="center" vertical="center"/>
    </xf>
    <xf numFmtId="176" fontId="11" fillId="2" borderId="8" xfId="0" applyFont="1" applyFill="1" applyBorder="1">
      <alignment vertical="center"/>
    </xf>
    <xf numFmtId="176" fontId="11" fillId="2" borderId="9" xfId="0" applyFont="1" applyFill="1" applyBorder="1">
      <alignment vertical="center"/>
    </xf>
    <xf numFmtId="176" fontId="11" fillId="2" borderId="10" xfId="0" applyFont="1" applyFill="1" applyBorder="1">
      <alignment vertical="center"/>
    </xf>
    <xf numFmtId="49" fontId="12" fillId="0" borderId="6" xfId="0" applyNumberFormat="1" applyFont="1" applyBorder="1" applyAlignment="1">
      <alignment horizontal="center" vertical="center"/>
    </xf>
    <xf numFmtId="176" fontId="13" fillId="0" borderId="1" xfId="0" applyFont="1" applyBorder="1" applyAlignment="1">
      <alignment horizontal="center" vertical="center" shrinkToFit="1"/>
    </xf>
    <xf numFmtId="176" fontId="10" fillId="0" borderId="1" xfId="0" applyFont="1" applyBorder="1">
      <alignment vertical="center"/>
    </xf>
    <xf numFmtId="176" fontId="14" fillId="0" borderId="1" xfId="0" applyFont="1" applyBorder="1" applyAlignment="1">
      <alignment horizontal="center" vertical="center" wrapText="1" shrinkToFit="1"/>
    </xf>
    <xf numFmtId="176" fontId="15" fillId="0" borderId="7" xfId="0" applyFont="1" applyBorder="1" applyAlignment="1">
      <alignment horizontal="center" vertical="center"/>
    </xf>
    <xf numFmtId="176" fontId="7" fillId="0" borderId="6" xfId="0" applyFont="1" applyBorder="1">
      <alignment vertical="center"/>
    </xf>
    <xf numFmtId="176" fontId="14" fillId="0" borderId="1" xfId="0" applyFont="1" applyBorder="1" applyAlignment="1">
      <alignment horizontal="center" vertical="center" shrinkToFit="1"/>
    </xf>
    <xf numFmtId="177" fontId="12" fillId="0" borderId="1" xfId="0" applyNumberFormat="1" applyFont="1" applyBorder="1" applyAlignment="1">
      <alignment horizontal="right" vertical="center"/>
    </xf>
    <xf numFmtId="177" fontId="12" fillId="0" borderId="1" xfId="0" applyNumberFormat="1" applyFont="1" applyBorder="1" applyAlignment="1">
      <alignment horizontal="center" vertical="center"/>
    </xf>
    <xf numFmtId="178" fontId="3" fillId="0" borderId="1" xfId="0" applyNumberFormat="1" applyFont="1" applyBorder="1" applyAlignment="1">
      <alignment horizontal="right" vertical="center"/>
    </xf>
    <xf numFmtId="176" fontId="16" fillId="0" borderId="1" xfId="0" applyFont="1" applyBorder="1" applyAlignment="1">
      <alignment horizontal="center" vertical="center"/>
    </xf>
    <xf numFmtId="176" fontId="16" fillId="0" borderId="8" xfId="0" applyFont="1" applyBorder="1" applyAlignment="1">
      <alignment horizontal="center" vertical="center" wrapText="1"/>
    </xf>
    <xf numFmtId="176" fontId="12" fillId="0" borderId="1" xfId="0" applyFont="1" applyBorder="1" applyAlignment="1">
      <alignment horizontal="center" vertical="center" wrapText="1" shrinkToFit="1"/>
    </xf>
    <xf numFmtId="49" fontId="14" fillId="0" borderId="1" xfId="0" applyNumberFormat="1" applyFont="1" applyBorder="1" applyAlignment="1">
      <alignment horizontal="center" vertical="center" shrinkToFit="1"/>
    </xf>
    <xf numFmtId="176" fontId="14" fillId="0" borderId="8" xfId="0" applyFont="1" applyBorder="1" applyAlignment="1">
      <alignment horizontal="center" vertical="center" wrapText="1" shrinkToFit="1"/>
    </xf>
    <xf numFmtId="178" fontId="12" fillId="0" borderId="1" xfId="0" applyNumberFormat="1" applyFont="1" applyBorder="1" applyAlignment="1">
      <alignment horizontal="right" vertical="center"/>
    </xf>
    <xf numFmtId="176" fontId="16" fillId="0" borderId="8" xfId="0" applyFont="1" applyBorder="1" applyAlignment="1">
      <alignment horizontal="center" vertical="center"/>
    </xf>
    <xf numFmtId="49" fontId="17" fillId="0" borderId="6" xfId="0" applyNumberFormat="1" applyFont="1" applyBorder="1" applyAlignment="1">
      <alignment horizontal="center" vertical="center"/>
    </xf>
    <xf numFmtId="178" fontId="3" fillId="0" borderId="0" xfId="0" applyNumberFormat="1" applyFont="1" applyAlignment="1">
      <alignment horizontal="right" vertical="center"/>
    </xf>
    <xf numFmtId="176" fontId="14" fillId="0" borderId="0" xfId="0" applyFont="1" applyAlignment="1">
      <alignment horizontal="center" vertical="center" shrinkToFit="1"/>
    </xf>
    <xf numFmtId="176" fontId="16" fillId="0" borderId="0" xfId="0" applyFont="1" applyAlignment="1">
      <alignment horizontal="center" vertical="center"/>
    </xf>
    <xf numFmtId="176" fontId="18" fillId="0" borderId="1" xfId="0" applyFont="1" applyBorder="1" applyAlignment="1">
      <alignment horizontal="center" vertical="center" shrinkToFit="1"/>
    </xf>
    <xf numFmtId="176" fontId="12" fillId="0" borderId="1" xfId="0" applyFont="1" applyBorder="1" applyAlignment="1">
      <alignment horizontal="center" vertical="center" shrinkToFit="1"/>
    </xf>
    <xf numFmtId="49" fontId="5" fillId="2" borderId="6" xfId="0" applyNumberFormat="1" applyFont="1" applyFill="1" applyBorder="1" applyAlignment="1">
      <alignment horizontal="center" vertical="center"/>
    </xf>
    <xf numFmtId="177" fontId="8" fillId="0" borderId="7" xfId="0" applyNumberFormat="1" applyFont="1" applyBorder="1" applyAlignment="1">
      <alignment horizontal="center" vertical="center"/>
    </xf>
    <xf numFmtId="177" fontId="21" fillId="0" borderId="11" xfId="0" applyNumberFormat="1" applyFont="1" applyBorder="1" applyAlignment="1">
      <alignment horizontal="center" vertical="center"/>
    </xf>
    <xf numFmtId="177" fontId="21" fillId="0" borderId="0" xfId="0" applyNumberFormat="1" applyFont="1" applyAlignment="1">
      <alignment horizontal="center" vertical="center"/>
    </xf>
    <xf numFmtId="176" fontId="11" fillId="2" borderId="12" xfId="0" applyFont="1" applyFill="1" applyBorder="1">
      <alignment vertical="center"/>
    </xf>
    <xf numFmtId="176" fontId="11" fillId="2" borderId="13" xfId="0" applyFont="1" applyFill="1" applyBorder="1">
      <alignment vertical="center"/>
    </xf>
    <xf numFmtId="176" fontId="11" fillId="2" borderId="14" xfId="0" applyFont="1" applyFill="1" applyBorder="1">
      <alignment vertical="center"/>
    </xf>
    <xf numFmtId="49" fontId="7" fillId="0" borderId="15" xfId="0" applyNumberFormat="1" applyFont="1" applyBorder="1" applyAlignment="1">
      <alignment horizontal="center" vertical="center"/>
    </xf>
    <xf numFmtId="177" fontId="8" fillId="0" borderId="16" xfId="0" applyNumberFormat="1" applyFont="1" applyBorder="1" applyAlignment="1">
      <alignment horizontal="center" vertical="center"/>
    </xf>
    <xf numFmtId="177" fontId="8" fillId="0" borderId="17" xfId="0" applyNumberFormat="1" applyFont="1" applyBorder="1" applyAlignment="1">
      <alignment horizontal="center" vertical="center"/>
    </xf>
    <xf numFmtId="177" fontId="0" fillId="0" borderId="0" xfId="0" applyNumberFormat="1">
      <alignment vertical="center"/>
    </xf>
    <xf numFmtId="49" fontId="22" fillId="0" borderId="0" xfId="0" applyNumberFormat="1" applyFont="1">
      <alignment vertical="center"/>
    </xf>
    <xf numFmtId="49" fontId="6" fillId="0" borderId="3" xfId="0" applyNumberFormat="1" applyFont="1" applyBorder="1" applyAlignment="1">
      <alignment horizontal="center" vertical="center" wrapText="1"/>
    </xf>
    <xf numFmtId="177" fontId="14" fillId="0" borderId="0" xfId="0" applyNumberFormat="1" applyFont="1" applyAlignment="1">
      <alignment horizontal="center" vertical="center"/>
    </xf>
    <xf numFmtId="177" fontId="13" fillId="0" borderId="4" xfId="0" applyNumberFormat="1" applyFont="1" applyBorder="1" applyAlignment="1">
      <alignment horizontal="center" vertical="center" wrapText="1" shrinkToFit="1"/>
    </xf>
    <xf numFmtId="177" fontId="6" fillId="0" borderId="4" xfId="0" applyNumberFormat="1" applyFont="1" applyBorder="1" applyAlignment="1">
      <alignment horizontal="center" vertical="center" wrapText="1" shrinkToFit="1"/>
    </xf>
    <xf numFmtId="177" fontId="14" fillId="0" borderId="0" xfId="0" applyNumberFormat="1" applyFont="1">
      <alignment vertical="center"/>
    </xf>
    <xf numFmtId="49" fontId="15" fillId="0" borderId="6" xfId="0" applyNumberFormat="1" applyFont="1" applyBorder="1" applyAlignment="1">
      <alignment horizontal="center" vertical="center"/>
    </xf>
    <xf numFmtId="49" fontId="13" fillId="0" borderId="3" xfId="0" applyNumberFormat="1" applyFont="1" applyBorder="1" applyAlignment="1">
      <alignment horizontal="center" vertical="center" wrapText="1"/>
    </xf>
    <xf numFmtId="177" fontId="14" fillId="0" borderId="1" xfId="0" applyNumberFormat="1" applyFont="1" applyBorder="1" applyAlignment="1">
      <alignment horizontal="center" vertical="center"/>
    </xf>
    <xf numFmtId="176" fontId="13" fillId="0" borderId="5" xfId="0" applyFont="1" applyBorder="1" applyAlignment="1">
      <alignment horizontal="center" vertical="center"/>
    </xf>
    <xf numFmtId="177" fontId="24" fillId="0" borderId="0" xfId="0" applyNumberFormat="1" applyFont="1">
      <alignment vertical="center"/>
    </xf>
    <xf numFmtId="177" fontId="13" fillId="0" borderId="1" xfId="0" applyNumberFormat="1" applyFont="1" applyBorder="1" applyAlignment="1">
      <alignment horizontal="right" vertical="center"/>
    </xf>
    <xf numFmtId="49" fontId="25" fillId="0" borderId="6" xfId="0" applyNumberFormat="1" applyFont="1" applyBorder="1" applyAlignment="1">
      <alignment horizontal="center" vertical="center"/>
    </xf>
    <xf numFmtId="49" fontId="26" fillId="0" borderId="6" xfId="0" applyNumberFormat="1" applyFont="1" applyBorder="1" applyAlignment="1">
      <alignment horizontal="center" vertical="center"/>
    </xf>
    <xf numFmtId="49" fontId="27" fillId="0" borderId="6"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0" fillId="0" borderId="0" xfId="0" applyNumberFormat="1" applyFont="1">
      <alignment vertical="center"/>
    </xf>
    <xf numFmtId="49" fontId="6" fillId="0" borderId="18" xfId="0" applyNumberFormat="1" applyFont="1" applyBorder="1" applyAlignment="1">
      <alignment horizontal="center" vertical="center" wrapText="1"/>
    </xf>
    <xf numFmtId="176" fontId="6" fillId="0" borderId="19" xfId="0" applyFont="1" applyBorder="1" applyAlignment="1">
      <alignment horizontal="center" vertical="center" wrapText="1" shrinkToFit="1"/>
    </xf>
    <xf numFmtId="176" fontId="6" fillId="0" borderId="19" xfId="0" applyFont="1" applyBorder="1" applyAlignment="1">
      <alignment horizontal="center" vertical="center" wrapText="1"/>
    </xf>
    <xf numFmtId="176" fontId="6" fillId="0" borderId="19" xfId="0" applyFont="1" applyBorder="1" applyAlignment="1">
      <alignment horizontal="center" vertical="center"/>
    </xf>
    <xf numFmtId="176" fontId="6" fillId="0" borderId="20" xfId="0" applyFont="1" applyBorder="1" applyAlignment="1">
      <alignment horizontal="center" vertical="center"/>
    </xf>
    <xf numFmtId="177" fontId="14" fillId="0" borderId="7" xfId="0" applyNumberFormat="1" applyFont="1" applyBorder="1" applyAlignment="1">
      <alignment horizontal="center" vertical="center"/>
    </xf>
    <xf numFmtId="177" fontId="14" fillId="0" borderId="0" xfId="0" applyNumberFormat="1" applyFont="1" applyAlignment="1">
      <alignment horizontal="right" vertical="center"/>
    </xf>
    <xf numFmtId="176" fontId="16" fillId="0" borderId="1" xfId="0" applyFont="1" applyBorder="1" applyAlignment="1">
      <alignment horizontal="center" vertical="center" wrapText="1" shrinkToFit="1"/>
    </xf>
    <xf numFmtId="176" fontId="16" fillId="0" borderId="8" xfId="0" applyFont="1" applyBorder="1" applyAlignment="1">
      <alignment horizontal="center" vertical="center" wrapText="1" shrinkToFit="1"/>
    </xf>
    <xf numFmtId="177" fontId="29" fillId="0" borderId="0" xfId="0" applyNumberFormat="1" applyFont="1">
      <alignment vertical="center"/>
    </xf>
    <xf numFmtId="176" fontId="30" fillId="0" borderId="1" xfId="0" applyFont="1" applyBorder="1" applyAlignment="1">
      <alignment horizontal="center" vertical="center" shrinkToFit="1"/>
    </xf>
    <xf numFmtId="176" fontId="10" fillId="0" borderId="11" xfId="0" applyFont="1" applyBorder="1">
      <alignment vertical="center"/>
    </xf>
    <xf numFmtId="177" fontId="12" fillId="0" borderId="21" xfId="0" applyNumberFormat="1" applyFont="1" applyBorder="1" applyAlignment="1">
      <alignment horizontal="right" vertical="center"/>
    </xf>
    <xf numFmtId="178" fontId="12" fillId="0" borderId="21" xfId="0" applyNumberFormat="1" applyFont="1" applyBorder="1" applyAlignment="1">
      <alignment horizontal="right" vertical="center"/>
    </xf>
    <xf numFmtId="176" fontId="14" fillId="0" borderId="21" xfId="0" applyFont="1" applyBorder="1" applyAlignment="1">
      <alignment horizontal="center" vertical="center" shrinkToFit="1"/>
    </xf>
    <xf numFmtId="176" fontId="16" fillId="0" borderId="21" xfId="0" applyFont="1" applyBorder="1" applyAlignment="1">
      <alignment horizontal="center" vertical="center"/>
    </xf>
    <xf numFmtId="49" fontId="14" fillId="0" borderId="21" xfId="0" applyNumberFormat="1" applyFont="1" applyBorder="1" applyAlignment="1">
      <alignment horizontal="center" vertical="center" shrinkToFit="1"/>
    </xf>
    <xf numFmtId="49" fontId="26" fillId="0" borderId="22" xfId="0" applyNumberFormat="1" applyFont="1" applyBorder="1" applyAlignment="1">
      <alignment horizontal="center" vertical="center"/>
    </xf>
    <xf numFmtId="176" fontId="15" fillId="0" borderId="23" xfId="0" applyFont="1" applyBorder="1" applyAlignment="1">
      <alignment horizontal="center" vertical="center"/>
    </xf>
    <xf numFmtId="10" fontId="14" fillId="0" borderId="0" xfId="240" applyNumberFormat="1" applyFont="1" applyBorder="1" applyAlignment="1">
      <alignment horizontal="center" vertical="center"/>
    </xf>
    <xf numFmtId="176" fontId="15" fillId="0" borderId="0" xfId="0" applyFont="1" applyAlignment="1">
      <alignment horizontal="center" vertical="center"/>
    </xf>
    <xf numFmtId="177" fontId="33" fillId="0" borderId="1" xfId="0" applyNumberFormat="1" applyFont="1" applyBorder="1" applyAlignment="1">
      <alignment horizontal="right" vertical="center"/>
    </xf>
    <xf numFmtId="177" fontId="34" fillId="0" borderId="1" xfId="0" applyNumberFormat="1" applyFont="1" applyBorder="1" applyAlignment="1">
      <alignment horizontal="center" vertical="center"/>
    </xf>
    <xf numFmtId="177" fontId="35" fillId="0" borderId="1" xfId="0" applyNumberFormat="1" applyFont="1" applyBorder="1" applyAlignment="1">
      <alignment horizontal="right" vertical="center"/>
    </xf>
    <xf numFmtId="177" fontId="36" fillId="0" borderId="1" xfId="0" applyNumberFormat="1" applyFont="1" applyBorder="1" applyAlignment="1">
      <alignment horizontal="center" vertical="center"/>
    </xf>
    <xf numFmtId="177" fontId="35" fillId="0" borderId="21" xfId="0" applyNumberFormat="1" applyFont="1" applyBorder="1" applyAlignment="1">
      <alignment horizontal="right" vertical="center"/>
    </xf>
    <xf numFmtId="177" fontId="14" fillId="0" borderId="7" xfId="0" applyNumberFormat="1" applyFont="1" applyBorder="1" applyAlignment="1">
      <alignment horizontal="center" vertical="center" shrinkToFit="1"/>
    </xf>
    <xf numFmtId="176" fontId="36" fillId="0" borderId="1" xfId="241" applyFont="1" applyBorder="1" applyAlignment="1">
      <alignment horizontal="center" vertical="center" shrinkToFit="1"/>
    </xf>
    <xf numFmtId="176" fontId="36" fillId="0" borderId="1" xfId="243" applyFont="1" applyBorder="1" applyAlignment="1">
      <alignment horizontal="center" vertical="center" shrinkToFit="1"/>
    </xf>
    <xf numFmtId="176" fontId="39" fillId="0" borderId="1" xfId="0" applyFont="1" applyBorder="1" applyAlignment="1">
      <alignment horizontal="center" vertical="center" shrinkToFit="1"/>
    </xf>
    <xf numFmtId="176" fontId="39" fillId="0" borderId="1" xfId="0" applyFont="1" applyBorder="1" applyAlignment="1">
      <alignment horizontal="center" vertical="center" wrapText="1" shrinkToFit="1"/>
    </xf>
    <xf numFmtId="176" fontId="40" fillId="0" borderId="0" xfId="0" applyFont="1" applyAlignment="1">
      <alignment vertical="center" shrinkToFit="1"/>
    </xf>
    <xf numFmtId="176" fontId="41" fillId="0" borderId="19" xfId="0" applyFont="1" applyBorder="1" applyAlignment="1">
      <alignment horizontal="center" vertical="center" wrapText="1" shrinkToFit="1"/>
    </xf>
    <xf numFmtId="176" fontId="35" fillId="0" borderId="1" xfId="0" applyFont="1" applyBorder="1" applyAlignment="1">
      <alignment horizontal="center" vertical="center" shrinkToFit="1"/>
    </xf>
    <xf numFmtId="176" fontId="36" fillId="0" borderId="1" xfId="0" applyFont="1" applyBorder="1" applyAlignment="1">
      <alignment horizontal="center" vertical="center" shrinkToFit="1"/>
    </xf>
    <xf numFmtId="49" fontId="36" fillId="0" borderId="1" xfId="0" applyNumberFormat="1" applyFont="1" applyBorder="1" applyAlignment="1">
      <alignment horizontal="center" vertical="center" shrinkToFit="1"/>
    </xf>
    <xf numFmtId="176" fontId="36" fillId="0" borderId="0" xfId="0" applyFont="1" applyAlignment="1">
      <alignment horizontal="center" vertical="center" shrinkToFit="1"/>
    </xf>
    <xf numFmtId="49" fontId="36" fillId="0" borderId="21" xfId="0" applyNumberFormat="1" applyFont="1" applyBorder="1" applyAlignment="1">
      <alignment horizontal="center" vertical="center" shrinkToFit="1"/>
    </xf>
    <xf numFmtId="177" fontId="33" fillId="0" borderId="1" xfId="0" applyNumberFormat="1" applyFont="1" applyBorder="1" applyAlignment="1">
      <alignment horizontal="center" vertical="center"/>
    </xf>
    <xf numFmtId="177" fontId="42" fillId="0" borderId="1" xfId="0" applyNumberFormat="1" applyFont="1" applyBorder="1" applyAlignment="1">
      <alignment horizontal="right" vertical="center"/>
    </xf>
    <xf numFmtId="177" fontId="43" fillId="0" borderId="1" xfId="0" applyNumberFormat="1" applyFont="1" applyBorder="1" applyAlignment="1">
      <alignment horizontal="right" vertical="center"/>
    </xf>
    <xf numFmtId="176" fontId="42" fillId="0" borderId="1" xfId="0" applyFont="1" applyBorder="1" applyAlignment="1">
      <alignment horizontal="center" vertical="center" shrinkToFit="1"/>
    </xf>
    <xf numFmtId="49" fontId="42" fillId="0" borderId="1" xfId="0" applyNumberFormat="1" applyFont="1" applyBorder="1" applyAlignment="1">
      <alignment horizontal="center" vertical="center" shrinkToFit="1"/>
    </xf>
    <xf numFmtId="177" fontId="44" fillId="0" borderId="1" xfId="0" applyNumberFormat="1" applyFont="1" applyBorder="1" applyAlignment="1">
      <alignment horizontal="center" vertical="center"/>
    </xf>
    <xf numFmtId="176" fontId="39" fillId="0" borderId="24" xfId="0" applyFont="1" applyBorder="1" applyAlignment="1">
      <alignment horizontal="center" vertical="center" shrinkToFit="1"/>
    </xf>
    <xf numFmtId="177" fontId="45" fillId="0" borderId="1" xfId="0" applyNumberFormat="1" applyFont="1" applyBorder="1" applyAlignment="1">
      <alignment horizontal="right" vertical="center"/>
    </xf>
    <xf numFmtId="177" fontId="46" fillId="0" borderId="1" xfId="0" applyNumberFormat="1" applyFont="1" applyBorder="1" applyAlignment="1">
      <alignment horizontal="right" vertical="center"/>
    </xf>
    <xf numFmtId="177" fontId="45" fillId="0" borderId="21" xfId="0" applyNumberFormat="1" applyFont="1" applyBorder="1" applyAlignment="1">
      <alignment horizontal="right" vertical="center"/>
    </xf>
    <xf numFmtId="177" fontId="47" fillId="0" borderId="1" xfId="0" applyNumberFormat="1" applyFont="1" applyBorder="1" applyAlignment="1">
      <alignment horizontal="right" vertical="center"/>
    </xf>
    <xf numFmtId="177" fontId="48" fillId="0" borderId="1" xfId="0" applyNumberFormat="1" applyFont="1" applyBorder="1" applyAlignment="1">
      <alignment horizontal="center" vertical="center"/>
    </xf>
    <xf numFmtId="49" fontId="36" fillId="0" borderId="24" xfId="0" applyNumberFormat="1" applyFont="1" applyBorder="1" applyAlignment="1">
      <alignment horizontal="center" vertical="center" shrinkToFit="1"/>
    </xf>
    <xf numFmtId="177" fontId="35" fillId="0" borderId="24" xfId="0" applyNumberFormat="1" applyFont="1" applyBorder="1" applyAlignment="1">
      <alignment horizontal="right" vertical="center"/>
    </xf>
    <xf numFmtId="176" fontId="35" fillId="0" borderId="24" xfId="0" applyFont="1" applyBorder="1" applyAlignment="1">
      <alignment horizontal="center" vertical="center" shrinkToFit="1"/>
    </xf>
    <xf numFmtId="49" fontId="42" fillId="0" borderId="24" xfId="0" applyNumberFormat="1" applyFont="1" applyBorder="1" applyAlignment="1">
      <alignment horizontal="center" vertical="center" shrinkToFit="1"/>
    </xf>
    <xf numFmtId="177" fontId="42" fillId="0" borderId="24" xfId="0" applyNumberFormat="1" applyFont="1" applyBorder="1" applyAlignment="1">
      <alignment horizontal="right" vertical="center"/>
    </xf>
    <xf numFmtId="49" fontId="42" fillId="0" borderId="29" xfId="0" applyNumberFormat="1" applyFont="1" applyBorder="1" applyAlignment="1">
      <alignment horizontal="center" vertical="center" shrinkToFit="1"/>
    </xf>
    <xf numFmtId="177" fontId="42" fillId="0" borderId="29" xfId="0" applyNumberFormat="1" applyFont="1" applyBorder="1" applyAlignment="1">
      <alignment horizontal="right" vertical="center"/>
    </xf>
    <xf numFmtId="49" fontId="36" fillId="0" borderId="33" xfId="0" applyNumberFormat="1" applyFont="1" applyBorder="1" applyAlignment="1">
      <alignment horizontal="center" vertical="center" shrinkToFit="1"/>
    </xf>
    <xf numFmtId="177" fontId="35" fillId="0" borderId="33" xfId="0" applyNumberFormat="1" applyFont="1" applyBorder="1" applyAlignment="1">
      <alignment horizontal="right" vertical="center"/>
    </xf>
    <xf numFmtId="176" fontId="39" fillId="0" borderId="4" xfId="0" applyFont="1" applyBorder="1" applyAlignment="1">
      <alignment horizontal="center" vertical="center" shrinkToFit="1"/>
    </xf>
    <xf numFmtId="177" fontId="35" fillId="0" borderId="4" xfId="0" applyNumberFormat="1" applyFont="1" applyBorder="1" applyAlignment="1">
      <alignment horizontal="right" vertical="center"/>
    </xf>
    <xf numFmtId="49" fontId="49" fillId="0" borderId="0" xfId="0" applyNumberFormat="1" applyFont="1">
      <alignment vertical="center"/>
    </xf>
    <xf numFmtId="177" fontId="33" fillId="0" borderId="0" xfId="0" applyNumberFormat="1" applyFont="1" applyAlignment="1">
      <alignment horizontal="right" vertical="center"/>
    </xf>
    <xf numFmtId="176" fontId="40" fillId="0" borderId="0" xfId="0" applyFont="1">
      <alignment vertical="center"/>
    </xf>
    <xf numFmtId="177" fontId="33" fillId="0" borderId="0" xfId="0" applyNumberFormat="1" applyFont="1" applyAlignment="1">
      <alignment horizontal="center" vertical="center"/>
    </xf>
    <xf numFmtId="176" fontId="40" fillId="0" borderId="0" xfId="0" applyFont="1" applyAlignment="1">
      <alignment horizontal="center" vertical="center"/>
    </xf>
    <xf numFmtId="49" fontId="41" fillId="0" borderId="18" xfId="0" applyNumberFormat="1" applyFont="1" applyBorder="1" applyAlignment="1">
      <alignment horizontal="center" vertical="center" wrapText="1"/>
    </xf>
    <xf numFmtId="176" fontId="41" fillId="0" borderId="19" xfId="0" applyFont="1" applyBorder="1" applyAlignment="1">
      <alignment horizontal="center" vertical="center" wrapText="1"/>
    </xf>
    <xf numFmtId="176" fontId="41" fillId="0" borderId="19" xfId="0" applyFont="1" applyBorder="1" applyAlignment="1">
      <alignment horizontal="center" vertical="center"/>
    </xf>
    <xf numFmtId="176" fontId="41" fillId="0" borderId="20" xfId="0" applyFont="1" applyBorder="1" applyAlignment="1">
      <alignment horizontal="center" vertical="center"/>
    </xf>
    <xf numFmtId="49" fontId="39" fillId="0" borderId="3" xfId="0" applyNumberFormat="1" applyFont="1" applyBorder="1" applyAlignment="1">
      <alignment horizontal="center" vertical="center" wrapText="1"/>
    </xf>
    <xf numFmtId="177" fontId="39" fillId="0" borderId="4" xfId="0" applyNumberFormat="1" applyFont="1" applyBorder="1" applyAlignment="1">
      <alignment horizontal="center" vertical="center" wrapText="1" shrinkToFit="1"/>
    </xf>
    <xf numFmtId="176" fontId="41" fillId="0" borderId="4" xfId="0" applyFont="1" applyBorder="1" applyAlignment="1">
      <alignment horizontal="center" vertical="center" wrapText="1"/>
    </xf>
    <xf numFmtId="176" fontId="41" fillId="0" borderId="4" xfId="0" applyFont="1" applyBorder="1" applyAlignment="1">
      <alignment horizontal="center" vertical="center"/>
    </xf>
    <xf numFmtId="177" fontId="36" fillId="0" borderId="7" xfId="0" applyNumberFormat="1" applyFont="1" applyBorder="1" applyAlignment="1">
      <alignment horizontal="center" vertical="center"/>
    </xf>
    <xf numFmtId="177" fontId="36" fillId="0" borderId="0" xfId="0" applyNumberFormat="1" applyFont="1" applyAlignment="1">
      <alignment horizontal="right" vertical="center"/>
    </xf>
    <xf numFmtId="177" fontId="40" fillId="0" borderId="0" xfId="0" applyNumberFormat="1" applyFont="1">
      <alignment vertical="center"/>
    </xf>
    <xf numFmtId="177" fontId="36" fillId="0" borderId="7" xfId="0" applyNumberFormat="1" applyFont="1" applyBorder="1" applyAlignment="1">
      <alignment horizontal="center" vertical="center" shrinkToFit="1"/>
    </xf>
    <xf numFmtId="177" fontId="36" fillId="0" borderId="0" xfId="240" applyNumberFormat="1" applyFont="1" applyBorder="1" applyAlignment="1">
      <alignment horizontal="center" vertical="center"/>
    </xf>
    <xf numFmtId="49" fontId="42" fillId="0" borderId="6" xfId="0" applyNumberFormat="1" applyFont="1" applyBorder="1" applyAlignment="1">
      <alignment horizontal="center" vertical="center"/>
    </xf>
    <xf numFmtId="176" fontId="52" fillId="0" borderId="1" xfId="0" applyFont="1" applyBorder="1">
      <alignment vertical="center"/>
    </xf>
    <xf numFmtId="176" fontId="53" fillId="0" borderId="1" xfId="0" applyFont="1" applyBorder="1" applyAlignment="1">
      <alignment horizontal="center" vertical="center" wrapText="1" shrinkToFit="1"/>
    </xf>
    <xf numFmtId="176" fontId="42" fillId="0" borderId="7" xfId="0" applyFont="1" applyBorder="1" applyAlignment="1">
      <alignment horizontal="center" vertical="center"/>
    </xf>
    <xf numFmtId="176" fontId="52" fillId="0" borderId="0" xfId="0" applyFont="1">
      <alignment vertical="center"/>
    </xf>
    <xf numFmtId="177" fontId="52" fillId="0" borderId="0" xfId="0" applyNumberFormat="1" applyFont="1">
      <alignment vertical="center"/>
    </xf>
    <xf numFmtId="178" fontId="33" fillId="0" borderId="1" xfId="0" applyNumberFormat="1" applyFont="1" applyBorder="1" applyAlignment="1">
      <alignment horizontal="right" vertical="center"/>
    </xf>
    <xf numFmtId="176" fontId="53" fillId="0" borderId="1" xfId="0" applyFont="1" applyBorder="1" applyAlignment="1">
      <alignment horizontal="center" vertical="center"/>
    </xf>
    <xf numFmtId="176" fontId="53" fillId="0" borderId="8" xfId="0" applyFont="1" applyBorder="1" applyAlignment="1">
      <alignment horizontal="center" vertical="center" wrapText="1"/>
    </xf>
    <xf numFmtId="49" fontId="54" fillId="0" borderId="6" xfId="0" applyNumberFormat="1" applyFont="1" applyBorder="1" applyAlignment="1">
      <alignment horizontal="center" vertical="center"/>
    </xf>
    <xf numFmtId="177" fontId="35" fillId="0" borderId="1" xfId="0" applyNumberFormat="1" applyFont="1" applyBorder="1" applyAlignment="1">
      <alignment horizontal="center" vertical="center"/>
    </xf>
    <xf numFmtId="176" fontId="35" fillId="0" borderId="1" xfId="0" applyFont="1" applyBorder="1" applyAlignment="1">
      <alignment horizontal="center" vertical="center" wrapText="1" shrinkToFit="1"/>
    </xf>
    <xf numFmtId="176" fontId="36" fillId="0" borderId="1" xfId="0" applyFont="1" applyBorder="1" applyAlignment="1">
      <alignment horizontal="center" vertical="center" wrapText="1" shrinkToFit="1"/>
    </xf>
    <xf numFmtId="176" fontId="53" fillId="0" borderId="8" xfId="0" applyFont="1" applyBorder="1" applyAlignment="1">
      <alignment horizontal="center" vertical="center" wrapText="1" shrinkToFit="1"/>
    </xf>
    <xf numFmtId="49" fontId="54" fillId="0" borderId="25" xfId="0" applyNumberFormat="1" applyFont="1" applyBorder="1" applyAlignment="1">
      <alignment horizontal="center" vertical="center"/>
    </xf>
    <xf numFmtId="177" fontId="33" fillId="0" borderId="24" xfId="0" applyNumberFormat="1" applyFont="1" applyBorder="1" applyAlignment="1">
      <alignment horizontal="right" vertical="center"/>
    </xf>
    <xf numFmtId="178" fontId="33" fillId="0" borderId="24" xfId="0" applyNumberFormat="1" applyFont="1" applyBorder="1" applyAlignment="1">
      <alignment horizontal="right" vertical="center"/>
    </xf>
    <xf numFmtId="176" fontId="36" fillId="0" borderId="24" xfId="0" applyFont="1" applyBorder="1" applyAlignment="1">
      <alignment horizontal="center" vertical="center" shrinkToFit="1"/>
    </xf>
    <xf numFmtId="176" fontId="53" fillId="0" borderId="24" xfId="0" applyFont="1" applyBorder="1" applyAlignment="1">
      <alignment horizontal="center" vertical="center"/>
    </xf>
    <xf numFmtId="177" fontId="35" fillId="0" borderId="24" xfId="0" applyNumberFormat="1" applyFont="1" applyBorder="1" applyAlignment="1">
      <alignment horizontal="center" vertical="center"/>
    </xf>
    <xf numFmtId="176" fontId="53" fillId="0" borderId="27" xfId="0" applyFont="1" applyBorder="1" applyAlignment="1">
      <alignment horizontal="center" vertical="center" wrapText="1" shrinkToFit="1"/>
    </xf>
    <xf numFmtId="176" fontId="42" fillId="0" borderId="26" xfId="0" applyFont="1" applyBorder="1" applyAlignment="1">
      <alignment horizontal="center" vertical="center"/>
    </xf>
    <xf numFmtId="178" fontId="35" fillId="0" borderId="1" xfId="0" applyNumberFormat="1" applyFont="1" applyBorder="1" applyAlignment="1">
      <alignment horizontal="right" vertical="center"/>
    </xf>
    <xf numFmtId="176" fontId="53" fillId="0" borderId="8" xfId="0" applyFont="1" applyBorder="1" applyAlignment="1">
      <alignment horizontal="center" vertical="center"/>
    </xf>
    <xf numFmtId="178" fontId="33" fillId="0" borderId="0" xfId="0" applyNumberFormat="1" applyFont="1" applyAlignment="1">
      <alignment horizontal="right" vertical="center"/>
    </xf>
    <xf numFmtId="176" fontId="53" fillId="0" borderId="0" xfId="0" applyFont="1" applyAlignment="1">
      <alignment horizontal="center" vertical="center"/>
    </xf>
    <xf numFmtId="177" fontId="36" fillId="0" borderId="0" xfId="0" applyNumberFormat="1" applyFont="1">
      <alignment vertical="center"/>
    </xf>
    <xf numFmtId="178" fontId="35" fillId="0" borderId="21" xfId="0" applyNumberFormat="1" applyFont="1" applyBorder="1" applyAlignment="1">
      <alignment horizontal="right" vertical="center"/>
    </xf>
    <xf numFmtId="176" fontId="36" fillId="0" borderId="21" xfId="0" applyFont="1" applyBorder="1" applyAlignment="1">
      <alignment horizontal="center" vertical="center" shrinkToFit="1"/>
    </xf>
    <xf numFmtId="176" fontId="53" fillId="0" borderId="21" xfId="0" applyFont="1" applyBorder="1" applyAlignment="1">
      <alignment horizontal="center" vertical="center"/>
    </xf>
    <xf numFmtId="178" fontId="35" fillId="0" borderId="24" xfId="0" applyNumberFormat="1" applyFont="1" applyBorder="1" applyAlignment="1">
      <alignment horizontal="right" vertical="center"/>
    </xf>
    <xf numFmtId="176" fontId="42" fillId="0" borderId="0" xfId="0" applyFont="1" applyAlignment="1">
      <alignment horizontal="center" vertical="center"/>
    </xf>
    <xf numFmtId="49" fontId="42" fillId="0" borderId="25" xfId="0" applyNumberFormat="1" applyFont="1" applyBorder="1" applyAlignment="1">
      <alignment horizontal="center" vertical="center"/>
    </xf>
    <xf numFmtId="177" fontId="35" fillId="0" borderId="21" xfId="0" applyNumberFormat="1" applyFont="1" applyBorder="1" applyAlignment="1">
      <alignment horizontal="center" vertical="center"/>
    </xf>
    <xf numFmtId="176" fontId="42" fillId="0" borderId="23" xfId="0" applyFont="1" applyBorder="1" applyAlignment="1">
      <alignment horizontal="center" vertical="center"/>
    </xf>
    <xf numFmtId="49" fontId="55" fillId="0" borderId="3" xfId="0" applyNumberFormat="1" applyFont="1" applyBorder="1" applyAlignment="1">
      <alignment horizontal="center" vertical="center"/>
    </xf>
    <xf numFmtId="177" fontId="33" fillId="0" borderId="4" xfId="0" applyNumberFormat="1" applyFont="1" applyBorder="1" applyAlignment="1">
      <alignment horizontal="right" vertical="center"/>
    </xf>
    <xf numFmtId="178" fontId="33" fillId="0" borderId="4" xfId="0" applyNumberFormat="1" applyFont="1" applyBorder="1" applyAlignment="1">
      <alignment horizontal="right" vertical="center"/>
    </xf>
    <xf numFmtId="176" fontId="36" fillId="0" borderId="4" xfId="0" applyFont="1" applyBorder="1" applyAlignment="1">
      <alignment horizontal="center" vertical="center" shrinkToFit="1"/>
    </xf>
    <xf numFmtId="176" fontId="53" fillId="0" borderId="4" xfId="0" applyFont="1" applyBorder="1" applyAlignment="1">
      <alignment horizontal="center" vertical="center"/>
    </xf>
    <xf numFmtId="177" fontId="35" fillId="0" borderId="29" xfId="0" applyNumberFormat="1" applyFont="1" applyBorder="1" applyAlignment="1">
      <alignment horizontal="center" vertical="center"/>
    </xf>
    <xf numFmtId="176" fontId="36" fillId="0" borderId="29" xfId="0" applyFont="1" applyBorder="1" applyAlignment="1">
      <alignment horizontal="center" vertical="center" shrinkToFit="1"/>
    </xf>
    <xf numFmtId="176" fontId="42" fillId="0" borderId="31" xfId="0" applyFont="1" applyBorder="1" applyAlignment="1">
      <alignment horizontal="center" vertical="center"/>
    </xf>
    <xf numFmtId="176" fontId="52" fillId="0" borderId="11" xfId="0" applyFont="1" applyBorder="1">
      <alignment vertical="center"/>
    </xf>
    <xf numFmtId="176" fontId="53" fillId="0" borderId="27" xfId="0" applyFont="1" applyBorder="1" applyAlignment="1">
      <alignment horizontal="center" vertical="center" wrapText="1"/>
    </xf>
    <xf numFmtId="176" fontId="53" fillId="0" borderId="1" xfId="0" applyFont="1" applyBorder="1" applyAlignment="1">
      <alignment horizontal="center" vertical="center" wrapText="1"/>
    </xf>
    <xf numFmtId="49" fontId="54" fillId="0" borderId="28" xfId="0" applyNumberFormat="1" applyFont="1" applyBorder="1" applyAlignment="1">
      <alignment horizontal="center" vertical="center"/>
    </xf>
    <xf numFmtId="177" fontId="33" fillId="0" borderId="29" xfId="0" applyNumberFormat="1" applyFont="1" applyBorder="1" applyAlignment="1">
      <alignment horizontal="right" vertical="center"/>
    </xf>
    <xf numFmtId="178" fontId="33" fillId="0" borderId="29" xfId="0" applyNumberFormat="1" applyFont="1" applyBorder="1" applyAlignment="1">
      <alignment horizontal="right" vertical="center"/>
    </xf>
    <xf numFmtId="176" fontId="53" fillId="0" borderId="29" xfId="0" applyFont="1" applyBorder="1" applyAlignment="1">
      <alignment horizontal="center" vertical="center"/>
    </xf>
    <xf numFmtId="176" fontId="53" fillId="0" borderId="30" xfId="0" applyFont="1" applyBorder="1" applyAlignment="1">
      <alignment horizontal="center" vertical="center" wrapText="1"/>
    </xf>
    <xf numFmtId="177" fontId="58" fillId="0" borderId="11" xfId="0" applyNumberFormat="1" applyFont="1" applyBorder="1" applyAlignment="1">
      <alignment horizontal="center" vertical="center"/>
    </xf>
    <xf numFmtId="49" fontId="55" fillId="0" borderId="6" xfId="0" applyNumberFormat="1" applyFont="1" applyBorder="1" applyAlignment="1">
      <alignment horizontal="center" vertical="center"/>
    </xf>
    <xf numFmtId="177" fontId="58" fillId="0" borderId="0" xfId="0" applyNumberFormat="1" applyFont="1" applyAlignment="1">
      <alignment horizontal="center" vertical="center"/>
    </xf>
    <xf numFmtId="49" fontId="42" fillId="0" borderId="32" xfId="0" applyNumberFormat="1" applyFont="1" applyBorder="1" applyAlignment="1">
      <alignment horizontal="center" vertical="center"/>
    </xf>
    <xf numFmtId="176" fontId="40" fillId="0" borderId="33" xfId="0" applyFont="1" applyBorder="1">
      <alignment vertical="center"/>
    </xf>
    <xf numFmtId="49" fontId="60" fillId="0" borderId="0" xfId="0" applyNumberFormat="1" applyFont="1">
      <alignment vertical="center"/>
    </xf>
    <xf numFmtId="49" fontId="42" fillId="0" borderId="3" xfId="0" applyNumberFormat="1" applyFont="1" applyBorder="1" applyAlignment="1">
      <alignment horizontal="center" vertical="center"/>
    </xf>
    <xf numFmtId="178" fontId="35" fillId="0" borderId="4" xfId="0" applyNumberFormat="1" applyFont="1" applyBorder="1" applyAlignment="1">
      <alignment horizontal="right" vertical="center"/>
    </xf>
    <xf numFmtId="177" fontId="33" fillId="0" borderId="4" xfId="0" applyNumberFormat="1" applyFont="1" applyBorder="1" applyAlignment="1">
      <alignment horizontal="center" vertical="center"/>
    </xf>
    <xf numFmtId="176" fontId="53" fillId="0" borderId="34" xfId="0" applyFont="1" applyBorder="1" applyAlignment="1">
      <alignment horizontal="center" vertical="center" wrapText="1"/>
    </xf>
    <xf numFmtId="176" fontId="42" fillId="0" borderId="5" xfId="0" applyFont="1" applyBorder="1" applyAlignment="1">
      <alignment horizontal="center" vertical="center"/>
    </xf>
    <xf numFmtId="176" fontId="53" fillId="0" borderId="34" xfId="0" applyFont="1" applyBorder="1" applyAlignment="1">
      <alignment horizontal="center" vertical="center"/>
    </xf>
    <xf numFmtId="49" fontId="39" fillId="0" borderId="1" xfId="0" applyNumberFormat="1" applyFont="1" applyBorder="1" applyAlignment="1">
      <alignment horizontal="center" vertical="center" shrinkToFit="1"/>
    </xf>
    <xf numFmtId="176" fontId="56" fillId="0" borderId="1" xfId="0" applyFont="1" applyBorder="1" applyAlignment="1">
      <alignment horizontal="center" vertical="center" shrinkToFit="1"/>
    </xf>
    <xf numFmtId="176" fontId="42" fillId="0" borderId="1" xfId="0" applyFont="1" applyBorder="1" applyAlignment="1">
      <alignment horizontal="center" vertical="center" wrapText="1" shrinkToFit="1"/>
    </xf>
    <xf numFmtId="49" fontId="42" fillId="0" borderId="28" xfId="0" applyNumberFormat="1" applyFont="1" applyBorder="1" applyAlignment="1">
      <alignment horizontal="center" vertical="center"/>
    </xf>
    <xf numFmtId="49" fontId="42" fillId="0" borderId="1" xfId="0" applyNumberFormat="1" applyFont="1" applyBorder="1" applyAlignment="1">
      <alignment horizontal="center" vertical="center"/>
    </xf>
    <xf numFmtId="177" fontId="62" fillId="0" borderId="1" xfId="0" applyNumberFormat="1" applyFont="1" applyBorder="1" applyAlignment="1">
      <alignment horizontal="right" vertical="center"/>
    </xf>
    <xf numFmtId="177" fontId="62" fillId="0" borderId="24" xfId="0" applyNumberFormat="1" applyFont="1" applyBorder="1" applyAlignment="1">
      <alignment horizontal="right" vertical="center"/>
    </xf>
    <xf numFmtId="176" fontId="43" fillId="0" borderId="1" xfId="0" applyFont="1" applyBorder="1" applyAlignment="1">
      <alignment horizontal="center" vertical="center" shrinkToFit="1"/>
    </xf>
    <xf numFmtId="49" fontId="43" fillId="0" borderId="1" xfId="0" applyNumberFormat="1" applyFont="1" applyBorder="1" applyAlignment="1">
      <alignment horizontal="center" vertical="center" shrinkToFit="1"/>
    </xf>
    <xf numFmtId="49" fontId="39" fillId="0" borderId="6" xfId="0" applyNumberFormat="1" applyFont="1" applyBorder="1" applyAlignment="1">
      <alignment horizontal="center" vertical="center" wrapText="1"/>
    </xf>
    <xf numFmtId="177" fontId="39" fillId="0" borderId="1" xfId="0" applyNumberFormat="1" applyFont="1" applyBorder="1" applyAlignment="1">
      <alignment horizontal="center" vertical="center" wrapText="1" shrinkToFit="1"/>
    </xf>
    <xf numFmtId="176" fontId="41" fillId="0" borderId="1" xfId="0" applyFont="1" applyBorder="1" applyAlignment="1">
      <alignment horizontal="center" vertical="center" wrapText="1"/>
    </xf>
    <xf numFmtId="176" fontId="41" fillId="0" borderId="1" xfId="0" applyFont="1" applyBorder="1" applyAlignment="1">
      <alignment horizontal="center" vertical="center"/>
    </xf>
    <xf numFmtId="176" fontId="52" fillId="0" borderId="6" xfId="0" applyFont="1" applyBorder="1">
      <alignment vertical="center"/>
    </xf>
    <xf numFmtId="176" fontId="40" fillId="0" borderId="1" xfId="0" applyFont="1" applyBorder="1">
      <alignment vertical="center"/>
    </xf>
    <xf numFmtId="176" fontId="53" fillId="0" borderId="1" xfId="0" applyFont="1" applyBorder="1" applyAlignment="1">
      <alignment horizontal="center" vertical="center" shrinkToFit="1"/>
    </xf>
    <xf numFmtId="49" fontId="42" fillId="0" borderId="22" xfId="0" applyNumberFormat="1" applyFont="1" applyBorder="1" applyAlignment="1">
      <alignment horizontal="center" vertical="center"/>
    </xf>
    <xf numFmtId="176" fontId="40" fillId="0" borderId="21" xfId="0" applyFont="1" applyBorder="1">
      <alignment vertical="center"/>
    </xf>
    <xf numFmtId="49" fontId="43" fillId="0" borderId="6" xfId="0" applyNumberFormat="1" applyFont="1" applyBorder="1" applyAlignment="1">
      <alignment horizontal="center" vertical="center"/>
    </xf>
    <xf numFmtId="176" fontId="4" fillId="0" borderId="2" xfId="0" applyFont="1" applyBorder="1" applyAlignment="1">
      <alignment horizontal="center" vertical="center" wrapText="1"/>
    </xf>
    <xf numFmtId="176" fontId="14" fillId="0" borderId="0" xfId="0" applyFont="1" applyAlignment="1">
      <alignment horizontal="left" vertical="distributed" wrapText="1"/>
    </xf>
    <xf numFmtId="176" fontId="23" fillId="0" borderId="0" xfId="0" applyFont="1" applyAlignment="1">
      <alignment horizontal="left" vertical="distributed" wrapText="1"/>
    </xf>
    <xf numFmtId="176" fontId="37" fillId="0" borderId="2" xfId="0" applyFont="1" applyBorder="1" applyAlignment="1">
      <alignment horizontal="center" vertical="center" wrapText="1"/>
    </xf>
    <xf numFmtId="176" fontId="50" fillId="0" borderId="2" xfId="0" applyFont="1" applyBorder="1" applyAlignment="1">
      <alignment horizontal="center" vertical="center" wrapText="1"/>
    </xf>
    <xf numFmtId="176" fontId="51" fillId="0" borderId="2" xfId="0" applyFont="1" applyBorder="1" applyAlignment="1">
      <alignment horizontal="center" vertical="center" wrapText="1"/>
    </xf>
    <xf numFmtId="176" fontId="59" fillId="0" borderId="0" xfId="0" applyFont="1" applyAlignment="1">
      <alignment horizontal="left" vertical="distributed" wrapText="1"/>
    </xf>
  </cellXfs>
  <cellStyles count="744">
    <cellStyle name="百分比" xfId="240" builtinId="5"/>
    <cellStyle name="百分比 2" xfId="721"/>
    <cellStyle name="常规" xfId="0" builtinId="0"/>
    <cellStyle name="常规 10" xfId="1"/>
    <cellStyle name="常规 10 2" xfId="482"/>
    <cellStyle name="常规 10 3" xfId="243"/>
    <cellStyle name="常规 100" xfId="2"/>
    <cellStyle name="常规 100 2" xfId="483"/>
    <cellStyle name="常规 100 3" xfId="244"/>
    <cellStyle name="常规 101" xfId="3"/>
    <cellStyle name="常规 101 2" xfId="484"/>
    <cellStyle name="常规 101 3" xfId="245"/>
    <cellStyle name="常规 102" xfId="4"/>
    <cellStyle name="常规 102 2" xfId="485"/>
    <cellStyle name="常规 102 3" xfId="246"/>
    <cellStyle name="常规 103" xfId="5"/>
    <cellStyle name="常规 103 2" xfId="486"/>
    <cellStyle name="常规 103 3" xfId="247"/>
    <cellStyle name="常规 104" xfId="6"/>
    <cellStyle name="常规 104 2" xfId="487"/>
    <cellStyle name="常规 104 3" xfId="248"/>
    <cellStyle name="常规 105" xfId="7"/>
    <cellStyle name="常规 105 2" xfId="488"/>
    <cellStyle name="常规 105 3" xfId="249"/>
    <cellStyle name="常规 106" xfId="8"/>
    <cellStyle name="常规 106 2" xfId="489"/>
    <cellStyle name="常规 106 3" xfId="250"/>
    <cellStyle name="常规 107" xfId="9"/>
    <cellStyle name="常规 107 2" xfId="490"/>
    <cellStyle name="常规 107 3" xfId="251"/>
    <cellStyle name="常规 108" xfId="10"/>
    <cellStyle name="常规 108 2" xfId="491"/>
    <cellStyle name="常规 108 3" xfId="252"/>
    <cellStyle name="常规 109" xfId="11"/>
    <cellStyle name="常规 109 2" xfId="492"/>
    <cellStyle name="常规 109 3" xfId="253"/>
    <cellStyle name="常规 11" xfId="12"/>
    <cellStyle name="常规 11 2" xfId="493"/>
    <cellStyle name="常规 11 3" xfId="254"/>
    <cellStyle name="常规 110" xfId="13"/>
    <cellStyle name="常规 110 2" xfId="494"/>
    <cellStyle name="常规 110 3" xfId="255"/>
    <cellStyle name="常规 111" xfId="14"/>
    <cellStyle name="常规 111 2" xfId="495"/>
    <cellStyle name="常规 111 3" xfId="256"/>
    <cellStyle name="常规 112" xfId="15"/>
    <cellStyle name="常规 112 2" xfId="496"/>
    <cellStyle name="常规 112 3" xfId="257"/>
    <cellStyle name="常规 113" xfId="16"/>
    <cellStyle name="常规 113 2" xfId="497"/>
    <cellStyle name="常规 113 3" xfId="258"/>
    <cellStyle name="常规 114" xfId="17"/>
    <cellStyle name="常规 114 2" xfId="498"/>
    <cellStyle name="常规 114 3" xfId="259"/>
    <cellStyle name="常规 115" xfId="18"/>
    <cellStyle name="常规 115 2" xfId="499"/>
    <cellStyle name="常规 115 3" xfId="260"/>
    <cellStyle name="常规 116" xfId="19"/>
    <cellStyle name="常规 116 2" xfId="500"/>
    <cellStyle name="常规 116 3" xfId="261"/>
    <cellStyle name="常规 117" xfId="20"/>
    <cellStyle name="常规 117 2" xfId="501"/>
    <cellStyle name="常规 117 3" xfId="262"/>
    <cellStyle name="常规 118" xfId="21"/>
    <cellStyle name="常规 118 2" xfId="502"/>
    <cellStyle name="常规 118 3" xfId="263"/>
    <cellStyle name="常规 119" xfId="22"/>
    <cellStyle name="常规 119 2" xfId="503"/>
    <cellStyle name="常规 119 3" xfId="264"/>
    <cellStyle name="常规 12" xfId="23"/>
    <cellStyle name="常规 12 2" xfId="504"/>
    <cellStyle name="常规 12 3" xfId="265"/>
    <cellStyle name="常规 120" xfId="24"/>
    <cellStyle name="常规 120 2" xfId="505"/>
    <cellStyle name="常规 120 3" xfId="266"/>
    <cellStyle name="常规 121" xfId="25"/>
    <cellStyle name="常规 121 2" xfId="506"/>
    <cellStyle name="常规 121 3" xfId="267"/>
    <cellStyle name="常规 122" xfId="26"/>
    <cellStyle name="常规 122 2" xfId="507"/>
    <cellStyle name="常规 122 3" xfId="268"/>
    <cellStyle name="常规 123" xfId="27"/>
    <cellStyle name="常规 123 2" xfId="508"/>
    <cellStyle name="常规 123 3" xfId="269"/>
    <cellStyle name="常规 124" xfId="28"/>
    <cellStyle name="常规 124 2" xfId="509"/>
    <cellStyle name="常规 124 3" xfId="270"/>
    <cellStyle name="常规 125" xfId="29"/>
    <cellStyle name="常规 125 2" xfId="510"/>
    <cellStyle name="常规 125 3" xfId="271"/>
    <cellStyle name="常规 126" xfId="30"/>
    <cellStyle name="常规 126 2" xfId="511"/>
    <cellStyle name="常规 126 3" xfId="272"/>
    <cellStyle name="常规 127" xfId="31"/>
    <cellStyle name="常规 127 2" xfId="512"/>
    <cellStyle name="常规 127 3" xfId="273"/>
    <cellStyle name="常规 128" xfId="32"/>
    <cellStyle name="常规 128 2" xfId="513"/>
    <cellStyle name="常规 128 3" xfId="274"/>
    <cellStyle name="常规 129" xfId="33"/>
    <cellStyle name="常规 129 2" xfId="514"/>
    <cellStyle name="常规 129 3" xfId="275"/>
    <cellStyle name="常规 13" xfId="34"/>
    <cellStyle name="常规 13 2" xfId="515"/>
    <cellStyle name="常规 13 3" xfId="276"/>
    <cellStyle name="常规 130" xfId="35"/>
    <cellStyle name="常规 130 2" xfId="516"/>
    <cellStyle name="常规 130 3" xfId="277"/>
    <cellStyle name="常规 131" xfId="36"/>
    <cellStyle name="常规 131 2" xfId="517"/>
    <cellStyle name="常规 131 3" xfId="278"/>
    <cellStyle name="常规 132" xfId="37"/>
    <cellStyle name="常规 132 2" xfId="518"/>
    <cellStyle name="常规 132 3" xfId="279"/>
    <cellStyle name="常规 133" xfId="38"/>
    <cellStyle name="常规 133 2" xfId="519"/>
    <cellStyle name="常规 133 3" xfId="280"/>
    <cellStyle name="常规 134" xfId="39"/>
    <cellStyle name="常规 134 2" xfId="520"/>
    <cellStyle name="常规 134 3" xfId="281"/>
    <cellStyle name="常规 135" xfId="40"/>
    <cellStyle name="常规 135 2" xfId="521"/>
    <cellStyle name="常规 135 3" xfId="282"/>
    <cellStyle name="常规 136" xfId="41"/>
    <cellStyle name="常规 136 2" xfId="522"/>
    <cellStyle name="常规 136 3" xfId="283"/>
    <cellStyle name="常规 137" xfId="42"/>
    <cellStyle name="常规 137 2" xfId="523"/>
    <cellStyle name="常规 137 3" xfId="284"/>
    <cellStyle name="常规 138" xfId="43"/>
    <cellStyle name="常规 138 2" xfId="524"/>
    <cellStyle name="常规 138 3" xfId="285"/>
    <cellStyle name="常规 139" xfId="44"/>
    <cellStyle name="常规 139 2" xfId="525"/>
    <cellStyle name="常规 139 3" xfId="286"/>
    <cellStyle name="常规 14" xfId="45"/>
    <cellStyle name="常规 14 2" xfId="526"/>
    <cellStyle name="常规 14 3" xfId="287"/>
    <cellStyle name="常规 140" xfId="46"/>
    <cellStyle name="常规 140 2" xfId="527"/>
    <cellStyle name="常规 140 3" xfId="288"/>
    <cellStyle name="常规 141" xfId="47"/>
    <cellStyle name="常规 141 2" xfId="528"/>
    <cellStyle name="常规 141 3" xfId="289"/>
    <cellStyle name="常规 142" xfId="48"/>
    <cellStyle name="常规 142 2" xfId="529"/>
    <cellStyle name="常规 142 3" xfId="290"/>
    <cellStyle name="常规 143" xfId="49"/>
    <cellStyle name="常规 143 2" xfId="530"/>
    <cellStyle name="常规 143 3" xfId="291"/>
    <cellStyle name="常规 144" xfId="50"/>
    <cellStyle name="常规 144 2" xfId="531"/>
    <cellStyle name="常规 144 3" xfId="292"/>
    <cellStyle name="常规 145" xfId="51"/>
    <cellStyle name="常规 145 2" xfId="532"/>
    <cellStyle name="常规 145 3" xfId="293"/>
    <cellStyle name="常规 146" xfId="52"/>
    <cellStyle name="常规 146 2" xfId="533"/>
    <cellStyle name="常规 146 3" xfId="294"/>
    <cellStyle name="常规 147" xfId="53"/>
    <cellStyle name="常规 147 2" xfId="534"/>
    <cellStyle name="常规 147 3" xfId="295"/>
    <cellStyle name="常规 148" xfId="54"/>
    <cellStyle name="常规 148 2" xfId="535"/>
    <cellStyle name="常规 148 3" xfId="296"/>
    <cellStyle name="常规 149" xfId="55"/>
    <cellStyle name="常规 149 2" xfId="536"/>
    <cellStyle name="常规 149 3" xfId="297"/>
    <cellStyle name="常规 15" xfId="56"/>
    <cellStyle name="常规 15 2" xfId="537"/>
    <cellStyle name="常规 15 3" xfId="298"/>
    <cellStyle name="常规 150" xfId="57"/>
    <cellStyle name="常规 150 2" xfId="538"/>
    <cellStyle name="常规 150 3" xfId="299"/>
    <cellStyle name="常规 151" xfId="58"/>
    <cellStyle name="常规 151 2" xfId="539"/>
    <cellStyle name="常规 151 3" xfId="300"/>
    <cellStyle name="常规 152" xfId="59"/>
    <cellStyle name="常规 152 2" xfId="540"/>
    <cellStyle name="常规 152 3" xfId="301"/>
    <cellStyle name="常规 153" xfId="60"/>
    <cellStyle name="常规 153 2" xfId="541"/>
    <cellStyle name="常规 153 3" xfId="302"/>
    <cellStyle name="常规 154" xfId="61"/>
    <cellStyle name="常规 154 2" xfId="542"/>
    <cellStyle name="常规 154 3" xfId="303"/>
    <cellStyle name="常规 155" xfId="62"/>
    <cellStyle name="常规 155 2" xfId="543"/>
    <cellStyle name="常规 155 3" xfId="304"/>
    <cellStyle name="常规 156" xfId="63"/>
    <cellStyle name="常规 156 2" xfId="544"/>
    <cellStyle name="常规 156 3" xfId="305"/>
    <cellStyle name="常规 157" xfId="64"/>
    <cellStyle name="常规 157 2" xfId="545"/>
    <cellStyle name="常规 157 3" xfId="306"/>
    <cellStyle name="常规 158" xfId="65"/>
    <cellStyle name="常规 158 2" xfId="546"/>
    <cellStyle name="常规 158 3" xfId="307"/>
    <cellStyle name="常规 159" xfId="66"/>
    <cellStyle name="常规 159 2" xfId="547"/>
    <cellStyle name="常规 159 3" xfId="308"/>
    <cellStyle name="常规 16" xfId="67"/>
    <cellStyle name="常规 16 2" xfId="548"/>
    <cellStyle name="常规 16 3" xfId="309"/>
    <cellStyle name="常规 160" xfId="68"/>
    <cellStyle name="常规 160 2" xfId="549"/>
    <cellStyle name="常规 160 3" xfId="310"/>
    <cellStyle name="常规 161" xfId="69"/>
    <cellStyle name="常规 161 2" xfId="550"/>
    <cellStyle name="常规 161 3" xfId="311"/>
    <cellStyle name="常规 162" xfId="70"/>
    <cellStyle name="常规 162 2" xfId="551"/>
    <cellStyle name="常规 162 3" xfId="312"/>
    <cellStyle name="常规 163" xfId="71"/>
    <cellStyle name="常规 163 2" xfId="552"/>
    <cellStyle name="常规 163 3" xfId="313"/>
    <cellStyle name="常规 164" xfId="72"/>
    <cellStyle name="常规 164 2" xfId="553"/>
    <cellStyle name="常规 164 3" xfId="314"/>
    <cellStyle name="常规 165" xfId="73"/>
    <cellStyle name="常规 165 2" xfId="554"/>
    <cellStyle name="常规 165 3" xfId="315"/>
    <cellStyle name="常规 166" xfId="74"/>
    <cellStyle name="常规 166 2" xfId="555"/>
    <cellStyle name="常规 166 3" xfId="316"/>
    <cellStyle name="常规 167" xfId="75"/>
    <cellStyle name="常规 167 2" xfId="556"/>
    <cellStyle name="常规 167 3" xfId="317"/>
    <cellStyle name="常规 168" xfId="76"/>
    <cellStyle name="常规 168 2" xfId="557"/>
    <cellStyle name="常规 168 3" xfId="318"/>
    <cellStyle name="常规 169" xfId="77"/>
    <cellStyle name="常规 169 2" xfId="558"/>
    <cellStyle name="常规 169 3" xfId="319"/>
    <cellStyle name="常规 17" xfId="78"/>
    <cellStyle name="常规 17 2" xfId="559"/>
    <cellStyle name="常规 17 3" xfId="320"/>
    <cellStyle name="常规 170" xfId="79"/>
    <cellStyle name="常规 170 2" xfId="560"/>
    <cellStyle name="常规 170 3" xfId="321"/>
    <cellStyle name="常规 171" xfId="80"/>
    <cellStyle name="常规 171 2" xfId="561"/>
    <cellStyle name="常规 171 3" xfId="322"/>
    <cellStyle name="常规 172" xfId="81"/>
    <cellStyle name="常规 172 2" xfId="562"/>
    <cellStyle name="常规 172 3" xfId="323"/>
    <cellStyle name="常规 173" xfId="82"/>
    <cellStyle name="常规 173 2" xfId="563"/>
    <cellStyle name="常规 173 3" xfId="324"/>
    <cellStyle name="常规 174" xfId="83"/>
    <cellStyle name="常规 174 2" xfId="564"/>
    <cellStyle name="常规 174 3" xfId="325"/>
    <cellStyle name="常规 175" xfId="84"/>
    <cellStyle name="常规 175 2" xfId="565"/>
    <cellStyle name="常规 175 3" xfId="326"/>
    <cellStyle name="常规 176" xfId="85"/>
    <cellStyle name="常规 176 2" xfId="566"/>
    <cellStyle name="常规 176 3" xfId="327"/>
    <cellStyle name="常规 177" xfId="86"/>
    <cellStyle name="常规 177 2" xfId="567"/>
    <cellStyle name="常规 177 3" xfId="328"/>
    <cellStyle name="常规 178" xfId="87"/>
    <cellStyle name="常规 178 2" xfId="568"/>
    <cellStyle name="常规 178 3" xfId="329"/>
    <cellStyle name="常规 179" xfId="88"/>
    <cellStyle name="常规 179 2" xfId="569"/>
    <cellStyle name="常规 179 3" xfId="330"/>
    <cellStyle name="常规 18" xfId="89"/>
    <cellStyle name="常规 18 2" xfId="570"/>
    <cellStyle name="常规 18 3" xfId="331"/>
    <cellStyle name="常规 180" xfId="90"/>
    <cellStyle name="常规 180 2" xfId="571"/>
    <cellStyle name="常规 180 3" xfId="332"/>
    <cellStyle name="常规 181" xfId="91"/>
    <cellStyle name="常规 181 2" xfId="572"/>
    <cellStyle name="常规 181 2 2" xfId="728"/>
    <cellStyle name="常规 181 3" xfId="242"/>
    <cellStyle name="常规 182" xfId="92"/>
    <cellStyle name="常规 182 2" xfId="573"/>
    <cellStyle name="常规 182 3" xfId="333"/>
    <cellStyle name="常规 183" xfId="93"/>
    <cellStyle name="常规 183 2" xfId="574"/>
    <cellStyle name="常规 183 3" xfId="334"/>
    <cellStyle name="常规 184" xfId="94"/>
    <cellStyle name="常规 184 2" xfId="575"/>
    <cellStyle name="常规 184 3" xfId="335"/>
    <cellStyle name="常规 185" xfId="95"/>
    <cellStyle name="常规 185 2" xfId="576"/>
    <cellStyle name="常规 185 3" xfId="336"/>
    <cellStyle name="常规 186" xfId="96"/>
    <cellStyle name="常规 186 2" xfId="577"/>
    <cellStyle name="常规 186 3" xfId="337"/>
    <cellStyle name="常规 187" xfId="97"/>
    <cellStyle name="常规 187 2" xfId="578"/>
    <cellStyle name="常规 187 3" xfId="338"/>
    <cellStyle name="常规 188" xfId="98"/>
    <cellStyle name="常规 188 2" xfId="579"/>
    <cellStyle name="常规 188 3" xfId="339"/>
    <cellStyle name="常规 189" xfId="99"/>
    <cellStyle name="常规 189 2" xfId="580"/>
    <cellStyle name="常规 189 3" xfId="340"/>
    <cellStyle name="常规 19" xfId="100"/>
    <cellStyle name="常规 19 2" xfId="581"/>
    <cellStyle name="常规 19 3" xfId="341"/>
    <cellStyle name="常规 190" xfId="101"/>
    <cellStyle name="常规 190 2" xfId="582"/>
    <cellStyle name="常规 190 3" xfId="342"/>
    <cellStyle name="常规 191" xfId="102"/>
    <cellStyle name="常规 191 2" xfId="583"/>
    <cellStyle name="常规 191 3" xfId="343"/>
    <cellStyle name="常规 192" xfId="103"/>
    <cellStyle name="常规 192 2" xfId="584"/>
    <cellStyle name="常规 192 3" xfId="344"/>
    <cellStyle name="常规 193" xfId="104"/>
    <cellStyle name="常规 193 2" xfId="585"/>
    <cellStyle name="常规 193 3" xfId="345"/>
    <cellStyle name="常规 194" xfId="105"/>
    <cellStyle name="常规 194 2" xfId="586"/>
    <cellStyle name="常规 194 3" xfId="346"/>
    <cellStyle name="常规 195" xfId="106"/>
    <cellStyle name="常规 195 2" xfId="587"/>
    <cellStyle name="常规 195 3" xfId="347"/>
    <cellStyle name="常规 196" xfId="107"/>
    <cellStyle name="常规 196 2" xfId="588"/>
    <cellStyle name="常规 196 3" xfId="348"/>
    <cellStyle name="常规 197" xfId="108"/>
    <cellStyle name="常规 197 2" xfId="589"/>
    <cellStyle name="常规 197 3" xfId="349"/>
    <cellStyle name="常规 198" xfId="109"/>
    <cellStyle name="常规 198 2" xfId="590"/>
    <cellStyle name="常规 198 3" xfId="350"/>
    <cellStyle name="常规 199" xfId="110"/>
    <cellStyle name="常规 199 2" xfId="591"/>
    <cellStyle name="常规 199 3" xfId="351"/>
    <cellStyle name="常规 2" xfId="111"/>
    <cellStyle name="常规 2 2" xfId="592"/>
    <cellStyle name="常规 2 2 2" xfId="727"/>
    <cellStyle name="常规 2 3" xfId="352"/>
    <cellStyle name="常规 20" xfId="112"/>
    <cellStyle name="常规 20 2" xfId="593"/>
    <cellStyle name="常规 20 3" xfId="353"/>
    <cellStyle name="常规 200" xfId="113"/>
    <cellStyle name="常规 200 2" xfId="594"/>
    <cellStyle name="常规 200 3" xfId="354"/>
    <cellStyle name="常规 201" xfId="114"/>
    <cellStyle name="常规 201 2" xfId="595"/>
    <cellStyle name="常规 201 3" xfId="355"/>
    <cellStyle name="常规 202" xfId="115"/>
    <cellStyle name="常规 202 2" xfId="596"/>
    <cellStyle name="常规 202 3" xfId="356"/>
    <cellStyle name="常规 203" xfId="116"/>
    <cellStyle name="常规 203 2" xfId="597"/>
    <cellStyle name="常规 203 3" xfId="357"/>
    <cellStyle name="常规 204" xfId="117"/>
    <cellStyle name="常规 204 2" xfId="598"/>
    <cellStyle name="常规 204 3" xfId="358"/>
    <cellStyle name="常规 205" xfId="118"/>
    <cellStyle name="常规 205 2" xfId="599"/>
    <cellStyle name="常规 205 3" xfId="359"/>
    <cellStyle name="常规 206" xfId="119"/>
    <cellStyle name="常规 206 2" xfId="600"/>
    <cellStyle name="常规 206 3" xfId="360"/>
    <cellStyle name="常规 207" xfId="120"/>
    <cellStyle name="常规 207 2" xfId="601"/>
    <cellStyle name="常规 207 3" xfId="361"/>
    <cellStyle name="常规 208" xfId="121"/>
    <cellStyle name="常规 208 2" xfId="602"/>
    <cellStyle name="常规 208 3" xfId="362"/>
    <cellStyle name="常规 209" xfId="122"/>
    <cellStyle name="常规 209 2" xfId="603"/>
    <cellStyle name="常规 209 3" xfId="363"/>
    <cellStyle name="常规 21" xfId="123"/>
    <cellStyle name="常规 21 2" xfId="604"/>
    <cellStyle name="常规 21 3" xfId="364"/>
    <cellStyle name="常规 210" xfId="124"/>
    <cellStyle name="常规 210 2" xfId="605"/>
    <cellStyle name="常规 210 3" xfId="365"/>
    <cellStyle name="常规 211" xfId="125"/>
    <cellStyle name="常规 211 2" xfId="606"/>
    <cellStyle name="常规 211 3" xfId="366"/>
    <cellStyle name="常规 212" xfId="126"/>
    <cellStyle name="常规 212 2" xfId="607"/>
    <cellStyle name="常规 212 3" xfId="367"/>
    <cellStyle name="常规 213" xfId="127"/>
    <cellStyle name="常规 213 2" xfId="608"/>
    <cellStyle name="常规 213 3" xfId="368"/>
    <cellStyle name="常规 214" xfId="128"/>
    <cellStyle name="常规 214 2" xfId="609"/>
    <cellStyle name="常规 214 3" xfId="369"/>
    <cellStyle name="常规 215" xfId="129"/>
    <cellStyle name="常规 215 2" xfId="610"/>
    <cellStyle name="常规 215 3" xfId="370"/>
    <cellStyle name="常规 216" xfId="130"/>
    <cellStyle name="常规 216 2" xfId="611"/>
    <cellStyle name="常规 216 3" xfId="371"/>
    <cellStyle name="常规 217" xfId="131"/>
    <cellStyle name="常规 217 2" xfId="612"/>
    <cellStyle name="常规 217 3" xfId="372"/>
    <cellStyle name="常规 218" xfId="132"/>
    <cellStyle name="常规 218 2" xfId="613"/>
    <cellStyle name="常规 218 3" xfId="373"/>
    <cellStyle name="常规 219" xfId="133"/>
    <cellStyle name="常规 219 2" xfId="614"/>
    <cellStyle name="常规 219 3" xfId="374"/>
    <cellStyle name="常规 22" xfId="134"/>
    <cellStyle name="常规 22 2" xfId="615"/>
    <cellStyle name="常规 22 3" xfId="375"/>
    <cellStyle name="常规 220" xfId="135"/>
    <cellStyle name="常规 220 2" xfId="616"/>
    <cellStyle name="常规 220 3" xfId="376"/>
    <cellStyle name="常规 221" xfId="136"/>
    <cellStyle name="常规 221 2" xfId="617"/>
    <cellStyle name="常规 221 3" xfId="377"/>
    <cellStyle name="常规 222" xfId="137"/>
    <cellStyle name="常规 222 2" xfId="618"/>
    <cellStyle name="常规 222 3" xfId="378"/>
    <cellStyle name="常规 223" xfId="138"/>
    <cellStyle name="常规 223 2" xfId="619"/>
    <cellStyle name="常规 223 3" xfId="379"/>
    <cellStyle name="常规 224" xfId="139"/>
    <cellStyle name="常规 224 2" xfId="620"/>
    <cellStyle name="常规 224 3" xfId="380"/>
    <cellStyle name="常规 225" xfId="140"/>
    <cellStyle name="常规 225 2" xfId="621"/>
    <cellStyle name="常规 225 3" xfId="381"/>
    <cellStyle name="常规 226" xfId="141"/>
    <cellStyle name="常规 226 2" xfId="622"/>
    <cellStyle name="常规 226 3" xfId="382"/>
    <cellStyle name="常规 227" xfId="142"/>
    <cellStyle name="常规 227 2" xfId="623"/>
    <cellStyle name="常规 227 3" xfId="383"/>
    <cellStyle name="常规 228" xfId="143"/>
    <cellStyle name="常规 228 2" xfId="624"/>
    <cellStyle name="常规 228 3" xfId="384"/>
    <cellStyle name="常规 229" xfId="144"/>
    <cellStyle name="常规 229 2" xfId="625"/>
    <cellStyle name="常规 229 3" xfId="385"/>
    <cellStyle name="常规 23" xfId="145"/>
    <cellStyle name="常规 23 2" xfId="626"/>
    <cellStyle name="常规 23 3" xfId="386"/>
    <cellStyle name="常规 230" xfId="146"/>
    <cellStyle name="常规 230 2" xfId="627"/>
    <cellStyle name="常规 230 3" xfId="387"/>
    <cellStyle name="常规 231" xfId="147"/>
    <cellStyle name="常规 231 2" xfId="628"/>
    <cellStyle name="常规 231 3" xfId="388"/>
    <cellStyle name="常规 232" xfId="148"/>
    <cellStyle name="常规 232 2" xfId="629"/>
    <cellStyle name="常规 232 3" xfId="389"/>
    <cellStyle name="常规 233" xfId="149"/>
    <cellStyle name="常规 233 2" xfId="630"/>
    <cellStyle name="常规 233 3" xfId="390"/>
    <cellStyle name="常规 234" xfId="150"/>
    <cellStyle name="常规 234 2" xfId="631"/>
    <cellStyle name="常规 234 3" xfId="391"/>
    <cellStyle name="常规 235" xfId="151"/>
    <cellStyle name="常规 235 2" xfId="632"/>
    <cellStyle name="常规 235 3" xfId="392"/>
    <cellStyle name="常规 236" xfId="152"/>
    <cellStyle name="常规 236 2" xfId="633"/>
    <cellStyle name="常规 236 3" xfId="393"/>
    <cellStyle name="常规 237" xfId="153"/>
    <cellStyle name="常规 237 2" xfId="634"/>
    <cellStyle name="常规 237 3" xfId="394"/>
    <cellStyle name="常规 238" xfId="154"/>
    <cellStyle name="常规 238 2" xfId="635"/>
    <cellStyle name="常规 238 3" xfId="395"/>
    <cellStyle name="常规 239" xfId="155"/>
    <cellStyle name="常规 239 2" xfId="636"/>
    <cellStyle name="常规 239 3" xfId="396"/>
    <cellStyle name="常规 24" xfId="156"/>
    <cellStyle name="常规 24 2" xfId="637"/>
    <cellStyle name="常规 24 3" xfId="397"/>
    <cellStyle name="常规 240" xfId="157"/>
    <cellStyle name="常规 240 2" xfId="638"/>
    <cellStyle name="常规 240 3" xfId="398"/>
    <cellStyle name="常规 241" xfId="481"/>
    <cellStyle name="常规 242" xfId="722"/>
    <cellStyle name="常规 243" xfId="724"/>
    <cellStyle name="常规 244" xfId="733"/>
    <cellStyle name="常规 245" xfId="731"/>
    <cellStyle name="常规 246" xfId="723"/>
    <cellStyle name="常规 247" xfId="732"/>
    <cellStyle name="常规 248" xfId="734"/>
    <cellStyle name="常规 249" xfId="735"/>
    <cellStyle name="常规 25" xfId="158"/>
    <cellStyle name="常规 25 2" xfId="639"/>
    <cellStyle name="常规 25 3" xfId="399"/>
    <cellStyle name="常规 250" xfId="736"/>
    <cellStyle name="常规 251" xfId="737"/>
    <cellStyle name="常规 252" xfId="738"/>
    <cellStyle name="常规 253" xfId="739"/>
    <cellStyle name="常规 254" xfId="740"/>
    <cellStyle name="常规 255" xfId="741"/>
    <cellStyle name="常规 256" xfId="742"/>
    <cellStyle name="常规 257" xfId="743"/>
    <cellStyle name="常规 258" xfId="241"/>
    <cellStyle name="常规 26" xfId="159"/>
    <cellStyle name="常规 26 2" xfId="640"/>
    <cellStyle name="常规 26 3" xfId="400"/>
    <cellStyle name="常规 27" xfId="160"/>
    <cellStyle name="常规 27 2" xfId="641"/>
    <cellStyle name="常规 27 3" xfId="401"/>
    <cellStyle name="常规 28" xfId="161"/>
    <cellStyle name="常规 28 2" xfId="642"/>
    <cellStyle name="常规 28 3" xfId="402"/>
    <cellStyle name="常规 29" xfId="162"/>
    <cellStyle name="常规 29 2" xfId="643"/>
    <cellStyle name="常规 29 3" xfId="403"/>
    <cellStyle name="常规 3" xfId="163"/>
    <cellStyle name="常规 3 2" xfId="644"/>
    <cellStyle name="常规 3 2 2" xfId="729"/>
    <cellStyle name="常规 3 3" xfId="404"/>
    <cellStyle name="常规 30" xfId="164"/>
    <cellStyle name="常规 30 2" xfId="645"/>
    <cellStyle name="常规 30 3" xfId="405"/>
    <cellStyle name="常规 31" xfId="165"/>
    <cellStyle name="常规 31 2" xfId="646"/>
    <cellStyle name="常规 31 3" xfId="406"/>
    <cellStyle name="常规 32" xfId="166"/>
    <cellStyle name="常规 32 2" xfId="647"/>
    <cellStyle name="常规 32 3" xfId="407"/>
    <cellStyle name="常规 33" xfId="167"/>
    <cellStyle name="常规 33 2" xfId="648"/>
    <cellStyle name="常规 33 3" xfId="408"/>
    <cellStyle name="常规 34" xfId="168"/>
    <cellStyle name="常规 34 2" xfId="649"/>
    <cellStyle name="常规 34 3" xfId="409"/>
    <cellStyle name="常规 35" xfId="169"/>
    <cellStyle name="常规 35 2" xfId="650"/>
    <cellStyle name="常规 35 3" xfId="410"/>
    <cellStyle name="常规 36" xfId="170"/>
    <cellStyle name="常规 36 2" xfId="651"/>
    <cellStyle name="常规 36 3" xfId="411"/>
    <cellStyle name="常规 37" xfId="171"/>
    <cellStyle name="常规 37 2" xfId="652"/>
    <cellStyle name="常规 37 3" xfId="412"/>
    <cellStyle name="常规 38" xfId="172"/>
    <cellStyle name="常规 38 2" xfId="653"/>
    <cellStyle name="常规 38 3" xfId="413"/>
    <cellStyle name="常规 39" xfId="173"/>
    <cellStyle name="常规 39 2" xfId="654"/>
    <cellStyle name="常规 39 3" xfId="414"/>
    <cellStyle name="常规 4" xfId="174"/>
    <cellStyle name="常规 4 2" xfId="655"/>
    <cellStyle name="常规 4 2 2" xfId="730"/>
    <cellStyle name="常规 4 3" xfId="415"/>
    <cellStyle name="常规 40" xfId="175"/>
    <cellStyle name="常规 40 2" xfId="656"/>
    <cellStyle name="常规 40 3" xfId="416"/>
    <cellStyle name="常规 41" xfId="176"/>
    <cellStyle name="常规 41 2" xfId="657"/>
    <cellStyle name="常规 41 3" xfId="417"/>
    <cellStyle name="常规 42" xfId="177"/>
    <cellStyle name="常规 42 2" xfId="658"/>
    <cellStyle name="常规 42 3" xfId="418"/>
    <cellStyle name="常规 43" xfId="178"/>
    <cellStyle name="常规 43 2" xfId="659"/>
    <cellStyle name="常规 43 3" xfId="419"/>
    <cellStyle name="常规 44" xfId="179"/>
    <cellStyle name="常规 44 2" xfId="660"/>
    <cellStyle name="常规 44 3" xfId="420"/>
    <cellStyle name="常规 45" xfId="180"/>
    <cellStyle name="常规 45 2" xfId="661"/>
    <cellStyle name="常规 45 3" xfId="421"/>
    <cellStyle name="常规 46" xfId="181"/>
    <cellStyle name="常规 46 2" xfId="662"/>
    <cellStyle name="常规 46 3" xfId="422"/>
    <cellStyle name="常规 47" xfId="182"/>
    <cellStyle name="常规 47 2" xfId="663"/>
    <cellStyle name="常规 47 3" xfId="423"/>
    <cellStyle name="常规 48" xfId="183"/>
    <cellStyle name="常规 48 2" xfId="664"/>
    <cellStyle name="常规 48 3" xfId="424"/>
    <cellStyle name="常规 49" xfId="184"/>
    <cellStyle name="常规 49 2" xfId="665"/>
    <cellStyle name="常规 49 3" xfId="425"/>
    <cellStyle name="常规 5" xfId="185"/>
    <cellStyle name="常规 5 2" xfId="666"/>
    <cellStyle name="常规 5 3" xfId="725"/>
    <cellStyle name="常规 5 4" xfId="426"/>
    <cellStyle name="常规 50" xfId="186"/>
    <cellStyle name="常规 50 2" xfId="667"/>
    <cellStyle name="常规 50 3" xfId="427"/>
    <cellStyle name="常规 51" xfId="187"/>
    <cellStyle name="常规 51 2" xfId="668"/>
    <cellStyle name="常规 51 3" xfId="428"/>
    <cellStyle name="常规 52" xfId="188"/>
    <cellStyle name="常规 52 2" xfId="669"/>
    <cellStyle name="常规 52 3" xfId="429"/>
    <cellStyle name="常规 53" xfId="189"/>
    <cellStyle name="常规 53 2" xfId="670"/>
    <cellStyle name="常规 53 3" xfId="430"/>
    <cellStyle name="常规 54" xfId="190"/>
    <cellStyle name="常规 54 2" xfId="671"/>
    <cellStyle name="常规 54 3" xfId="431"/>
    <cellStyle name="常规 55" xfId="191"/>
    <cellStyle name="常规 55 2" xfId="672"/>
    <cellStyle name="常规 55 3" xfId="432"/>
    <cellStyle name="常规 56" xfId="192"/>
    <cellStyle name="常规 56 2" xfId="673"/>
    <cellStyle name="常规 56 3" xfId="433"/>
    <cellStyle name="常规 57" xfId="193"/>
    <cellStyle name="常规 57 2" xfId="674"/>
    <cellStyle name="常规 57 3" xfId="434"/>
    <cellStyle name="常规 58" xfId="194"/>
    <cellStyle name="常规 58 2" xfId="675"/>
    <cellStyle name="常规 58 3" xfId="435"/>
    <cellStyle name="常规 59" xfId="195"/>
    <cellStyle name="常规 59 2" xfId="676"/>
    <cellStyle name="常规 59 3" xfId="436"/>
    <cellStyle name="常规 6" xfId="196"/>
    <cellStyle name="常规 6 2" xfId="677"/>
    <cellStyle name="常规 6 3" xfId="726"/>
    <cellStyle name="常规 6 4" xfId="437"/>
    <cellStyle name="常规 60" xfId="197"/>
    <cellStyle name="常规 60 2" xfId="678"/>
    <cellStyle name="常规 60 3" xfId="438"/>
    <cellStyle name="常规 61" xfId="198"/>
    <cellStyle name="常规 61 2" xfId="679"/>
    <cellStyle name="常规 61 3" xfId="439"/>
    <cellStyle name="常规 62" xfId="199"/>
    <cellStyle name="常规 62 2" xfId="680"/>
    <cellStyle name="常规 62 3" xfId="440"/>
    <cellStyle name="常规 63" xfId="200"/>
    <cellStyle name="常规 63 2" xfId="681"/>
    <cellStyle name="常规 63 3" xfId="441"/>
    <cellStyle name="常规 64" xfId="201"/>
    <cellStyle name="常规 64 2" xfId="682"/>
    <cellStyle name="常规 64 3" xfId="442"/>
    <cellStyle name="常规 65" xfId="202"/>
    <cellStyle name="常规 65 2" xfId="683"/>
    <cellStyle name="常规 65 3" xfId="443"/>
    <cellStyle name="常规 66" xfId="203"/>
    <cellStyle name="常规 66 2" xfId="684"/>
    <cellStyle name="常规 66 3" xfId="444"/>
    <cellStyle name="常规 67" xfId="204"/>
    <cellStyle name="常规 67 2" xfId="685"/>
    <cellStyle name="常规 67 3" xfId="445"/>
    <cellStyle name="常规 68" xfId="205"/>
    <cellStyle name="常规 68 2" xfId="686"/>
    <cellStyle name="常规 68 3" xfId="446"/>
    <cellStyle name="常规 69" xfId="206"/>
    <cellStyle name="常规 69 2" xfId="687"/>
    <cellStyle name="常规 69 3" xfId="447"/>
    <cellStyle name="常规 7" xfId="207"/>
    <cellStyle name="常规 7 2" xfId="688"/>
    <cellStyle name="常规 7 3" xfId="448"/>
    <cellStyle name="常规 70" xfId="208"/>
    <cellStyle name="常规 70 2" xfId="689"/>
    <cellStyle name="常规 70 3" xfId="449"/>
    <cellStyle name="常规 71" xfId="209"/>
    <cellStyle name="常规 71 2" xfId="690"/>
    <cellStyle name="常规 71 3" xfId="450"/>
    <cellStyle name="常规 72" xfId="210"/>
    <cellStyle name="常规 72 2" xfId="691"/>
    <cellStyle name="常规 72 3" xfId="451"/>
    <cellStyle name="常规 73" xfId="211"/>
    <cellStyle name="常规 73 2" xfId="692"/>
    <cellStyle name="常规 73 3" xfId="452"/>
    <cellStyle name="常规 74" xfId="212"/>
    <cellStyle name="常规 74 2" xfId="693"/>
    <cellStyle name="常规 74 3" xfId="453"/>
    <cellStyle name="常规 75" xfId="213"/>
    <cellStyle name="常规 75 2" xfId="694"/>
    <cellStyle name="常规 75 3" xfId="454"/>
    <cellStyle name="常规 76" xfId="214"/>
    <cellStyle name="常规 76 2" xfId="695"/>
    <cellStyle name="常规 76 3" xfId="455"/>
    <cellStyle name="常规 77" xfId="215"/>
    <cellStyle name="常规 77 2" xfId="696"/>
    <cellStyle name="常规 77 3" xfId="456"/>
    <cellStyle name="常规 78" xfId="216"/>
    <cellStyle name="常规 78 2" xfId="697"/>
    <cellStyle name="常规 78 3" xfId="457"/>
    <cellStyle name="常规 79" xfId="217"/>
    <cellStyle name="常规 79 2" xfId="698"/>
    <cellStyle name="常规 79 3" xfId="458"/>
    <cellStyle name="常规 8" xfId="218"/>
    <cellStyle name="常规 8 2" xfId="699"/>
    <cellStyle name="常规 8 3" xfId="459"/>
    <cellStyle name="常规 80" xfId="219"/>
    <cellStyle name="常规 80 2" xfId="700"/>
    <cellStyle name="常规 80 3" xfId="460"/>
    <cellStyle name="常规 81" xfId="220"/>
    <cellStyle name="常规 81 2" xfId="701"/>
    <cellStyle name="常规 81 3" xfId="461"/>
    <cellStyle name="常规 82" xfId="221"/>
    <cellStyle name="常规 82 2" xfId="702"/>
    <cellStyle name="常规 82 3" xfId="462"/>
    <cellStyle name="常规 83" xfId="222"/>
    <cellStyle name="常规 83 2" xfId="703"/>
    <cellStyle name="常规 83 3" xfId="463"/>
    <cellStyle name="常规 84" xfId="223"/>
    <cellStyle name="常规 84 2" xfId="704"/>
    <cellStyle name="常规 84 3" xfId="464"/>
    <cellStyle name="常规 85" xfId="224"/>
    <cellStyle name="常规 85 2" xfId="705"/>
    <cellStyle name="常规 85 3" xfId="465"/>
    <cellStyle name="常规 86" xfId="225"/>
    <cellStyle name="常规 86 2" xfId="706"/>
    <cellStyle name="常规 86 3" xfId="466"/>
    <cellStyle name="常规 87" xfId="226"/>
    <cellStyle name="常规 87 2" xfId="707"/>
    <cellStyle name="常规 87 3" xfId="467"/>
    <cellStyle name="常规 88" xfId="227"/>
    <cellStyle name="常规 88 2" xfId="708"/>
    <cellStyle name="常规 88 3" xfId="468"/>
    <cellStyle name="常规 89" xfId="228"/>
    <cellStyle name="常规 89 2" xfId="709"/>
    <cellStyle name="常规 89 3" xfId="469"/>
    <cellStyle name="常规 9" xfId="229"/>
    <cellStyle name="常规 9 2" xfId="710"/>
    <cellStyle name="常规 9 3" xfId="470"/>
    <cellStyle name="常规 90" xfId="230"/>
    <cellStyle name="常规 90 2" xfId="711"/>
    <cellStyle name="常规 90 3" xfId="471"/>
    <cellStyle name="常规 91" xfId="231"/>
    <cellStyle name="常规 91 2" xfId="712"/>
    <cellStyle name="常规 91 3" xfId="472"/>
    <cellStyle name="常规 92" xfId="232"/>
    <cellStyle name="常规 92 2" xfId="713"/>
    <cellStyle name="常规 92 3" xfId="473"/>
    <cellStyle name="常规 93" xfId="233"/>
    <cellStyle name="常规 93 2" xfId="714"/>
    <cellStyle name="常规 93 3" xfId="474"/>
    <cellStyle name="常规 94" xfId="234"/>
    <cellStyle name="常规 94 2" xfId="715"/>
    <cellStyle name="常规 94 3" xfId="475"/>
    <cellStyle name="常规 95" xfId="235"/>
    <cellStyle name="常规 95 2" xfId="716"/>
    <cellStyle name="常规 95 3" xfId="476"/>
    <cellStyle name="常规 96" xfId="236"/>
    <cellStyle name="常规 96 2" xfId="717"/>
    <cellStyle name="常规 96 3" xfId="477"/>
    <cellStyle name="常规 97" xfId="237"/>
    <cellStyle name="常规 97 2" xfId="718"/>
    <cellStyle name="常规 97 3" xfId="478"/>
    <cellStyle name="常规 98" xfId="238"/>
    <cellStyle name="常规 98 2" xfId="719"/>
    <cellStyle name="常规 98 3" xfId="479"/>
    <cellStyle name="常规 99" xfId="239"/>
    <cellStyle name="常规 99 2" xfId="720"/>
    <cellStyle name="常规 99 3" xfId="48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A60C"/>
      <rgbColor rgb="FF000080"/>
      <rgbColor rgb="FF808000"/>
      <rgbColor rgb="FF800080"/>
      <rgbColor rgb="FF008080"/>
      <rgbColor rgb="FFC0C0C0"/>
      <rgbColor rgb="FF808080"/>
      <rgbColor rgb="FF9999FF"/>
      <rgbColor rgb="FF993366"/>
      <rgbColor rgb="FFEEECE1"/>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N982"/>
  <sheetViews>
    <sheetView workbookViewId="0">
      <pane ySplit="4" topLeftCell="A5" activePane="bottomLeft" state="frozen"/>
      <selection pane="bottomLeft" activeCell="E168" sqref="E168"/>
    </sheetView>
  </sheetViews>
  <sheetFormatPr defaultRowHeight="16.5"/>
  <cols>
    <col min="1" max="1" width="5.5" style="1" customWidth="1"/>
    <col min="2" max="2" width="15.875" style="2" customWidth="1"/>
    <col min="3" max="4" width="14.625" style="3" customWidth="1"/>
    <col min="5" max="5" width="12.125" style="3" customWidth="1"/>
    <col min="6" max="6" width="10.625" hidden="1" customWidth="1"/>
    <col min="7" max="7" width="11.875" hidden="1" customWidth="1"/>
    <col min="8" max="8" width="9.25" hidden="1" customWidth="1"/>
    <col min="9" max="9" width="12.625" hidden="1" customWidth="1"/>
    <col min="10" max="10" width="10" style="4" customWidth="1"/>
    <col min="11" max="11" width="14.375" customWidth="1"/>
    <col min="12" max="12" width="10.5" style="5" customWidth="1"/>
    <col min="13" max="13" width="9" customWidth="1"/>
    <col min="14" max="14" width="14.5" customWidth="1"/>
    <col min="15" max="15" width="10.5" customWidth="1"/>
    <col min="16" max="1025" width="8.75" customWidth="1"/>
  </cols>
  <sheetData>
    <row r="1" spans="1:14">
      <c r="C1" s="6"/>
      <c r="D1" s="6"/>
      <c r="E1" s="6"/>
      <c r="J1" s="7"/>
    </row>
    <row r="2" spans="1:14" ht="66.75" customHeight="1">
      <c r="A2" s="236" t="s">
        <v>0</v>
      </c>
      <c r="B2" s="236"/>
      <c r="C2" s="236"/>
      <c r="D2" s="236"/>
      <c r="E2" s="236"/>
      <c r="F2" s="236"/>
      <c r="G2" s="236"/>
      <c r="H2" s="236"/>
      <c r="I2" s="236"/>
      <c r="J2" s="236"/>
      <c r="K2" s="236"/>
      <c r="L2" s="236"/>
    </row>
    <row r="3" spans="1:14" ht="40.5" customHeight="1">
      <c r="A3" s="8" t="s">
        <v>1</v>
      </c>
      <c r="B3" s="9" t="s">
        <v>2</v>
      </c>
      <c r="C3" s="9" t="s">
        <v>3</v>
      </c>
      <c r="D3" s="9" t="s">
        <v>4</v>
      </c>
      <c r="E3" s="9" t="s">
        <v>5</v>
      </c>
      <c r="F3" s="10"/>
      <c r="G3" s="10"/>
      <c r="H3" s="10"/>
      <c r="I3" s="11"/>
      <c r="J3" s="9" t="s">
        <v>6</v>
      </c>
      <c r="K3" s="9" t="s">
        <v>7</v>
      </c>
      <c r="L3" s="12" t="s">
        <v>8</v>
      </c>
    </row>
    <row r="4" spans="1:14" s="18" customFormat="1" ht="37.5" customHeight="1">
      <c r="A4" s="13"/>
      <c r="B4" s="14" t="s">
        <v>9</v>
      </c>
      <c r="C4" s="3">
        <f>SUM(C6,C10,C16,C14,C18,C21,C25,C27,C29,C30,C33,C37,C39,C42,C44,C46,C47,C48,C51,C55,C58,C60,C63,C66,C69,C71,C73,C75,C78,C99,C104,C107,C110,C114,C117,C129,C132,C134,C137,C147,C149,C151,C153,C155,C157,C159,C161)</f>
        <v>19124456.379999999</v>
      </c>
      <c r="D4" s="3">
        <f>SUM(D6,D10,D16,D14,D18,D21,D25,D27,D29,D30,D33,D37,D39,D42,D44,D46,D47,D48,D51,D55,D58,D60,D63,D66,D69,D71,D73,D75,D78,D99,D104,D107,D110,D114,D117,D129,D132,D134,D137,D147,D149,D151,D153,D155,D157,D159,D161)</f>
        <v>13403014.42</v>
      </c>
      <c r="E4" s="3">
        <f>SUM(E6,E10,E16,E14,E18,E21,E25,E27,E29,E30,E33,E37,E39,E42,E44,E46,E47,E48,E51,E55,E58,E60,E63,E66,E69,E71,E73,E75,E78,E99,E104,E107,E110,E114,E117,E129,E132,E134,E137,E147,E149,E151,E153,E155,E157,E159,E161)</f>
        <v>5721441.96</v>
      </c>
      <c r="F4" s="3">
        <f>F58+F37+F42+F39+F44+F46+F78+F104+F107+F110+F114+F129</f>
        <v>366</v>
      </c>
      <c r="G4" s="3">
        <f>G42+G39+G37+G58+G46+G78+G107+G110+G104+G114+G129</f>
        <v>1160</v>
      </c>
      <c r="H4" s="3"/>
      <c r="I4" s="15"/>
      <c r="J4" s="4" t="s">
        <v>10</v>
      </c>
      <c r="K4" s="16" t="s">
        <v>11</v>
      </c>
      <c r="L4" s="17"/>
      <c r="N4" s="19"/>
    </row>
    <row r="5" spans="1:14" s="18" customFormat="1" ht="37.5" customHeight="1">
      <c r="A5" s="20">
        <v>3200</v>
      </c>
      <c r="B5" s="21" t="s">
        <v>12</v>
      </c>
      <c r="C5" s="22"/>
      <c r="D5" s="22"/>
      <c r="E5" s="22"/>
      <c r="F5" s="22"/>
      <c r="G5" s="22"/>
      <c r="H5" s="22"/>
      <c r="I5" s="22"/>
      <c r="J5" s="22"/>
      <c r="K5" s="22"/>
      <c r="L5" s="23"/>
    </row>
    <row r="6" spans="1:14" s="18" customFormat="1" ht="37.5" customHeight="1">
      <c r="A6" s="24" t="s">
        <v>13</v>
      </c>
      <c r="B6" s="25" t="s">
        <v>14</v>
      </c>
      <c r="C6" s="3">
        <f>C7+C8+C9</f>
        <v>1500000</v>
      </c>
      <c r="D6" s="3">
        <f>D7+D8+D9</f>
        <v>1198312</v>
      </c>
      <c r="E6" s="3">
        <f>E7+E8+E9</f>
        <v>301688</v>
      </c>
      <c r="F6" s="26"/>
      <c r="G6" s="26"/>
      <c r="H6" s="26"/>
      <c r="I6" s="26"/>
      <c r="J6" s="4" t="s">
        <v>15</v>
      </c>
      <c r="K6" s="27" t="s">
        <v>16</v>
      </c>
      <c r="L6" s="28" t="s">
        <v>17</v>
      </c>
    </row>
    <row r="7" spans="1:14" s="18" customFormat="1" ht="37.5" customHeight="1">
      <c r="A7" s="29"/>
      <c r="B7" s="30" t="s">
        <v>18</v>
      </c>
      <c r="C7" s="31">
        <v>1070000</v>
      </c>
      <c r="D7" s="31">
        <v>490000</v>
      </c>
      <c r="E7" s="31">
        <f>C7-D7</f>
        <v>580000</v>
      </c>
      <c r="F7" s="26"/>
      <c r="G7" s="26"/>
      <c r="H7" s="26"/>
      <c r="I7" s="26"/>
      <c r="J7" s="32" t="s">
        <v>15</v>
      </c>
      <c r="K7" s="27" t="s">
        <v>16</v>
      </c>
      <c r="L7" s="28" t="s">
        <v>17</v>
      </c>
    </row>
    <row r="8" spans="1:14" s="18" customFormat="1" ht="37.5" customHeight="1">
      <c r="A8" s="29"/>
      <c r="B8" s="30" t="s">
        <v>19</v>
      </c>
      <c r="C8" s="31">
        <v>380000</v>
      </c>
      <c r="D8" s="31">
        <v>608312</v>
      </c>
      <c r="E8" s="31">
        <f>C8-D8</f>
        <v>-228312</v>
      </c>
      <c r="F8" s="26"/>
      <c r="G8" s="26"/>
      <c r="H8" s="26"/>
      <c r="I8" s="26"/>
      <c r="J8" s="32" t="s">
        <v>15</v>
      </c>
      <c r="K8" s="27" t="s">
        <v>16</v>
      </c>
      <c r="L8" s="28" t="s">
        <v>17</v>
      </c>
    </row>
    <row r="9" spans="1:14" s="18" customFormat="1" ht="37.5" customHeight="1">
      <c r="A9" s="29"/>
      <c r="B9" s="30" t="s">
        <v>20</v>
      </c>
      <c r="C9" s="31">
        <v>50000</v>
      </c>
      <c r="D9" s="31">
        <v>100000</v>
      </c>
      <c r="E9" s="31">
        <f>C9-D9</f>
        <v>-50000</v>
      </c>
      <c r="F9" s="26"/>
      <c r="G9" s="26"/>
      <c r="H9" s="26"/>
      <c r="I9" s="26"/>
      <c r="J9" s="32" t="s">
        <v>15</v>
      </c>
      <c r="K9" s="27" t="s">
        <v>16</v>
      </c>
      <c r="L9" s="28" t="s">
        <v>17</v>
      </c>
    </row>
    <row r="10" spans="1:14" s="18" customFormat="1" ht="37.5" customHeight="1">
      <c r="A10" s="24" t="s">
        <v>21</v>
      </c>
      <c r="B10" s="25" t="s">
        <v>22</v>
      </c>
      <c r="C10" s="3">
        <f>C11+C12+C13</f>
        <v>4650000</v>
      </c>
      <c r="D10" s="3">
        <f>D11+D12+D13</f>
        <v>4650000</v>
      </c>
      <c r="E10" s="3">
        <f>E11+E12+E13</f>
        <v>0</v>
      </c>
      <c r="F10" s="3"/>
      <c r="G10" s="33"/>
      <c r="H10" s="30"/>
      <c r="I10" s="34"/>
      <c r="J10" s="4" t="s">
        <v>23</v>
      </c>
      <c r="K10" s="27" t="s">
        <v>24</v>
      </c>
      <c r="L10" s="28" t="s">
        <v>25</v>
      </c>
    </row>
    <row r="11" spans="1:14" s="18" customFormat="1" ht="37.5" customHeight="1">
      <c r="A11" s="13"/>
      <c r="B11" s="30" t="s">
        <v>18</v>
      </c>
      <c r="C11" s="31">
        <v>900000</v>
      </c>
      <c r="D11" s="31">
        <v>900000</v>
      </c>
      <c r="E11" s="31">
        <f>C11-D11</f>
        <v>0</v>
      </c>
      <c r="F11" s="3"/>
      <c r="G11" s="33"/>
      <c r="H11" s="30"/>
      <c r="I11" s="34"/>
      <c r="J11" s="32" t="s">
        <v>23</v>
      </c>
      <c r="K11" s="27" t="s">
        <v>24</v>
      </c>
      <c r="L11" s="28" t="s">
        <v>25</v>
      </c>
    </row>
    <row r="12" spans="1:14" s="18" customFormat="1" ht="37.5" customHeight="1">
      <c r="A12" s="13"/>
      <c r="B12" s="30" t="s">
        <v>19</v>
      </c>
      <c r="C12" s="31">
        <v>1500000</v>
      </c>
      <c r="D12" s="31">
        <v>1500000</v>
      </c>
      <c r="E12" s="31">
        <f>C12-D12</f>
        <v>0</v>
      </c>
      <c r="F12" s="3"/>
      <c r="G12" s="33"/>
      <c r="H12" s="30"/>
      <c r="I12" s="34"/>
      <c r="J12" s="32" t="s">
        <v>23</v>
      </c>
      <c r="K12" s="27" t="s">
        <v>24</v>
      </c>
      <c r="L12" s="28" t="s">
        <v>25</v>
      </c>
    </row>
    <row r="13" spans="1:14" s="18" customFormat="1" ht="37.5" customHeight="1">
      <c r="A13" s="13"/>
      <c r="B13" s="30" t="s">
        <v>20</v>
      </c>
      <c r="C13" s="31">
        <v>2250000</v>
      </c>
      <c r="D13" s="31">
        <v>2250000</v>
      </c>
      <c r="E13" s="31">
        <f>C13-D13</f>
        <v>0</v>
      </c>
      <c r="F13" s="3"/>
      <c r="G13" s="33"/>
      <c r="H13" s="30"/>
      <c r="I13" s="34"/>
      <c r="J13" s="32" t="s">
        <v>23</v>
      </c>
      <c r="K13" s="27" t="s">
        <v>24</v>
      </c>
      <c r="L13" s="28" t="s">
        <v>25</v>
      </c>
    </row>
    <row r="14" spans="1:14" s="18" customFormat="1" ht="37.5" customHeight="1">
      <c r="A14" s="24" t="s">
        <v>26</v>
      </c>
      <c r="B14" s="25" t="s">
        <v>27</v>
      </c>
      <c r="C14" s="3">
        <f>C15</f>
        <v>20000</v>
      </c>
      <c r="D14" s="3">
        <f>D15</f>
        <v>0</v>
      </c>
      <c r="E14" s="3">
        <f>E15</f>
        <v>20000</v>
      </c>
      <c r="F14" s="3"/>
      <c r="G14" s="33"/>
      <c r="H14" s="30"/>
      <c r="I14" s="34"/>
      <c r="J14" s="4" t="s">
        <v>28</v>
      </c>
      <c r="K14" s="35" t="s">
        <v>29</v>
      </c>
      <c r="L14" s="28" t="s">
        <v>30</v>
      </c>
    </row>
    <row r="15" spans="1:14" s="18" customFormat="1" ht="37.5" customHeight="1">
      <c r="A15" s="13"/>
      <c r="B15" s="30" t="s">
        <v>18</v>
      </c>
      <c r="C15" s="31">
        <v>20000</v>
      </c>
      <c r="D15" s="31">
        <v>0</v>
      </c>
      <c r="E15" s="31">
        <f>C15-D15</f>
        <v>20000</v>
      </c>
      <c r="F15" s="3"/>
      <c r="G15" s="33"/>
      <c r="H15" s="30"/>
      <c r="I15" s="34"/>
      <c r="J15" s="32" t="s">
        <v>28</v>
      </c>
      <c r="K15" s="35" t="s">
        <v>29</v>
      </c>
      <c r="L15" s="28" t="s">
        <v>30</v>
      </c>
    </row>
    <row r="16" spans="1:14" s="18" customFormat="1" ht="37.5" customHeight="1">
      <c r="A16" s="24" t="s">
        <v>31</v>
      </c>
      <c r="B16" s="25" t="s">
        <v>32</v>
      </c>
      <c r="C16" s="3">
        <f>C17</f>
        <v>5000</v>
      </c>
      <c r="D16" s="3">
        <f>D17</f>
        <v>3480</v>
      </c>
      <c r="E16" s="3">
        <f>E17</f>
        <v>1520</v>
      </c>
      <c r="F16" s="3"/>
      <c r="G16" s="33"/>
      <c r="H16" s="30"/>
      <c r="I16" s="34"/>
      <c r="J16" s="4" t="s">
        <v>33</v>
      </c>
      <c r="K16" s="27" t="s">
        <v>34</v>
      </c>
      <c r="L16" s="28" t="s">
        <v>35</v>
      </c>
    </row>
    <row r="17" spans="1:12" s="18" customFormat="1" ht="37.5" customHeight="1">
      <c r="A17" s="13"/>
      <c r="B17" s="30" t="s">
        <v>18</v>
      </c>
      <c r="C17" s="31">
        <v>5000</v>
      </c>
      <c r="D17" s="31">
        <v>3480</v>
      </c>
      <c r="E17" s="31">
        <f>C17-D17</f>
        <v>1520</v>
      </c>
      <c r="F17" s="3"/>
      <c r="G17" s="33"/>
      <c r="H17" s="30"/>
      <c r="I17" s="34"/>
      <c r="J17" s="32" t="s">
        <v>33</v>
      </c>
      <c r="K17" s="27" t="s">
        <v>34</v>
      </c>
      <c r="L17" s="28" t="s">
        <v>35</v>
      </c>
    </row>
    <row r="18" spans="1:12" s="18" customFormat="1" ht="37.5" customHeight="1">
      <c r="A18" s="24" t="s">
        <v>36</v>
      </c>
      <c r="B18" s="25" t="s">
        <v>37</v>
      </c>
      <c r="C18" s="3">
        <f>C19+C20</f>
        <v>68350</v>
      </c>
      <c r="D18" s="3">
        <f>D19+D20</f>
        <v>50000</v>
      </c>
      <c r="E18" s="3">
        <f>E19+E20</f>
        <v>18350</v>
      </c>
      <c r="F18" s="3"/>
      <c r="G18" s="33"/>
      <c r="H18" s="30"/>
      <c r="I18" s="34"/>
      <c r="J18" s="4" t="s">
        <v>38</v>
      </c>
      <c r="K18" s="27" t="s">
        <v>39</v>
      </c>
      <c r="L18" s="28" t="s">
        <v>40</v>
      </c>
    </row>
    <row r="19" spans="1:12" s="18" customFormat="1" ht="37.5" customHeight="1">
      <c r="A19" s="13"/>
      <c r="B19" s="30" t="s">
        <v>18</v>
      </c>
      <c r="C19" s="31">
        <v>50000</v>
      </c>
      <c r="D19" s="31">
        <v>0</v>
      </c>
      <c r="E19" s="31">
        <f>C19-D19</f>
        <v>50000</v>
      </c>
      <c r="F19" s="3"/>
      <c r="G19" s="33"/>
      <c r="H19" s="30"/>
      <c r="I19" s="34"/>
      <c r="J19" s="32" t="s">
        <v>38</v>
      </c>
      <c r="K19" s="27" t="s">
        <v>39</v>
      </c>
      <c r="L19" s="28" t="s">
        <v>40</v>
      </c>
    </row>
    <row r="20" spans="1:12" s="18" customFormat="1" ht="37.5" customHeight="1">
      <c r="A20" s="13"/>
      <c r="B20" s="30" t="s">
        <v>19</v>
      </c>
      <c r="C20" s="31">
        <v>18350</v>
      </c>
      <c r="D20" s="31">
        <v>50000</v>
      </c>
      <c r="E20" s="31">
        <f>C20-D20</f>
        <v>-31650</v>
      </c>
      <c r="F20" s="3"/>
      <c r="G20" s="33"/>
      <c r="H20" s="30"/>
      <c r="I20" s="34"/>
      <c r="J20" s="32" t="s">
        <v>38</v>
      </c>
      <c r="K20" s="27" t="s">
        <v>39</v>
      </c>
      <c r="L20" s="28" t="s">
        <v>40</v>
      </c>
    </row>
    <row r="21" spans="1:12" s="18" customFormat="1" ht="37.5" customHeight="1">
      <c r="A21" s="24" t="s">
        <v>41</v>
      </c>
      <c r="B21" s="25" t="s">
        <v>42</v>
      </c>
      <c r="C21" s="3">
        <f>C22+C23+C24</f>
        <v>70990.179999999993</v>
      </c>
      <c r="D21" s="3">
        <f>D22+D23+D24</f>
        <v>65476.42</v>
      </c>
      <c r="E21" s="3">
        <f>E22+E23+E24</f>
        <v>5513.7599999999948</v>
      </c>
      <c r="F21" s="3"/>
      <c r="G21" s="33"/>
      <c r="H21" s="30"/>
      <c r="I21" s="34"/>
      <c r="J21" s="4" t="s">
        <v>33</v>
      </c>
      <c r="K21" s="27" t="s">
        <v>43</v>
      </c>
      <c r="L21" s="28" t="s">
        <v>44</v>
      </c>
    </row>
    <row r="22" spans="1:12" s="18" customFormat="1" ht="37.5" customHeight="1">
      <c r="A22" s="13"/>
      <c r="B22" s="30" t="s">
        <v>19</v>
      </c>
      <c r="C22" s="31">
        <v>70990.179999999993</v>
      </c>
      <c r="D22" s="31">
        <v>38276.42</v>
      </c>
      <c r="E22" s="31">
        <f>C22-D22</f>
        <v>32713.759999999995</v>
      </c>
      <c r="F22" s="3"/>
      <c r="G22" s="33"/>
      <c r="H22" s="30"/>
      <c r="I22" s="34"/>
      <c r="J22" s="32" t="s">
        <v>33</v>
      </c>
      <c r="K22" s="27" t="s">
        <v>43</v>
      </c>
      <c r="L22" s="28" t="s">
        <v>44</v>
      </c>
    </row>
    <row r="23" spans="1:12" s="18" customFormat="1" ht="37.5" customHeight="1">
      <c r="A23" s="13"/>
      <c r="B23" s="30" t="s">
        <v>20</v>
      </c>
      <c r="C23" s="31">
        <v>0</v>
      </c>
      <c r="D23" s="31">
        <v>17200</v>
      </c>
      <c r="E23" s="31">
        <f>C23-D23</f>
        <v>-17200</v>
      </c>
      <c r="F23" s="3"/>
      <c r="G23" s="33"/>
      <c r="H23" s="30"/>
      <c r="I23" s="34"/>
      <c r="J23" s="32" t="s">
        <v>33</v>
      </c>
      <c r="K23" s="27" t="s">
        <v>43</v>
      </c>
      <c r="L23" s="28" t="s">
        <v>44</v>
      </c>
    </row>
    <row r="24" spans="1:12" s="18" customFormat="1" ht="37.5" customHeight="1">
      <c r="A24" s="13"/>
      <c r="B24" s="30" t="s">
        <v>45</v>
      </c>
      <c r="C24" s="31">
        <v>0</v>
      </c>
      <c r="D24" s="31">
        <v>10000</v>
      </c>
      <c r="E24" s="31">
        <f>C24-D24</f>
        <v>-10000</v>
      </c>
      <c r="F24" s="3"/>
      <c r="G24" s="33"/>
      <c r="H24" s="30"/>
      <c r="I24" s="34"/>
      <c r="J24" s="32" t="s">
        <v>33</v>
      </c>
      <c r="K24" s="27" t="s">
        <v>43</v>
      </c>
      <c r="L24" s="28" t="s">
        <v>44</v>
      </c>
    </row>
    <row r="25" spans="1:12" s="18" customFormat="1" ht="37.5" customHeight="1">
      <c r="A25" s="24" t="s">
        <v>46</v>
      </c>
      <c r="B25" s="25" t="s">
        <v>47</v>
      </c>
      <c r="C25" s="3">
        <f>C26</f>
        <v>30000</v>
      </c>
      <c r="D25" s="3">
        <f>D26</f>
        <v>0</v>
      </c>
      <c r="E25" s="3">
        <f>E26</f>
        <v>30000</v>
      </c>
      <c r="F25" s="3"/>
      <c r="G25" s="33"/>
      <c r="H25" s="30"/>
      <c r="I25" s="34"/>
      <c r="J25" s="4" t="s">
        <v>33</v>
      </c>
      <c r="K25" s="27" t="s">
        <v>48</v>
      </c>
      <c r="L25" s="28" t="s">
        <v>49</v>
      </c>
    </row>
    <row r="26" spans="1:12" s="18" customFormat="1" ht="37.5" customHeight="1">
      <c r="A26" s="13"/>
      <c r="B26" s="30" t="s">
        <v>19</v>
      </c>
      <c r="C26" s="31">
        <v>30000</v>
      </c>
      <c r="D26" s="31">
        <v>0</v>
      </c>
      <c r="E26" s="31">
        <f>C26-D26</f>
        <v>30000</v>
      </c>
      <c r="F26" s="3"/>
      <c r="G26" s="33"/>
      <c r="H26" s="30"/>
      <c r="I26" s="34"/>
      <c r="J26" s="32" t="s">
        <v>33</v>
      </c>
      <c r="K26" s="27" t="s">
        <v>48</v>
      </c>
      <c r="L26" s="28" t="s">
        <v>49</v>
      </c>
    </row>
    <row r="27" spans="1:12" s="18" customFormat="1" ht="37.5" customHeight="1">
      <c r="A27" s="24" t="s">
        <v>50</v>
      </c>
      <c r="B27" s="25" t="s">
        <v>51</v>
      </c>
      <c r="C27" s="3">
        <f>C28</f>
        <v>50000</v>
      </c>
      <c r="D27" s="3">
        <f>D28</f>
        <v>0</v>
      </c>
      <c r="E27" s="3">
        <f>E28</f>
        <v>50000</v>
      </c>
      <c r="F27" s="3"/>
      <c r="G27" s="33"/>
      <c r="H27" s="30"/>
      <c r="I27" s="34"/>
      <c r="J27" s="4" t="s">
        <v>33</v>
      </c>
      <c r="K27" s="27" t="s">
        <v>52</v>
      </c>
      <c r="L27" s="28" t="s">
        <v>53</v>
      </c>
    </row>
    <row r="28" spans="1:12" s="18" customFormat="1" ht="37.5" customHeight="1">
      <c r="A28" s="13"/>
      <c r="B28" s="30" t="s">
        <v>19</v>
      </c>
      <c r="C28" s="31">
        <v>50000</v>
      </c>
      <c r="D28" s="31">
        <v>0</v>
      </c>
      <c r="E28" s="31">
        <f>C28-D28</f>
        <v>50000</v>
      </c>
      <c r="F28" s="3"/>
      <c r="G28" s="33"/>
      <c r="H28" s="30"/>
      <c r="I28" s="34"/>
      <c r="J28" s="32" t="s">
        <v>33</v>
      </c>
      <c r="K28" s="27" t="s">
        <v>52</v>
      </c>
      <c r="L28" s="28" t="s">
        <v>53</v>
      </c>
    </row>
    <row r="29" spans="1:12" s="18" customFormat="1" ht="37.5" customHeight="1">
      <c r="A29" s="24" t="s">
        <v>54</v>
      </c>
      <c r="B29" s="25" t="s">
        <v>55</v>
      </c>
      <c r="C29" s="3">
        <v>0</v>
      </c>
      <c r="D29" s="3">
        <v>0</v>
      </c>
      <c r="E29" s="3">
        <v>0</v>
      </c>
      <c r="F29" s="3"/>
      <c r="G29" s="33"/>
      <c r="H29" s="30"/>
      <c r="I29" s="34"/>
      <c r="J29" s="4" t="s">
        <v>10</v>
      </c>
      <c r="K29" s="36" t="s">
        <v>56</v>
      </c>
      <c r="L29" s="28" t="s">
        <v>57</v>
      </c>
    </row>
    <row r="30" spans="1:12" s="18" customFormat="1" ht="37.5" customHeight="1">
      <c r="A30" s="24" t="s">
        <v>58</v>
      </c>
      <c r="B30" s="25" t="s">
        <v>59</v>
      </c>
      <c r="C30" s="3">
        <f>SUM(C31:C32)</f>
        <v>400000</v>
      </c>
      <c r="D30" s="3">
        <f>SUM(D31:D32)</f>
        <v>400000</v>
      </c>
      <c r="E30" s="3">
        <f>SUM(E31:E32)</f>
        <v>0</v>
      </c>
      <c r="F30" s="3"/>
      <c r="G30" s="33"/>
      <c r="H30" s="30"/>
      <c r="I30" s="34"/>
      <c r="J30" s="4" t="s">
        <v>33</v>
      </c>
      <c r="K30" s="27" t="s">
        <v>60</v>
      </c>
      <c r="L30" s="28" t="s">
        <v>61</v>
      </c>
    </row>
    <row r="31" spans="1:12" s="18" customFormat="1" ht="37.5" customHeight="1">
      <c r="A31" s="13"/>
      <c r="B31" s="30" t="s">
        <v>19</v>
      </c>
      <c r="C31" s="31">
        <v>200000</v>
      </c>
      <c r="D31" s="31">
        <v>200000</v>
      </c>
      <c r="E31" s="31">
        <v>0</v>
      </c>
      <c r="F31" s="3"/>
      <c r="G31" s="33"/>
      <c r="H31" s="30"/>
      <c r="I31" s="34"/>
      <c r="J31" s="32" t="s">
        <v>33</v>
      </c>
      <c r="K31" s="27" t="s">
        <v>60</v>
      </c>
      <c r="L31" s="28" t="s">
        <v>61</v>
      </c>
    </row>
    <row r="32" spans="1:12" s="18" customFormat="1" ht="37.5" customHeight="1">
      <c r="A32" s="13"/>
      <c r="B32" s="30" t="s">
        <v>20</v>
      </c>
      <c r="C32" s="31">
        <v>200000</v>
      </c>
      <c r="D32" s="31">
        <v>200000</v>
      </c>
      <c r="E32" s="31">
        <v>0</v>
      </c>
      <c r="F32" s="3"/>
      <c r="G32" s="33"/>
      <c r="H32" s="30"/>
      <c r="I32" s="34"/>
      <c r="J32" s="32" t="s">
        <v>33</v>
      </c>
      <c r="K32" s="27" t="s">
        <v>60</v>
      </c>
      <c r="L32" s="28" t="s">
        <v>61</v>
      </c>
    </row>
    <row r="33" spans="1:12" s="18" customFormat="1" ht="37.5" customHeight="1">
      <c r="A33" s="24" t="s">
        <v>62</v>
      </c>
      <c r="B33" s="25" t="s">
        <v>63</v>
      </c>
      <c r="C33" s="3">
        <f>C34+C35+C36</f>
        <v>302457.92</v>
      </c>
      <c r="D33" s="3">
        <f>D34+D35+D36</f>
        <v>280000</v>
      </c>
      <c r="E33" s="3">
        <f>E34+E35+E36</f>
        <v>22457.919999999998</v>
      </c>
      <c r="F33" s="3"/>
      <c r="G33" s="33"/>
      <c r="H33" s="30"/>
      <c r="I33" s="34"/>
      <c r="J33" s="4" t="s">
        <v>38</v>
      </c>
      <c r="K33" s="27" t="s">
        <v>64</v>
      </c>
      <c r="L33" s="28" t="s">
        <v>65</v>
      </c>
    </row>
    <row r="34" spans="1:12" s="18" customFormat="1" ht="37.5" customHeight="1">
      <c r="A34" s="13"/>
      <c r="B34" s="37" t="s">
        <v>19</v>
      </c>
      <c r="C34" s="31">
        <v>100457.92</v>
      </c>
      <c r="D34" s="31">
        <v>100000</v>
      </c>
      <c r="E34" s="31">
        <f>C34-D34</f>
        <v>457.91999999999825</v>
      </c>
      <c r="F34" s="3"/>
      <c r="G34" s="33"/>
      <c r="H34" s="30"/>
      <c r="I34" s="34"/>
      <c r="J34" s="32" t="s">
        <v>38</v>
      </c>
      <c r="K34" s="27" t="s">
        <v>64</v>
      </c>
      <c r="L34" s="28" t="s">
        <v>65</v>
      </c>
    </row>
    <row r="35" spans="1:12" s="18" customFormat="1" ht="37.5" customHeight="1">
      <c r="A35" s="13"/>
      <c r="B35" s="37" t="s">
        <v>20</v>
      </c>
      <c r="C35" s="31">
        <v>202000</v>
      </c>
      <c r="D35" s="31">
        <v>100000</v>
      </c>
      <c r="E35" s="31">
        <f>C35-D35</f>
        <v>102000</v>
      </c>
      <c r="F35" s="3"/>
      <c r="G35" s="33"/>
      <c r="H35" s="30"/>
      <c r="I35" s="34"/>
      <c r="J35" s="32" t="s">
        <v>38</v>
      </c>
      <c r="K35" s="27" t="s">
        <v>64</v>
      </c>
      <c r="L35" s="28" t="s">
        <v>65</v>
      </c>
    </row>
    <row r="36" spans="1:12" s="18" customFormat="1" ht="37.5" customHeight="1">
      <c r="A36" s="13"/>
      <c r="B36" s="37" t="s">
        <v>45</v>
      </c>
      <c r="C36" s="31">
        <v>0</v>
      </c>
      <c r="D36" s="31">
        <v>80000</v>
      </c>
      <c r="E36" s="31">
        <f>C36-D36</f>
        <v>-80000</v>
      </c>
      <c r="F36" s="3"/>
      <c r="G36" s="33"/>
      <c r="H36" s="30"/>
      <c r="I36" s="34"/>
      <c r="J36" s="32" t="s">
        <v>38</v>
      </c>
      <c r="K36" s="27" t="s">
        <v>64</v>
      </c>
      <c r="L36" s="28" t="s">
        <v>65</v>
      </c>
    </row>
    <row r="37" spans="1:12" s="18" customFormat="1" ht="37.5" customHeight="1">
      <c r="A37" s="24" t="s">
        <v>66</v>
      </c>
      <c r="B37" s="25" t="s">
        <v>67</v>
      </c>
      <c r="C37" s="3">
        <f>C38</f>
        <v>60000</v>
      </c>
      <c r="D37" s="3">
        <f>D38</f>
        <v>22000</v>
      </c>
      <c r="E37" s="3">
        <f>E38</f>
        <v>38000</v>
      </c>
      <c r="F37" s="3">
        <v>6</v>
      </c>
      <c r="G37" s="33">
        <v>10</v>
      </c>
      <c r="H37" s="30" t="s">
        <v>68</v>
      </c>
      <c r="I37" s="34">
        <v>15312060575</v>
      </c>
      <c r="J37" s="4" t="s">
        <v>38</v>
      </c>
      <c r="K37" s="27" t="s">
        <v>69</v>
      </c>
      <c r="L37" s="28" t="s">
        <v>70</v>
      </c>
    </row>
    <row r="38" spans="1:12" s="18" customFormat="1" ht="37.5" customHeight="1">
      <c r="A38" s="13"/>
      <c r="B38" s="37" t="s">
        <v>20</v>
      </c>
      <c r="C38" s="31">
        <v>60000</v>
      </c>
      <c r="D38" s="31">
        <v>22000</v>
      </c>
      <c r="E38" s="31">
        <f>C38-D38</f>
        <v>38000</v>
      </c>
      <c r="F38" s="3"/>
      <c r="G38" s="33"/>
      <c r="H38" s="30"/>
      <c r="I38" s="34"/>
      <c r="J38" s="32" t="s">
        <v>38</v>
      </c>
      <c r="K38" s="27" t="s">
        <v>69</v>
      </c>
      <c r="L38" s="28" t="s">
        <v>70</v>
      </c>
    </row>
    <row r="39" spans="1:12" s="18" customFormat="1" ht="37.5" customHeight="1">
      <c r="A39" s="24" t="s">
        <v>71</v>
      </c>
      <c r="B39" s="25" t="s">
        <v>72</v>
      </c>
      <c r="C39" s="3">
        <f>C40+C41</f>
        <v>100000</v>
      </c>
      <c r="D39" s="3">
        <f>D40+D41</f>
        <v>50000</v>
      </c>
      <c r="E39" s="3">
        <f>E40+E41</f>
        <v>50000</v>
      </c>
      <c r="F39" s="3">
        <v>5</v>
      </c>
      <c r="G39" s="33">
        <v>10</v>
      </c>
      <c r="H39" s="30" t="s">
        <v>73</v>
      </c>
      <c r="I39" s="34">
        <v>13813077777</v>
      </c>
      <c r="J39" s="4" t="s">
        <v>38</v>
      </c>
      <c r="K39" s="27" t="s">
        <v>74</v>
      </c>
      <c r="L39" s="28" t="s">
        <v>75</v>
      </c>
    </row>
    <row r="40" spans="1:12" s="18" customFormat="1" ht="37.5" customHeight="1">
      <c r="A40" s="13"/>
      <c r="B40" s="37" t="s">
        <v>20</v>
      </c>
      <c r="C40" s="31">
        <v>50000</v>
      </c>
      <c r="D40" s="31">
        <v>50000</v>
      </c>
      <c r="E40" s="31">
        <f>C40-D40</f>
        <v>0</v>
      </c>
      <c r="F40" s="3"/>
      <c r="G40" s="33"/>
      <c r="H40" s="30"/>
      <c r="I40" s="34"/>
      <c r="J40" s="32" t="s">
        <v>38</v>
      </c>
      <c r="K40" s="27" t="s">
        <v>74</v>
      </c>
      <c r="L40" s="28" t="s">
        <v>75</v>
      </c>
    </row>
    <row r="41" spans="1:12" s="18" customFormat="1" ht="37.5" customHeight="1">
      <c r="A41" s="13"/>
      <c r="B41" s="37" t="s">
        <v>45</v>
      </c>
      <c r="C41" s="31">
        <v>50000</v>
      </c>
      <c r="D41" s="31">
        <v>0</v>
      </c>
      <c r="E41" s="31">
        <f>C41-D41</f>
        <v>50000</v>
      </c>
      <c r="F41" s="3"/>
      <c r="G41" s="33"/>
      <c r="H41" s="30"/>
      <c r="I41" s="34"/>
      <c r="J41" s="32" t="s">
        <v>38</v>
      </c>
      <c r="K41" s="27" t="s">
        <v>74</v>
      </c>
      <c r="L41" s="28" t="s">
        <v>75</v>
      </c>
    </row>
    <row r="42" spans="1:12" s="18" customFormat="1" ht="37.5" customHeight="1">
      <c r="A42" s="24" t="s">
        <v>76</v>
      </c>
      <c r="B42" s="25" t="s">
        <v>77</v>
      </c>
      <c r="C42" s="3">
        <f>C43</f>
        <v>120000</v>
      </c>
      <c r="D42" s="3">
        <f>D43</f>
        <v>120000</v>
      </c>
      <c r="E42" s="3">
        <f>E43</f>
        <v>0</v>
      </c>
      <c r="F42" s="3">
        <v>6</v>
      </c>
      <c r="G42" s="33">
        <v>10</v>
      </c>
      <c r="H42" s="30" t="s">
        <v>78</v>
      </c>
      <c r="I42" s="34">
        <v>15295510709</v>
      </c>
      <c r="J42" s="4" t="s">
        <v>38</v>
      </c>
      <c r="K42" s="27" t="s">
        <v>79</v>
      </c>
      <c r="L42" s="28" t="s">
        <v>80</v>
      </c>
    </row>
    <row r="43" spans="1:12" s="18" customFormat="1" ht="37.5" customHeight="1">
      <c r="A43" s="13"/>
      <c r="B43" s="37" t="s">
        <v>20</v>
      </c>
      <c r="C43" s="31">
        <v>120000</v>
      </c>
      <c r="D43" s="31">
        <v>120000</v>
      </c>
      <c r="E43" s="31">
        <f>C43-D43</f>
        <v>0</v>
      </c>
      <c r="F43" s="3"/>
      <c r="G43" s="33"/>
      <c r="H43" s="30"/>
      <c r="I43" s="34"/>
      <c r="J43" s="32" t="s">
        <v>38</v>
      </c>
      <c r="K43" s="27" t="s">
        <v>79</v>
      </c>
      <c r="L43" s="28" t="s">
        <v>80</v>
      </c>
    </row>
    <row r="44" spans="1:12" s="18" customFormat="1" ht="37.5" customHeight="1">
      <c r="A44" s="24" t="s">
        <v>81</v>
      </c>
      <c r="B44" s="25" t="s">
        <v>82</v>
      </c>
      <c r="C44" s="3">
        <f>C45</f>
        <v>200000</v>
      </c>
      <c r="D44" s="3">
        <f>D45</f>
        <v>120000</v>
      </c>
      <c r="E44" s="3">
        <f>E45</f>
        <v>80000</v>
      </c>
      <c r="F44" s="3">
        <v>20</v>
      </c>
      <c r="G44" s="33">
        <v>10</v>
      </c>
      <c r="H44" s="30" t="s">
        <v>83</v>
      </c>
      <c r="I44" s="34">
        <v>13601439888</v>
      </c>
      <c r="J44" s="4" t="s">
        <v>38</v>
      </c>
      <c r="K44" s="27" t="s">
        <v>84</v>
      </c>
      <c r="L44" s="28" t="s">
        <v>85</v>
      </c>
    </row>
    <row r="45" spans="1:12" s="18" customFormat="1" ht="37.5" customHeight="1">
      <c r="A45" s="13"/>
      <c r="B45" s="37" t="s">
        <v>20</v>
      </c>
      <c r="C45" s="31">
        <v>200000</v>
      </c>
      <c r="D45" s="31">
        <v>120000</v>
      </c>
      <c r="E45" s="31">
        <f>C45-D45</f>
        <v>80000</v>
      </c>
      <c r="F45" s="3"/>
      <c r="G45" s="33"/>
      <c r="H45" s="30"/>
      <c r="I45" s="34"/>
      <c r="J45" s="32" t="s">
        <v>38</v>
      </c>
      <c r="K45" s="27" t="s">
        <v>84</v>
      </c>
      <c r="L45" s="28" t="s">
        <v>85</v>
      </c>
    </row>
    <row r="46" spans="1:12" s="18" customFormat="1" ht="37.5" customHeight="1">
      <c r="A46" s="24" t="s">
        <v>86</v>
      </c>
      <c r="B46" s="25" t="s">
        <v>87</v>
      </c>
      <c r="C46" s="3">
        <v>11000</v>
      </c>
      <c r="D46" s="3">
        <v>0</v>
      </c>
      <c r="E46" s="3">
        <f>C46-D46</f>
        <v>11000</v>
      </c>
      <c r="F46" s="3">
        <v>8</v>
      </c>
      <c r="G46" s="33">
        <v>40</v>
      </c>
      <c r="H46" s="30" t="s">
        <v>88</v>
      </c>
      <c r="I46" s="34">
        <v>17766428897</v>
      </c>
      <c r="J46" s="4" t="s">
        <v>33</v>
      </c>
      <c r="K46" s="27" t="s">
        <v>89</v>
      </c>
      <c r="L46" s="28" t="s">
        <v>90</v>
      </c>
    </row>
    <row r="47" spans="1:12" s="18" customFormat="1" ht="37.5" customHeight="1">
      <c r="A47" s="24" t="s">
        <v>91</v>
      </c>
      <c r="B47" s="25" t="s">
        <v>92</v>
      </c>
      <c r="C47" s="3">
        <v>0</v>
      </c>
      <c r="D47" s="3">
        <v>0</v>
      </c>
      <c r="E47" s="3">
        <v>0</v>
      </c>
      <c r="F47" s="3"/>
      <c r="G47" s="33"/>
      <c r="H47" s="30"/>
      <c r="I47" s="34"/>
      <c r="J47" s="4" t="s">
        <v>93</v>
      </c>
      <c r="K47" s="38" t="s">
        <v>94</v>
      </c>
      <c r="L47" s="28" t="s">
        <v>95</v>
      </c>
    </row>
    <row r="48" spans="1:12" s="18" customFormat="1" ht="37.5" customHeight="1">
      <c r="A48" s="24" t="s">
        <v>96</v>
      </c>
      <c r="B48" s="25" t="s">
        <v>97</v>
      </c>
      <c r="C48" s="3">
        <f>C49</f>
        <v>150000</v>
      </c>
      <c r="D48" s="3">
        <f>D49</f>
        <v>0</v>
      </c>
      <c r="E48" s="3">
        <f>E49</f>
        <v>150000</v>
      </c>
      <c r="F48" s="3"/>
      <c r="G48" s="33"/>
      <c r="H48" s="30"/>
      <c r="I48" s="34"/>
      <c r="J48" s="4" t="s">
        <v>38</v>
      </c>
      <c r="K48" s="38" t="s">
        <v>98</v>
      </c>
      <c r="L48" s="28" t="s">
        <v>99</v>
      </c>
    </row>
    <row r="49" spans="1:12" s="18" customFormat="1" ht="37.5" customHeight="1">
      <c r="A49" s="13"/>
      <c r="B49" s="37" t="s">
        <v>45</v>
      </c>
      <c r="C49" s="31">
        <v>150000</v>
      </c>
      <c r="D49" s="31">
        <v>0</v>
      </c>
      <c r="E49" s="31">
        <f>C49-D49</f>
        <v>150000</v>
      </c>
      <c r="F49" s="3"/>
      <c r="G49" s="33"/>
      <c r="H49" s="30"/>
      <c r="I49" s="34"/>
      <c r="J49" s="32" t="s">
        <v>38</v>
      </c>
      <c r="K49" s="38" t="s">
        <v>98</v>
      </c>
      <c r="L49" s="28" t="s">
        <v>99</v>
      </c>
    </row>
    <row r="50" spans="1:12" ht="30" customHeight="1">
      <c r="A50" s="20" t="s">
        <v>100</v>
      </c>
      <c r="B50" s="21" t="s">
        <v>101</v>
      </c>
      <c r="C50" s="22"/>
      <c r="D50" s="22"/>
      <c r="E50" s="22"/>
      <c r="F50" s="22"/>
      <c r="G50" s="22"/>
      <c r="H50" s="22"/>
      <c r="I50" s="22"/>
      <c r="J50" s="22"/>
      <c r="K50" s="22"/>
      <c r="L50" s="23"/>
    </row>
    <row r="51" spans="1:12" ht="30" customHeight="1">
      <c r="A51" s="24" t="s">
        <v>102</v>
      </c>
      <c r="B51" s="25" t="s">
        <v>103</v>
      </c>
      <c r="C51" s="3">
        <f>C52+C53+C54</f>
        <v>90000</v>
      </c>
      <c r="D51" s="3">
        <f>D52+D53+D54</f>
        <v>40000</v>
      </c>
      <c r="E51" s="3">
        <f>E52+E53+E54</f>
        <v>50000</v>
      </c>
      <c r="F51" s="31"/>
      <c r="G51" s="39"/>
      <c r="H51" s="30"/>
      <c r="I51" s="34"/>
      <c r="J51" s="4" t="s">
        <v>38</v>
      </c>
      <c r="K51" s="40" t="s">
        <v>104</v>
      </c>
      <c r="L51" s="28" t="s">
        <v>105</v>
      </c>
    </row>
    <row r="52" spans="1:12" ht="30" customHeight="1">
      <c r="A52" s="41"/>
      <c r="B52" s="37" t="s">
        <v>19</v>
      </c>
      <c r="C52" s="31">
        <v>50000</v>
      </c>
      <c r="D52" s="31">
        <v>0</v>
      </c>
      <c r="E52" s="31">
        <f>C52-D52</f>
        <v>50000</v>
      </c>
      <c r="F52" s="31"/>
      <c r="G52" s="39"/>
      <c r="H52" s="30"/>
      <c r="I52" s="34"/>
      <c r="J52" s="32" t="s">
        <v>38</v>
      </c>
      <c r="K52" s="40" t="s">
        <v>104</v>
      </c>
      <c r="L52" s="28" t="s">
        <v>105</v>
      </c>
    </row>
    <row r="53" spans="1:12" ht="30" customHeight="1">
      <c r="A53" s="41"/>
      <c r="B53" s="37" t="s">
        <v>20</v>
      </c>
      <c r="C53" s="31">
        <v>20000</v>
      </c>
      <c r="D53" s="31">
        <v>20000</v>
      </c>
      <c r="E53" s="31">
        <f>C53-D53</f>
        <v>0</v>
      </c>
      <c r="F53" s="31"/>
      <c r="G53" s="39"/>
      <c r="H53" s="30"/>
      <c r="I53" s="34"/>
      <c r="J53" s="32" t="s">
        <v>38</v>
      </c>
      <c r="K53" s="40" t="s">
        <v>104</v>
      </c>
      <c r="L53" s="28" t="s">
        <v>105</v>
      </c>
    </row>
    <row r="54" spans="1:12" ht="30" customHeight="1">
      <c r="A54" s="41"/>
      <c r="B54" s="37" t="s">
        <v>45</v>
      </c>
      <c r="C54" s="31">
        <v>20000</v>
      </c>
      <c r="D54" s="31">
        <v>20000</v>
      </c>
      <c r="E54" s="31">
        <f>C54-D54</f>
        <v>0</v>
      </c>
      <c r="F54" s="31"/>
      <c r="G54" s="39"/>
      <c r="H54" s="30"/>
      <c r="I54" s="34"/>
      <c r="J54" s="32" t="s">
        <v>38</v>
      </c>
      <c r="K54" s="40" t="s">
        <v>104</v>
      </c>
      <c r="L54" s="28" t="s">
        <v>105</v>
      </c>
    </row>
    <row r="55" spans="1:12" ht="30" customHeight="1">
      <c r="A55" s="24" t="s">
        <v>106</v>
      </c>
      <c r="B55" s="25" t="s">
        <v>107</v>
      </c>
      <c r="C55" s="3">
        <f>C56+C57</f>
        <v>301236.59999999998</v>
      </c>
      <c r="D55" s="3">
        <f>D56+D57</f>
        <v>296527</v>
      </c>
      <c r="E55" s="3">
        <f>E56+E57</f>
        <v>4709.5999999999767</v>
      </c>
      <c r="F55" s="31"/>
      <c r="G55" s="39"/>
      <c r="H55" s="30"/>
      <c r="I55" s="34"/>
      <c r="J55" s="4" t="s">
        <v>33</v>
      </c>
      <c r="K55" s="40" t="s">
        <v>108</v>
      </c>
      <c r="L55" s="28" t="s">
        <v>109</v>
      </c>
    </row>
    <row r="56" spans="1:12" ht="30" customHeight="1">
      <c r="A56" s="41"/>
      <c r="B56" s="37" t="s">
        <v>19</v>
      </c>
      <c r="C56" s="31">
        <v>301236.59999999998</v>
      </c>
      <c r="D56" s="31">
        <v>272916</v>
      </c>
      <c r="E56" s="31">
        <f>C56-D56</f>
        <v>28320.599999999977</v>
      </c>
      <c r="F56" s="31"/>
      <c r="G56" s="39"/>
      <c r="H56" s="30"/>
      <c r="I56" s="34"/>
      <c r="J56" s="32" t="s">
        <v>33</v>
      </c>
      <c r="K56" s="40" t="s">
        <v>108</v>
      </c>
      <c r="L56" s="28" t="s">
        <v>109</v>
      </c>
    </row>
    <row r="57" spans="1:12" ht="30" customHeight="1">
      <c r="A57" s="41"/>
      <c r="B57" s="37" t="s">
        <v>20</v>
      </c>
      <c r="C57" s="31">
        <v>0</v>
      </c>
      <c r="D57" s="31">
        <v>23611</v>
      </c>
      <c r="E57" s="31">
        <f>C57-D57</f>
        <v>-23611</v>
      </c>
      <c r="F57" s="31"/>
      <c r="G57" s="39"/>
      <c r="H57" s="30"/>
      <c r="I57" s="34"/>
      <c r="J57" s="32" t="s">
        <v>33</v>
      </c>
      <c r="K57" s="40" t="s">
        <v>108</v>
      </c>
      <c r="L57" s="28" t="s">
        <v>109</v>
      </c>
    </row>
    <row r="58" spans="1:12" s="18" customFormat="1" ht="37.5" customHeight="1">
      <c r="A58" s="24" t="s">
        <v>110</v>
      </c>
      <c r="B58" s="25" t="s">
        <v>111</v>
      </c>
      <c r="C58" s="3">
        <f>C59</f>
        <v>200000</v>
      </c>
      <c r="D58" s="3">
        <f>D59</f>
        <v>100000</v>
      </c>
      <c r="E58" s="3">
        <f>E59</f>
        <v>100000</v>
      </c>
      <c r="F58" s="3">
        <v>20</v>
      </c>
      <c r="G58" s="33">
        <v>50</v>
      </c>
      <c r="H58" s="30" t="s">
        <v>112</v>
      </c>
      <c r="I58" s="34">
        <v>18851689529</v>
      </c>
      <c r="J58" s="4" t="s">
        <v>38</v>
      </c>
      <c r="K58" s="27" t="s">
        <v>113</v>
      </c>
      <c r="L58" s="28" t="s">
        <v>114</v>
      </c>
    </row>
    <row r="59" spans="1:12" s="18" customFormat="1" ht="37.5" customHeight="1">
      <c r="A59" s="13"/>
      <c r="B59" s="30" t="s">
        <v>20</v>
      </c>
      <c r="C59" s="31">
        <v>200000</v>
      </c>
      <c r="D59" s="31">
        <v>100000</v>
      </c>
      <c r="E59" s="31">
        <f>C59-D59</f>
        <v>100000</v>
      </c>
      <c r="F59" s="3"/>
      <c r="G59" s="33"/>
      <c r="H59" s="30"/>
      <c r="I59" s="34"/>
      <c r="J59" s="32" t="s">
        <v>38</v>
      </c>
      <c r="K59" s="27" t="s">
        <v>113</v>
      </c>
      <c r="L59" s="28" t="s">
        <v>114</v>
      </c>
    </row>
    <row r="60" spans="1:12" s="18" customFormat="1" ht="37.5" customHeight="1">
      <c r="A60" s="24" t="s">
        <v>115</v>
      </c>
      <c r="B60" s="25" t="s">
        <v>116</v>
      </c>
      <c r="C60" s="3">
        <f>C61+C62</f>
        <v>200000</v>
      </c>
      <c r="D60" s="3">
        <f>D61+D62</f>
        <v>200000</v>
      </c>
      <c r="E60" s="3">
        <f>C60-D60</f>
        <v>0</v>
      </c>
      <c r="F60" s="3"/>
      <c r="G60" s="33"/>
      <c r="H60" s="30"/>
      <c r="I60" s="34"/>
      <c r="J60" s="4" t="s">
        <v>38</v>
      </c>
      <c r="K60" s="40" t="s">
        <v>117</v>
      </c>
      <c r="L60" s="28" t="s">
        <v>118</v>
      </c>
    </row>
    <row r="61" spans="1:12" s="18" customFormat="1" ht="37.5" customHeight="1">
      <c r="A61" s="13"/>
      <c r="B61" s="37" t="s">
        <v>20</v>
      </c>
      <c r="C61" s="31">
        <v>200000</v>
      </c>
      <c r="D61" s="31">
        <v>100000</v>
      </c>
      <c r="E61" s="31">
        <f>C61-D61</f>
        <v>100000</v>
      </c>
      <c r="F61" s="3"/>
      <c r="G61" s="33"/>
      <c r="H61" s="30"/>
      <c r="I61" s="34"/>
      <c r="J61" s="32" t="s">
        <v>38</v>
      </c>
      <c r="K61" s="40" t="s">
        <v>117</v>
      </c>
      <c r="L61" s="28" t="s">
        <v>118</v>
      </c>
    </row>
    <row r="62" spans="1:12" s="18" customFormat="1" ht="37.5" customHeight="1">
      <c r="A62" s="13"/>
      <c r="B62" s="37" t="s">
        <v>45</v>
      </c>
      <c r="C62" s="31">
        <v>0</v>
      </c>
      <c r="D62" s="31">
        <v>100000</v>
      </c>
      <c r="E62" s="31">
        <f>C62-D62</f>
        <v>-100000</v>
      </c>
      <c r="F62" s="3"/>
      <c r="G62" s="33"/>
      <c r="H62" s="30"/>
      <c r="I62" s="34"/>
      <c r="J62" s="32" t="s">
        <v>38</v>
      </c>
      <c r="K62" s="40" t="s">
        <v>117</v>
      </c>
      <c r="L62" s="28" t="s">
        <v>118</v>
      </c>
    </row>
    <row r="63" spans="1:12" s="18" customFormat="1" ht="37.5" customHeight="1">
      <c r="A63" s="24" t="s">
        <v>119</v>
      </c>
      <c r="B63" s="25" t="s">
        <v>120</v>
      </c>
      <c r="C63" s="3">
        <f>C64+C65</f>
        <v>332569.18</v>
      </c>
      <c r="D63" s="3">
        <f>D64+D65</f>
        <v>250000</v>
      </c>
      <c r="E63" s="3">
        <f>E64+E65</f>
        <v>82569.179999999993</v>
      </c>
      <c r="F63" s="3"/>
      <c r="G63" s="33"/>
      <c r="H63" s="30"/>
      <c r="I63" s="34"/>
      <c r="J63" s="4" t="s">
        <v>121</v>
      </c>
      <c r="K63" s="35" t="s">
        <v>122</v>
      </c>
      <c r="L63" s="28" t="s">
        <v>123</v>
      </c>
    </row>
    <row r="64" spans="1:12" s="18" customFormat="1" ht="37.5" customHeight="1">
      <c r="A64" s="13"/>
      <c r="B64" s="37" t="s">
        <v>20</v>
      </c>
      <c r="C64" s="31">
        <v>250000</v>
      </c>
      <c r="D64" s="31">
        <v>0</v>
      </c>
      <c r="E64" s="31">
        <f>C64-D64</f>
        <v>250000</v>
      </c>
      <c r="F64" s="3"/>
      <c r="G64" s="33"/>
      <c r="H64" s="30"/>
      <c r="I64" s="34"/>
      <c r="J64" s="32" t="s">
        <v>121</v>
      </c>
      <c r="K64" s="35" t="s">
        <v>122</v>
      </c>
      <c r="L64" s="28" t="s">
        <v>123</v>
      </c>
    </row>
    <row r="65" spans="1:12" s="18" customFormat="1" ht="37.5" customHeight="1">
      <c r="A65" s="13"/>
      <c r="B65" s="37" t="s">
        <v>45</v>
      </c>
      <c r="C65" s="31">
        <v>82569.179999999993</v>
      </c>
      <c r="D65" s="31">
        <v>250000</v>
      </c>
      <c r="E65" s="31">
        <f>C65-D65</f>
        <v>-167430.82</v>
      </c>
      <c r="F65" s="3"/>
      <c r="G65" s="33"/>
      <c r="H65" s="30"/>
      <c r="I65" s="34"/>
      <c r="J65" s="32" t="s">
        <v>121</v>
      </c>
      <c r="K65" s="35" t="s">
        <v>122</v>
      </c>
      <c r="L65" s="28" t="s">
        <v>123</v>
      </c>
    </row>
    <row r="66" spans="1:12" s="18" customFormat="1" ht="37.5" customHeight="1">
      <c r="A66" s="24" t="s">
        <v>124</v>
      </c>
      <c r="B66" s="25" t="s">
        <v>125</v>
      </c>
      <c r="C66" s="3">
        <f>C67+C68</f>
        <v>200000</v>
      </c>
      <c r="D66" s="3">
        <f>D67+D68</f>
        <v>200000</v>
      </c>
      <c r="E66" s="3">
        <f>E67+E68</f>
        <v>0</v>
      </c>
      <c r="F66" s="3"/>
      <c r="G66" s="33"/>
      <c r="H66" s="30"/>
      <c r="I66" s="34"/>
      <c r="J66" s="4" t="s">
        <v>121</v>
      </c>
      <c r="K66" s="35" t="s">
        <v>126</v>
      </c>
      <c r="L66" s="28" t="s">
        <v>127</v>
      </c>
    </row>
    <row r="67" spans="1:12" s="18" customFormat="1" ht="37.5" customHeight="1">
      <c r="A67" s="13"/>
      <c r="B67" s="37" t="s">
        <v>20</v>
      </c>
      <c r="C67" s="31">
        <v>200000</v>
      </c>
      <c r="D67" s="31">
        <v>0</v>
      </c>
      <c r="E67" s="31">
        <f>C67-D67</f>
        <v>200000</v>
      </c>
      <c r="F67" s="3"/>
      <c r="G67" s="33"/>
      <c r="H67" s="30"/>
      <c r="I67" s="34"/>
      <c r="J67" s="32" t="s">
        <v>121</v>
      </c>
      <c r="K67" s="35" t="s">
        <v>126</v>
      </c>
      <c r="L67" s="28" t="s">
        <v>127</v>
      </c>
    </row>
    <row r="68" spans="1:12" s="18" customFormat="1" ht="37.5" customHeight="1">
      <c r="A68" s="13"/>
      <c r="B68" s="37" t="s">
        <v>45</v>
      </c>
      <c r="C68" s="31">
        <v>0</v>
      </c>
      <c r="D68" s="31">
        <v>200000</v>
      </c>
      <c r="E68" s="31">
        <f>C68-D68</f>
        <v>-200000</v>
      </c>
      <c r="F68" s="3"/>
      <c r="G68" s="33"/>
      <c r="H68" s="30"/>
      <c r="I68" s="34"/>
      <c r="J68" s="32" t="s">
        <v>121</v>
      </c>
      <c r="K68" s="35" t="s">
        <v>126</v>
      </c>
      <c r="L68" s="28" t="s">
        <v>127</v>
      </c>
    </row>
    <row r="69" spans="1:12" s="18" customFormat="1" ht="37.5" customHeight="1">
      <c r="A69" s="24" t="s">
        <v>128</v>
      </c>
      <c r="B69" s="25" t="s">
        <v>129</v>
      </c>
      <c r="C69" s="3">
        <f>C70</f>
        <v>200000</v>
      </c>
      <c r="D69" s="3">
        <f>D70</f>
        <v>85000</v>
      </c>
      <c r="E69" s="3">
        <f>E70</f>
        <v>115000</v>
      </c>
      <c r="F69" s="6"/>
      <c r="G69" s="42"/>
      <c r="H69" s="43"/>
      <c r="I69" s="44"/>
      <c r="J69" s="4" t="s">
        <v>38</v>
      </c>
      <c r="K69" s="35" t="s">
        <v>130</v>
      </c>
      <c r="L69" s="28" t="s">
        <v>131</v>
      </c>
    </row>
    <row r="70" spans="1:12" s="18" customFormat="1" ht="37.5" customHeight="1">
      <c r="A70" s="13"/>
      <c r="B70" s="37" t="s">
        <v>45</v>
      </c>
      <c r="C70" s="31">
        <v>200000</v>
      </c>
      <c r="D70" s="31">
        <v>85000</v>
      </c>
      <c r="E70" s="31">
        <f>C70-D70</f>
        <v>115000</v>
      </c>
      <c r="F70" s="6"/>
      <c r="G70" s="42"/>
      <c r="H70" s="43"/>
      <c r="I70" s="44"/>
      <c r="J70" s="32" t="s">
        <v>38</v>
      </c>
      <c r="K70" s="35" t="s">
        <v>130</v>
      </c>
      <c r="L70" s="28" t="s">
        <v>131</v>
      </c>
    </row>
    <row r="71" spans="1:12" s="18" customFormat="1" ht="37.5" customHeight="1">
      <c r="A71" s="24" t="s">
        <v>132</v>
      </c>
      <c r="B71" s="25" t="s">
        <v>133</v>
      </c>
      <c r="C71" s="3">
        <f>C72</f>
        <v>50000</v>
      </c>
      <c r="D71" s="3">
        <f>D72</f>
        <v>0</v>
      </c>
      <c r="E71" s="3">
        <f>E72</f>
        <v>50000</v>
      </c>
      <c r="F71" s="6"/>
      <c r="G71" s="42"/>
      <c r="H71" s="43"/>
      <c r="I71" s="44"/>
      <c r="J71" s="4" t="s">
        <v>38</v>
      </c>
      <c r="K71" s="35" t="s">
        <v>134</v>
      </c>
      <c r="L71" s="28" t="s">
        <v>135</v>
      </c>
    </row>
    <row r="72" spans="1:12" s="18" customFormat="1" ht="37.5" customHeight="1">
      <c r="A72" s="13"/>
      <c r="B72" s="43" t="s">
        <v>45</v>
      </c>
      <c r="C72" s="31">
        <v>50000</v>
      </c>
      <c r="D72" s="31">
        <v>0</v>
      </c>
      <c r="E72" s="31">
        <v>50000</v>
      </c>
      <c r="F72" s="6"/>
      <c r="G72" s="42"/>
      <c r="H72" s="43"/>
      <c r="I72" s="44"/>
      <c r="J72" s="32" t="s">
        <v>38</v>
      </c>
      <c r="K72" s="35" t="s">
        <v>134</v>
      </c>
      <c r="L72" s="28" t="s">
        <v>135</v>
      </c>
    </row>
    <row r="73" spans="1:12" s="18" customFormat="1" ht="37.5" customHeight="1">
      <c r="A73" s="24" t="s">
        <v>136</v>
      </c>
      <c r="B73" s="25" t="s">
        <v>137</v>
      </c>
      <c r="C73" s="3">
        <f>C74</f>
        <v>50000</v>
      </c>
      <c r="D73" s="3">
        <f>D74</f>
        <v>0</v>
      </c>
      <c r="E73" s="3">
        <f>E74</f>
        <v>50000</v>
      </c>
      <c r="F73" s="6"/>
      <c r="G73" s="42"/>
      <c r="H73" s="43"/>
      <c r="I73" s="44"/>
      <c r="J73" s="4" t="s">
        <v>38</v>
      </c>
      <c r="K73" s="35" t="s">
        <v>138</v>
      </c>
      <c r="L73" s="28" t="s">
        <v>139</v>
      </c>
    </row>
    <row r="74" spans="1:12" s="18" customFormat="1" ht="37.5" customHeight="1">
      <c r="A74" s="13"/>
      <c r="B74" s="37" t="s">
        <v>45</v>
      </c>
      <c r="C74" s="31">
        <v>50000</v>
      </c>
      <c r="D74" s="31">
        <v>0</v>
      </c>
      <c r="E74" s="31">
        <f>C74-D74</f>
        <v>50000</v>
      </c>
      <c r="F74" s="6"/>
      <c r="G74" s="42"/>
      <c r="H74" s="43"/>
      <c r="I74" s="44"/>
      <c r="J74" s="32" t="s">
        <v>38</v>
      </c>
      <c r="K74" s="35" t="s">
        <v>138</v>
      </c>
      <c r="L74" s="28" t="s">
        <v>139</v>
      </c>
    </row>
    <row r="75" spans="1:12" s="18" customFormat="1" ht="37.5" customHeight="1">
      <c r="A75" s="24" t="s">
        <v>140</v>
      </c>
      <c r="B75" s="25" t="s">
        <v>141</v>
      </c>
      <c r="C75" s="3">
        <f>C76</f>
        <v>50000</v>
      </c>
      <c r="D75" s="3">
        <f>D76</f>
        <v>0</v>
      </c>
      <c r="E75" s="3">
        <f>E76</f>
        <v>50000</v>
      </c>
      <c r="F75" s="6"/>
      <c r="G75" s="42"/>
      <c r="H75" s="43"/>
      <c r="I75" s="44"/>
      <c r="J75" s="4" t="s">
        <v>38</v>
      </c>
      <c r="K75" s="35" t="s">
        <v>142</v>
      </c>
      <c r="L75" s="28" t="s">
        <v>143</v>
      </c>
    </row>
    <row r="76" spans="1:12" s="18" customFormat="1" ht="37.5" customHeight="1">
      <c r="A76" s="13"/>
      <c r="B76" s="37" t="s">
        <v>45</v>
      </c>
      <c r="C76" s="31">
        <v>50000</v>
      </c>
      <c r="D76" s="31">
        <v>0</v>
      </c>
      <c r="E76" s="31">
        <f>C76-D76</f>
        <v>50000</v>
      </c>
      <c r="F76" s="6"/>
      <c r="G76" s="42"/>
      <c r="H76" s="43"/>
      <c r="I76" s="44"/>
      <c r="J76" s="32" t="s">
        <v>38</v>
      </c>
      <c r="K76" s="35" t="s">
        <v>142</v>
      </c>
      <c r="L76" s="28" t="s">
        <v>143</v>
      </c>
    </row>
    <row r="77" spans="1:12" ht="30" customHeight="1">
      <c r="A77" s="20" t="s">
        <v>144</v>
      </c>
      <c r="B77" s="21" t="s">
        <v>145</v>
      </c>
      <c r="C77" s="22"/>
      <c r="D77" s="22"/>
      <c r="E77" s="22"/>
      <c r="F77" s="22"/>
      <c r="G77" s="22"/>
      <c r="H77" s="22"/>
      <c r="I77" s="22"/>
      <c r="J77" s="22"/>
      <c r="K77" s="22"/>
      <c r="L77" s="23"/>
    </row>
    <row r="78" spans="1:12" s="18" customFormat="1" ht="30" customHeight="1">
      <c r="A78" s="24" t="s">
        <v>146</v>
      </c>
      <c r="B78" s="25" t="s">
        <v>147</v>
      </c>
      <c r="C78" s="3">
        <f>SUM(C80:C97)</f>
        <v>3229100</v>
      </c>
      <c r="D78" s="3">
        <f>SUM(D80:D97)</f>
        <v>982000</v>
      </c>
      <c r="E78" s="3">
        <f>SUM(E80:E97)</f>
        <v>2247100</v>
      </c>
      <c r="F78" s="3">
        <f>SUM(F79:F97)</f>
        <v>125</v>
      </c>
      <c r="G78" s="33">
        <f>SUM(G79:G94)</f>
        <v>160</v>
      </c>
      <c r="H78" s="30" t="s">
        <v>148</v>
      </c>
      <c r="I78" s="34">
        <v>13033513830</v>
      </c>
      <c r="J78" s="4" t="s">
        <v>38</v>
      </c>
      <c r="K78" s="45" t="s">
        <v>149</v>
      </c>
      <c r="L78" s="28" t="s">
        <v>150</v>
      </c>
    </row>
    <row r="79" spans="1:12" s="18" customFormat="1" ht="30" customHeight="1">
      <c r="A79" s="24"/>
      <c r="B79" s="46" t="s">
        <v>151</v>
      </c>
      <c r="C79" s="3"/>
      <c r="D79" s="3"/>
      <c r="E79" s="3"/>
      <c r="F79" s="31">
        <v>30</v>
      </c>
      <c r="G79" s="39">
        <v>30</v>
      </c>
      <c r="H79" s="30" t="s">
        <v>152</v>
      </c>
      <c r="I79" s="34">
        <v>13812267310</v>
      </c>
      <c r="J79" s="32" t="s">
        <v>38</v>
      </c>
      <c r="K79" s="35" t="s">
        <v>153</v>
      </c>
      <c r="L79" s="28" t="s">
        <v>150</v>
      </c>
    </row>
    <row r="80" spans="1:12" s="18" customFormat="1" ht="30" customHeight="1">
      <c r="A80" s="24"/>
      <c r="B80" s="46" t="s">
        <v>20</v>
      </c>
      <c r="C80" s="31">
        <v>250000</v>
      </c>
      <c r="D80" s="31">
        <v>90000</v>
      </c>
      <c r="E80" s="31">
        <f>C80-D80</f>
        <v>160000</v>
      </c>
      <c r="F80" s="31"/>
      <c r="G80" s="39"/>
      <c r="H80" s="30"/>
      <c r="I80" s="34"/>
      <c r="J80" s="32" t="s">
        <v>38</v>
      </c>
      <c r="K80" s="35" t="s">
        <v>153</v>
      </c>
      <c r="L80" s="28" t="s">
        <v>150</v>
      </c>
    </row>
    <row r="81" spans="1:12" s="18" customFormat="1" ht="30" customHeight="1">
      <c r="A81" s="24"/>
      <c r="B81" s="46" t="s">
        <v>154</v>
      </c>
      <c r="C81" s="3"/>
      <c r="D81" s="3"/>
      <c r="E81" s="3"/>
      <c r="F81" s="31">
        <v>18</v>
      </c>
      <c r="G81" s="39">
        <v>25</v>
      </c>
      <c r="H81" s="30" t="s">
        <v>155</v>
      </c>
      <c r="I81" s="34">
        <v>13961651000</v>
      </c>
      <c r="J81" s="32" t="s">
        <v>38</v>
      </c>
      <c r="K81" s="35" t="s">
        <v>156</v>
      </c>
      <c r="L81" s="28" t="s">
        <v>150</v>
      </c>
    </row>
    <row r="82" spans="1:12" s="18" customFormat="1" ht="30" customHeight="1">
      <c r="A82" s="24"/>
      <c r="B82" s="46" t="s">
        <v>20</v>
      </c>
      <c r="C82" s="31">
        <v>180000</v>
      </c>
      <c r="D82" s="31">
        <v>60000</v>
      </c>
      <c r="E82" s="31">
        <f>C82-D82</f>
        <v>120000</v>
      </c>
      <c r="F82" s="31"/>
      <c r="G82" s="39"/>
      <c r="H82" s="30"/>
      <c r="I82" s="34"/>
      <c r="J82" s="32" t="s">
        <v>38</v>
      </c>
      <c r="K82" s="35" t="s">
        <v>156</v>
      </c>
      <c r="L82" s="28" t="s">
        <v>150</v>
      </c>
    </row>
    <row r="83" spans="1:12" s="18" customFormat="1" ht="30" customHeight="1">
      <c r="A83" s="24"/>
      <c r="B83" s="46" t="s">
        <v>45</v>
      </c>
      <c r="C83" s="31">
        <v>187500</v>
      </c>
      <c r="D83" s="31">
        <v>0</v>
      </c>
      <c r="E83" s="31">
        <f>C83-D83</f>
        <v>187500</v>
      </c>
      <c r="F83" s="31"/>
      <c r="G83" s="39"/>
      <c r="H83" s="30"/>
      <c r="I83" s="34"/>
      <c r="J83" s="32" t="s">
        <v>38</v>
      </c>
      <c r="K83" s="35" t="s">
        <v>156</v>
      </c>
      <c r="L83" s="28" t="s">
        <v>150</v>
      </c>
    </row>
    <row r="84" spans="1:12" s="18" customFormat="1" ht="30" customHeight="1">
      <c r="A84" s="24"/>
      <c r="B84" s="46" t="s">
        <v>157</v>
      </c>
      <c r="C84" s="3"/>
      <c r="D84" s="3"/>
      <c r="E84" s="3"/>
      <c r="F84" s="31">
        <v>6</v>
      </c>
      <c r="G84" s="39">
        <v>25</v>
      </c>
      <c r="H84" s="30" t="s">
        <v>158</v>
      </c>
      <c r="I84" s="34">
        <v>13906150158</v>
      </c>
      <c r="J84" s="32" t="s">
        <v>38</v>
      </c>
      <c r="K84" s="35" t="s">
        <v>159</v>
      </c>
      <c r="L84" s="28" t="s">
        <v>150</v>
      </c>
    </row>
    <row r="85" spans="1:12" s="18" customFormat="1" ht="30" customHeight="1">
      <c r="A85" s="24"/>
      <c r="B85" s="46" t="s">
        <v>20</v>
      </c>
      <c r="C85" s="31">
        <v>60000</v>
      </c>
      <c r="D85" s="31">
        <v>60000</v>
      </c>
      <c r="E85" s="31">
        <f>C85-D85</f>
        <v>0</v>
      </c>
      <c r="F85" s="31"/>
      <c r="G85" s="39"/>
      <c r="H85" s="30"/>
      <c r="I85" s="34"/>
      <c r="J85" s="32" t="s">
        <v>38</v>
      </c>
      <c r="K85" s="35" t="s">
        <v>159</v>
      </c>
      <c r="L85" s="28" t="s">
        <v>150</v>
      </c>
    </row>
    <row r="86" spans="1:12" s="18" customFormat="1" ht="30" customHeight="1">
      <c r="A86" s="24"/>
      <c r="B86" s="46" t="s">
        <v>45</v>
      </c>
      <c r="C86" s="31">
        <v>60000</v>
      </c>
      <c r="D86" s="31">
        <v>0</v>
      </c>
      <c r="E86" s="31">
        <v>60000</v>
      </c>
      <c r="F86" s="31"/>
      <c r="G86" s="39"/>
      <c r="H86" s="30"/>
      <c r="I86" s="34"/>
      <c r="J86" s="32" t="s">
        <v>38</v>
      </c>
      <c r="K86" s="35" t="s">
        <v>159</v>
      </c>
      <c r="L86" s="28" t="s">
        <v>150</v>
      </c>
    </row>
    <row r="87" spans="1:12" s="18" customFormat="1" ht="30" customHeight="1">
      <c r="A87" s="24"/>
      <c r="B87" s="46" t="s">
        <v>160</v>
      </c>
      <c r="C87" s="3"/>
      <c r="D87" s="3"/>
      <c r="E87" s="3"/>
      <c r="F87" s="31">
        <v>38</v>
      </c>
      <c r="G87" s="39">
        <v>40</v>
      </c>
      <c r="H87" s="30" t="s">
        <v>161</v>
      </c>
      <c r="I87" s="34">
        <v>13906172858</v>
      </c>
      <c r="J87" s="32" t="s">
        <v>38</v>
      </c>
      <c r="K87" s="35" t="s">
        <v>162</v>
      </c>
      <c r="L87" s="28" t="s">
        <v>150</v>
      </c>
    </row>
    <row r="88" spans="1:12" s="18" customFormat="1" ht="30" customHeight="1">
      <c r="A88" s="24"/>
      <c r="B88" s="46" t="s">
        <v>20</v>
      </c>
      <c r="C88" s="31">
        <v>456600</v>
      </c>
      <c r="D88" s="31">
        <v>96000</v>
      </c>
      <c r="E88" s="31">
        <f>C88-D88</f>
        <v>360600</v>
      </c>
      <c r="F88" s="31"/>
      <c r="G88" s="39"/>
      <c r="H88" s="30"/>
      <c r="I88" s="34"/>
      <c r="J88" s="32" t="s">
        <v>38</v>
      </c>
      <c r="K88" s="35" t="s">
        <v>162</v>
      </c>
      <c r="L88" s="28" t="s">
        <v>150</v>
      </c>
    </row>
    <row r="89" spans="1:12" s="18" customFormat="1" ht="30" customHeight="1">
      <c r="A89" s="24"/>
      <c r="B89" s="46" t="s">
        <v>45</v>
      </c>
      <c r="C89" s="31">
        <v>616000</v>
      </c>
      <c r="D89" s="31">
        <v>0</v>
      </c>
      <c r="E89" s="31">
        <f>C89-D89</f>
        <v>616000</v>
      </c>
      <c r="F89" s="31"/>
      <c r="G89" s="39"/>
      <c r="H89" s="30"/>
      <c r="I89" s="34"/>
      <c r="J89" s="32" t="s">
        <v>38</v>
      </c>
      <c r="K89" s="35" t="s">
        <v>162</v>
      </c>
      <c r="L89" s="28" t="s">
        <v>150</v>
      </c>
    </row>
    <row r="90" spans="1:12" s="18" customFormat="1" ht="30" customHeight="1">
      <c r="A90" s="24"/>
      <c r="B90" s="46" t="s">
        <v>163</v>
      </c>
      <c r="C90" s="3"/>
      <c r="D90" s="3"/>
      <c r="E90" s="3"/>
      <c r="F90" s="31">
        <v>15</v>
      </c>
      <c r="G90" s="39">
        <v>20</v>
      </c>
      <c r="H90" s="30" t="s">
        <v>164</v>
      </c>
      <c r="I90" s="34">
        <v>13861708930</v>
      </c>
      <c r="J90" s="32" t="s">
        <v>38</v>
      </c>
      <c r="K90" s="35" t="s">
        <v>165</v>
      </c>
      <c r="L90" s="28" t="s">
        <v>150</v>
      </c>
    </row>
    <row r="91" spans="1:12" s="18" customFormat="1" ht="30" customHeight="1">
      <c r="A91" s="24"/>
      <c r="B91" s="46" t="s">
        <v>20</v>
      </c>
      <c r="C91" s="31">
        <v>135000</v>
      </c>
      <c r="D91" s="31">
        <v>135000</v>
      </c>
      <c r="E91" s="31">
        <f>C91-D91</f>
        <v>0</v>
      </c>
      <c r="F91" s="31"/>
      <c r="G91" s="39"/>
      <c r="H91" s="30"/>
      <c r="I91" s="34"/>
      <c r="J91" s="32" t="s">
        <v>38</v>
      </c>
      <c r="K91" s="35" t="s">
        <v>165</v>
      </c>
      <c r="L91" s="28" t="s">
        <v>150</v>
      </c>
    </row>
    <row r="92" spans="1:12" s="18" customFormat="1" ht="30" customHeight="1">
      <c r="A92" s="24"/>
      <c r="B92" s="46"/>
      <c r="C92" s="31">
        <v>460000</v>
      </c>
      <c r="D92" s="31">
        <v>460000</v>
      </c>
      <c r="E92" s="31">
        <f>C92-D92</f>
        <v>0</v>
      </c>
      <c r="F92" s="31"/>
      <c r="G92" s="39"/>
      <c r="H92" s="30"/>
      <c r="I92" s="34"/>
      <c r="J92" s="32" t="s">
        <v>38</v>
      </c>
      <c r="K92" s="35" t="s">
        <v>165</v>
      </c>
      <c r="L92" s="28" t="s">
        <v>150</v>
      </c>
    </row>
    <row r="93" spans="1:12" s="18" customFormat="1" ht="30" customHeight="1">
      <c r="A93" s="24"/>
      <c r="B93" s="46" t="s">
        <v>45</v>
      </c>
      <c r="C93" s="31">
        <v>480000</v>
      </c>
      <c r="D93" s="31">
        <v>0</v>
      </c>
      <c r="E93" s="31">
        <f>C93-D93</f>
        <v>480000</v>
      </c>
      <c r="F93" s="31"/>
      <c r="G93" s="39"/>
      <c r="H93" s="30"/>
      <c r="I93" s="34"/>
      <c r="J93" s="32" t="s">
        <v>38</v>
      </c>
      <c r="K93" s="35" t="s">
        <v>165</v>
      </c>
      <c r="L93" s="28" t="s">
        <v>150</v>
      </c>
    </row>
    <row r="94" spans="1:12" ht="30" customHeight="1">
      <c r="A94" s="24"/>
      <c r="B94" s="46" t="s">
        <v>166</v>
      </c>
      <c r="F94" s="31">
        <v>8</v>
      </c>
      <c r="G94" s="39">
        <v>20</v>
      </c>
      <c r="H94" s="30" t="s">
        <v>167</v>
      </c>
      <c r="I94" s="34">
        <v>13812030518</v>
      </c>
      <c r="J94" s="32" t="s">
        <v>38</v>
      </c>
      <c r="K94" s="35" t="s">
        <v>168</v>
      </c>
      <c r="L94" s="28" t="s">
        <v>150</v>
      </c>
    </row>
    <row r="95" spans="1:12" ht="30" customHeight="1">
      <c r="A95" s="24"/>
      <c r="B95" s="46" t="s">
        <v>20</v>
      </c>
      <c r="C95" s="31">
        <v>83000</v>
      </c>
      <c r="D95" s="31">
        <v>81000</v>
      </c>
      <c r="E95" s="31">
        <f>C95-D95</f>
        <v>2000</v>
      </c>
      <c r="F95" s="31"/>
      <c r="G95" s="39"/>
      <c r="H95" s="30"/>
      <c r="I95" s="34"/>
      <c r="J95" s="32" t="s">
        <v>38</v>
      </c>
      <c r="K95" s="35" t="s">
        <v>168</v>
      </c>
      <c r="L95" s="28" t="s">
        <v>150</v>
      </c>
    </row>
    <row r="96" spans="1:12" ht="30" customHeight="1">
      <c r="A96" s="24"/>
      <c r="B96" s="46" t="s">
        <v>45</v>
      </c>
      <c r="C96" s="31">
        <v>261000</v>
      </c>
      <c r="D96" s="31">
        <v>0</v>
      </c>
      <c r="E96" s="31">
        <f>C96-D96</f>
        <v>261000</v>
      </c>
      <c r="F96" s="31"/>
      <c r="G96" s="39"/>
      <c r="H96" s="30"/>
      <c r="I96" s="34"/>
      <c r="J96" s="32" t="s">
        <v>38</v>
      </c>
      <c r="K96" s="35" t="s">
        <v>168</v>
      </c>
      <c r="L96" s="28" t="s">
        <v>150</v>
      </c>
    </row>
    <row r="97" spans="1:12" ht="30" customHeight="1">
      <c r="A97" s="41"/>
      <c r="B97" s="46" t="s">
        <v>169</v>
      </c>
      <c r="C97" s="31">
        <v>0</v>
      </c>
      <c r="D97" s="31">
        <v>0</v>
      </c>
      <c r="E97" s="31">
        <f>C97-D97</f>
        <v>0</v>
      </c>
      <c r="F97" s="31">
        <v>10</v>
      </c>
      <c r="G97" s="39">
        <v>20</v>
      </c>
      <c r="H97" s="30" t="s">
        <v>170</v>
      </c>
      <c r="I97" s="34">
        <v>13906182608</v>
      </c>
      <c r="J97" s="32" t="s">
        <v>38</v>
      </c>
      <c r="K97" s="35" t="s">
        <v>171</v>
      </c>
      <c r="L97" s="28" t="s">
        <v>150</v>
      </c>
    </row>
    <row r="98" spans="1:12" ht="30" customHeight="1">
      <c r="A98" s="47"/>
      <c r="B98" s="21"/>
      <c r="C98" s="22"/>
      <c r="D98" s="22"/>
      <c r="E98" s="22"/>
      <c r="F98" s="22"/>
      <c r="G98" s="22"/>
      <c r="H98" s="22"/>
      <c r="I98" s="22"/>
      <c r="J98" s="22"/>
      <c r="K98" s="22"/>
      <c r="L98" s="23"/>
    </row>
    <row r="99" spans="1:12" ht="30" customHeight="1">
      <c r="A99" s="41"/>
      <c r="B99" s="25" t="s">
        <v>172</v>
      </c>
      <c r="C99" s="3">
        <v>920000</v>
      </c>
      <c r="D99" s="3">
        <v>0</v>
      </c>
      <c r="E99" s="3">
        <v>920000</v>
      </c>
      <c r="F99" s="31"/>
      <c r="G99" s="39"/>
      <c r="H99" s="30"/>
      <c r="I99" s="34"/>
      <c r="J99" s="4" t="s">
        <v>173</v>
      </c>
      <c r="K99" s="35" t="s">
        <v>165</v>
      </c>
      <c r="L99" s="28" t="s">
        <v>174</v>
      </c>
    </row>
    <row r="100" spans="1:12" ht="30" customHeight="1">
      <c r="A100" s="41"/>
      <c r="B100" s="46" t="s">
        <v>45</v>
      </c>
      <c r="C100" s="31">
        <v>920000</v>
      </c>
      <c r="D100" s="31">
        <v>0</v>
      </c>
      <c r="E100" s="31">
        <f>C100-D100</f>
        <v>920000</v>
      </c>
      <c r="F100" s="31"/>
      <c r="G100" s="39"/>
      <c r="H100" s="30"/>
      <c r="I100" s="34"/>
      <c r="J100" s="32" t="s">
        <v>173</v>
      </c>
      <c r="K100" s="35" t="s">
        <v>165</v>
      </c>
      <c r="L100" s="28" t="s">
        <v>174</v>
      </c>
    </row>
    <row r="101" spans="1:12" ht="30" customHeight="1">
      <c r="A101" s="20" t="s">
        <v>175</v>
      </c>
      <c r="B101" s="21" t="s">
        <v>176</v>
      </c>
      <c r="C101" s="22"/>
      <c r="D101" s="22"/>
      <c r="E101" s="22"/>
      <c r="F101" s="22"/>
      <c r="G101" s="22"/>
      <c r="H101" s="22"/>
      <c r="I101" s="22"/>
      <c r="J101" s="22"/>
      <c r="K101" s="22"/>
      <c r="L101" s="23"/>
    </row>
    <row r="102" spans="1:12" ht="30" customHeight="1">
      <c r="A102" s="41"/>
      <c r="B102" s="14" t="s">
        <v>9</v>
      </c>
      <c r="C102" s="14" t="s">
        <v>9</v>
      </c>
      <c r="D102" s="14" t="s">
        <v>9</v>
      </c>
      <c r="E102" s="14" t="s">
        <v>9</v>
      </c>
      <c r="F102" s="14" t="s">
        <v>9</v>
      </c>
      <c r="G102" s="14" t="s">
        <v>9</v>
      </c>
      <c r="H102" s="14" t="s">
        <v>9</v>
      </c>
      <c r="I102" s="14" t="s">
        <v>9</v>
      </c>
      <c r="J102" s="14" t="s">
        <v>9</v>
      </c>
      <c r="K102" s="14" t="s">
        <v>9</v>
      </c>
      <c r="L102" s="48" t="s">
        <v>9</v>
      </c>
    </row>
    <row r="103" spans="1:12" ht="30" customHeight="1">
      <c r="A103" s="20" t="s">
        <v>177</v>
      </c>
      <c r="B103" s="21" t="s">
        <v>178</v>
      </c>
      <c r="C103" s="22"/>
      <c r="D103" s="22"/>
      <c r="E103" s="22"/>
      <c r="F103" s="22"/>
      <c r="G103" s="22"/>
      <c r="H103" s="22"/>
      <c r="I103" s="22"/>
      <c r="J103" s="22"/>
      <c r="K103" s="22"/>
      <c r="L103" s="23"/>
    </row>
    <row r="104" spans="1:12" s="18" customFormat="1" ht="30" customHeight="1">
      <c r="A104" s="13" t="s">
        <v>179</v>
      </c>
      <c r="B104" s="25" t="s">
        <v>180</v>
      </c>
      <c r="C104" s="3">
        <f>C105+C106</f>
        <v>1400000</v>
      </c>
      <c r="D104" s="3">
        <f>D105+D106</f>
        <v>1396200</v>
      </c>
      <c r="E104" s="3">
        <f>E105+E106</f>
        <v>3800</v>
      </c>
      <c r="F104" s="3">
        <v>64</v>
      </c>
      <c r="G104" s="33">
        <v>400</v>
      </c>
      <c r="H104" s="30" t="s">
        <v>181</v>
      </c>
      <c r="I104" s="34">
        <v>13801493939</v>
      </c>
      <c r="J104" s="4" t="s">
        <v>93</v>
      </c>
      <c r="K104" s="35" t="s">
        <v>182</v>
      </c>
      <c r="L104" s="28" t="s">
        <v>183</v>
      </c>
    </row>
    <row r="105" spans="1:12" s="18" customFormat="1" ht="30" customHeight="1">
      <c r="A105" s="13"/>
      <c r="B105" s="37" t="s">
        <v>20</v>
      </c>
      <c r="C105" s="31">
        <v>1000000</v>
      </c>
      <c r="D105" s="31">
        <v>529684</v>
      </c>
      <c r="E105" s="31">
        <f>C105-D105</f>
        <v>470316</v>
      </c>
      <c r="F105" s="3"/>
      <c r="G105" s="33"/>
      <c r="H105" s="30"/>
      <c r="I105" s="34"/>
      <c r="J105" s="32" t="s">
        <v>93</v>
      </c>
      <c r="K105" s="35" t="s">
        <v>182</v>
      </c>
      <c r="L105" s="28" t="s">
        <v>183</v>
      </c>
    </row>
    <row r="106" spans="1:12" s="18" customFormat="1" ht="30" customHeight="1">
      <c r="A106" s="13"/>
      <c r="B106" s="37" t="s">
        <v>45</v>
      </c>
      <c r="C106" s="31">
        <v>400000</v>
      </c>
      <c r="D106" s="31">
        <v>866516</v>
      </c>
      <c r="E106" s="31">
        <f>C106-D106</f>
        <v>-466516</v>
      </c>
      <c r="F106" s="3"/>
      <c r="G106" s="33"/>
      <c r="H106" s="30"/>
      <c r="I106" s="34"/>
      <c r="J106" s="32" t="s">
        <v>93</v>
      </c>
      <c r="K106" s="35" t="s">
        <v>182</v>
      </c>
      <c r="L106" s="28" t="s">
        <v>183</v>
      </c>
    </row>
    <row r="107" spans="1:12" s="18" customFormat="1" ht="30" customHeight="1">
      <c r="A107" s="13" t="s">
        <v>184</v>
      </c>
      <c r="B107" s="25" t="s">
        <v>185</v>
      </c>
      <c r="C107" s="3">
        <f>C108+C109</f>
        <v>800000</v>
      </c>
      <c r="D107" s="3">
        <f>D108+D109</f>
        <v>712500</v>
      </c>
      <c r="E107" s="3">
        <f>E108+E109</f>
        <v>87500</v>
      </c>
      <c r="F107" s="3">
        <v>40</v>
      </c>
      <c r="G107" s="33">
        <v>195</v>
      </c>
      <c r="H107" s="30" t="s">
        <v>186</v>
      </c>
      <c r="I107" s="34">
        <v>13961104728</v>
      </c>
      <c r="J107" s="4" t="s">
        <v>187</v>
      </c>
      <c r="K107" s="35" t="s">
        <v>188</v>
      </c>
      <c r="L107" s="28" t="s">
        <v>189</v>
      </c>
    </row>
    <row r="108" spans="1:12" s="18" customFormat="1" ht="30" customHeight="1">
      <c r="A108" s="13"/>
      <c r="B108" s="37" t="s">
        <v>20</v>
      </c>
      <c r="C108" s="31">
        <v>400000</v>
      </c>
      <c r="D108" s="31">
        <v>369500</v>
      </c>
      <c r="E108" s="31">
        <f>C108-D108</f>
        <v>30500</v>
      </c>
      <c r="F108" s="3"/>
      <c r="G108" s="33"/>
      <c r="H108" s="30"/>
      <c r="I108" s="34"/>
      <c r="J108" s="32" t="s">
        <v>187</v>
      </c>
      <c r="K108" s="35" t="s">
        <v>188</v>
      </c>
      <c r="L108" s="28" t="s">
        <v>189</v>
      </c>
    </row>
    <row r="109" spans="1:12" s="18" customFormat="1" ht="30" customHeight="1">
      <c r="A109" s="13"/>
      <c r="B109" s="37" t="s">
        <v>45</v>
      </c>
      <c r="C109" s="31">
        <v>400000</v>
      </c>
      <c r="D109" s="31">
        <v>343000</v>
      </c>
      <c r="E109" s="31">
        <f>C109-D109</f>
        <v>57000</v>
      </c>
      <c r="F109" s="3"/>
      <c r="G109" s="33"/>
      <c r="H109" s="30"/>
      <c r="I109" s="34"/>
      <c r="J109" s="32" t="s">
        <v>187</v>
      </c>
      <c r="K109" s="35" t="s">
        <v>188</v>
      </c>
      <c r="L109" s="28" t="s">
        <v>189</v>
      </c>
    </row>
    <row r="110" spans="1:12" s="18" customFormat="1" ht="30" customHeight="1">
      <c r="A110" s="13" t="s">
        <v>190</v>
      </c>
      <c r="B110" s="25" t="s">
        <v>191</v>
      </c>
      <c r="C110" s="3">
        <f>C111+C112</f>
        <v>1300000</v>
      </c>
      <c r="D110" s="3">
        <f>D111+D112</f>
        <v>1203019</v>
      </c>
      <c r="E110" s="3">
        <f>E111+E112</f>
        <v>96981</v>
      </c>
      <c r="F110" s="3">
        <v>50</v>
      </c>
      <c r="G110" s="33">
        <v>55</v>
      </c>
      <c r="H110" s="30" t="s">
        <v>186</v>
      </c>
      <c r="I110" s="34">
        <v>13961104728</v>
      </c>
      <c r="J110" s="4" t="s">
        <v>192</v>
      </c>
      <c r="K110" s="35" t="s">
        <v>188</v>
      </c>
      <c r="L110" s="28" t="s">
        <v>193</v>
      </c>
    </row>
    <row r="111" spans="1:12" s="18" customFormat="1" ht="30" customHeight="1">
      <c r="A111" s="13"/>
      <c r="B111" s="37" t="s">
        <v>20</v>
      </c>
      <c r="C111" s="31">
        <v>650000</v>
      </c>
      <c r="D111" s="31">
        <v>560658</v>
      </c>
      <c r="E111" s="31">
        <f>C111-D111</f>
        <v>89342</v>
      </c>
      <c r="F111" s="3"/>
      <c r="G111" s="33"/>
      <c r="H111" s="30"/>
      <c r="I111" s="34"/>
      <c r="J111" s="32" t="s">
        <v>192</v>
      </c>
      <c r="K111" s="35" t="s">
        <v>188</v>
      </c>
      <c r="L111" s="28" t="s">
        <v>193</v>
      </c>
    </row>
    <row r="112" spans="1:12" s="18" customFormat="1" ht="30" customHeight="1">
      <c r="A112" s="13"/>
      <c r="B112" s="37" t="s">
        <v>45</v>
      </c>
      <c r="C112" s="31">
        <v>650000</v>
      </c>
      <c r="D112" s="31">
        <v>642361</v>
      </c>
      <c r="E112" s="31">
        <f>C112-D112</f>
        <v>7639</v>
      </c>
      <c r="F112" s="3"/>
      <c r="G112" s="33"/>
      <c r="H112" s="30"/>
      <c r="I112" s="34"/>
      <c r="J112" s="32" t="s">
        <v>192</v>
      </c>
      <c r="K112" s="35" t="s">
        <v>188</v>
      </c>
      <c r="L112" s="28" t="s">
        <v>193</v>
      </c>
    </row>
    <row r="113" spans="1:12" ht="30" customHeight="1">
      <c r="A113" s="20" t="s">
        <v>194</v>
      </c>
      <c r="B113" s="21" t="s">
        <v>195</v>
      </c>
      <c r="C113" s="22"/>
      <c r="D113" s="22"/>
      <c r="E113" s="22"/>
      <c r="F113" s="22"/>
      <c r="G113" s="22"/>
      <c r="H113" s="22"/>
      <c r="I113" s="22"/>
      <c r="J113" s="22"/>
      <c r="K113" s="22"/>
      <c r="L113" s="23"/>
    </row>
    <row r="114" spans="1:12" s="18" customFormat="1" ht="30" customHeight="1">
      <c r="A114" s="13" t="s">
        <v>196</v>
      </c>
      <c r="B114" s="25" t="s">
        <v>197</v>
      </c>
      <c r="C114" s="3">
        <f>C115+C116</f>
        <v>125752.5</v>
      </c>
      <c r="D114" s="3">
        <f>D115+D116</f>
        <v>75900</v>
      </c>
      <c r="E114" s="3">
        <f>E115+E116</f>
        <v>49852.5</v>
      </c>
      <c r="F114" s="3">
        <v>12</v>
      </c>
      <c r="G114" s="33">
        <v>130</v>
      </c>
      <c r="H114" s="30" t="s">
        <v>198</v>
      </c>
      <c r="I114" s="34">
        <v>13706203808</v>
      </c>
      <c r="J114" s="4" t="s">
        <v>187</v>
      </c>
      <c r="K114" s="35" t="s">
        <v>199</v>
      </c>
      <c r="L114" s="28" t="s">
        <v>200</v>
      </c>
    </row>
    <row r="115" spans="1:12" s="18" customFormat="1" ht="30" customHeight="1">
      <c r="A115" s="13"/>
      <c r="B115" s="30" t="s">
        <v>20</v>
      </c>
      <c r="C115" s="31">
        <v>125752.5</v>
      </c>
      <c r="D115" s="31">
        <v>47700</v>
      </c>
      <c r="E115" s="31">
        <f>C115-D115</f>
        <v>78052.5</v>
      </c>
      <c r="F115" s="3"/>
      <c r="G115" s="33"/>
      <c r="H115" s="30"/>
      <c r="I115" s="34"/>
      <c r="J115" s="32" t="s">
        <v>187</v>
      </c>
      <c r="K115" s="35" t="s">
        <v>199</v>
      </c>
      <c r="L115" s="28" t="s">
        <v>200</v>
      </c>
    </row>
    <row r="116" spans="1:12" s="18" customFormat="1" ht="30" customHeight="1">
      <c r="A116" s="13"/>
      <c r="B116" s="37" t="s">
        <v>45</v>
      </c>
      <c r="C116" s="31">
        <v>0</v>
      </c>
      <c r="D116" s="31">
        <v>28200</v>
      </c>
      <c r="E116" s="31">
        <f>C116-D116</f>
        <v>-28200</v>
      </c>
      <c r="F116" s="3"/>
      <c r="G116" s="33"/>
      <c r="H116" s="30"/>
      <c r="I116" s="34"/>
      <c r="J116" s="32" t="s">
        <v>187</v>
      </c>
      <c r="K116" s="35" t="s">
        <v>199</v>
      </c>
      <c r="L116" s="28" t="s">
        <v>200</v>
      </c>
    </row>
    <row r="117" spans="1:12" s="18" customFormat="1" ht="30" customHeight="1">
      <c r="A117" s="13" t="s">
        <v>201</v>
      </c>
      <c r="B117" s="25" t="s">
        <v>202</v>
      </c>
      <c r="C117" s="3">
        <f>C119+C121+C123</f>
        <v>758000</v>
      </c>
      <c r="D117" s="3">
        <f>D119+D121+D123</f>
        <v>300000</v>
      </c>
      <c r="E117" s="3">
        <f>E119+E121+E123</f>
        <v>458000</v>
      </c>
      <c r="F117" s="3"/>
      <c r="G117" s="33"/>
      <c r="H117" s="30"/>
      <c r="I117" s="34"/>
      <c r="J117" s="4" t="s">
        <v>10</v>
      </c>
      <c r="K117" s="35" t="s">
        <v>203</v>
      </c>
      <c r="L117" s="28" t="s">
        <v>204</v>
      </c>
    </row>
    <row r="118" spans="1:12" s="18" customFormat="1" ht="30" customHeight="1">
      <c r="A118" s="13"/>
      <c r="B118" s="30" t="s">
        <v>205</v>
      </c>
      <c r="C118" s="3"/>
      <c r="D118" s="3"/>
      <c r="E118" s="3"/>
      <c r="F118" s="3"/>
      <c r="G118" s="33"/>
      <c r="H118" s="30"/>
      <c r="I118" s="34"/>
      <c r="J118" s="32" t="s">
        <v>10</v>
      </c>
      <c r="K118" s="35" t="s">
        <v>206</v>
      </c>
      <c r="L118" s="28" t="s">
        <v>204</v>
      </c>
    </row>
    <row r="119" spans="1:12" s="18" customFormat="1" ht="30" customHeight="1">
      <c r="A119" s="13"/>
      <c r="B119" s="30" t="s">
        <v>45</v>
      </c>
      <c r="C119" s="31">
        <v>450000</v>
      </c>
      <c r="D119" s="31">
        <v>300000</v>
      </c>
      <c r="E119" s="31">
        <f>C119-D119</f>
        <v>150000</v>
      </c>
      <c r="F119" s="3"/>
      <c r="G119" s="33"/>
      <c r="H119" s="30"/>
      <c r="I119" s="34"/>
      <c r="J119" s="32" t="s">
        <v>10</v>
      </c>
      <c r="K119" s="35" t="s">
        <v>206</v>
      </c>
      <c r="L119" s="28" t="s">
        <v>204</v>
      </c>
    </row>
    <row r="120" spans="1:12" s="18" customFormat="1" ht="30" customHeight="1">
      <c r="A120" s="13"/>
      <c r="B120" s="30" t="s">
        <v>207</v>
      </c>
      <c r="C120" s="31"/>
      <c r="D120" s="31"/>
      <c r="E120" s="31"/>
      <c r="F120" s="3"/>
      <c r="G120" s="33"/>
      <c r="H120" s="30"/>
      <c r="I120" s="34"/>
      <c r="J120" s="32" t="s">
        <v>10</v>
      </c>
      <c r="K120" s="35" t="s">
        <v>208</v>
      </c>
      <c r="L120" s="28" t="s">
        <v>204</v>
      </c>
    </row>
    <row r="121" spans="1:12" s="18" customFormat="1" ht="30" customHeight="1">
      <c r="A121" s="13"/>
      <c r="B121" s="30" t="s">
        <v>45</v>
      </c>
      <c r="C121" s="31">
        <v>108000</v>
      </c>
      <c r="D121" s="31">
        <v>0</v>
      </c>
      <c r="E121" s="31">
        <f>C121-D121</f>
        <v>108000</v>
      </c>
      <c r="F121" s="3"/>
      <c r="G121" s="33"/>
      <c r="H121" s="30"/>
      <c r="I121" s="34"/>
      <c r="J121" s="32" t="s">
        <v>10</v>
      </c>
      <c r="K121" s="35" t="s">
        <v>208</v>
      </c>
      <c r="L121" s="28" t="s">
        <v>204</v>
      </c>
    </row>
    <row r="122" spans="1:12" s="18" customFormat="1" ht="30" customHeight="1">
      <c r="A122" s="13"/>
      <c r="B122" s="30" t="s">
        <v>209</v>
      </c>
      <c r="C122" s="31"/>
      <c r="D122" s="31"/>
      <c r="E122" s="31"/>
      <c r="F122" s="3"/>
      <c r="G122" s="33"/>
      <c r="H122" s="30"/>
      <c r="I122" s="34"/>
      <c r="J122" s="32" t="s">
        <v>10</v>
      </c>
      <c r="K122" s="35" t="s">
        <v>210</v>
      </c>
      <c r="L122" s="28" t="s">
        <v>204</v>
      </c>
    </row>
    <row r="123" spans="1:12" s="18" customFormat="1" ht="30" customHeight="1">
      <c r="A123" s="13"/>
      <c r="B123" s="30" t="s">
        <v>45</v>
      </c>
      <c r="C123" s="31">
        <v>200000</v>
      </c>
      <c r="D123" s="31">
        <v>0</v>
      </c>
      <c r="E123" s="31">
        <f>C123-D123</f>
        <v>200000</v>
      </c>
      <c r="F123" s="3"/>
      <c r="G123" s="33"/>
      <c r="H123" s="30"/>
      <c r="I123" s="34"/>
      <c r="J123" s="32" t="s">
        <v>10</v>
      </c>
      <c r="K123" s="35" t="s">
        <v>211</v>
      </c>
      <c r="L123" s="28" t="s">
        <v>204</v>
      </c>
    </row>
    <row r="124" spans="1:12" ht="30" customHeight="1">
      <c r="A124" s="20" t="s">
        <v>212</v>
      </c>
      <c r="B124" s="21" t="s">
        <v>213</v>
      </c>
      <c r="C124" s="22"/>
      <c r="D124" s="22"/>
      <c r="E124" s="22"/>
      <c r="F124" s="22"/>
      <c r="G124" s="22"/>
      <c r="H124" s="22"/>
      <c r="I124" s="22"/>
      <c r="J124" s="22"/>
      <c r="K124" s="22"/>
      <c r="L124" s="23"/>
    </row>
    <row r="125" spans="1:12" ht="30" customHeight="1">
      <c r="A125" s="41"/>
      <c r="B125" s="14" t="s">
        <v>9</v>
      </c>
      <c r="C125" s="14" t="s">
        <v>9</v>
      </c>
      <c r="D125" s="14" t="s">
        <v>9</v>
      </c>
      <c r="E125" s="14" t="s">
        <v>9</v>
      </c>
      <c r="F125" s="14" t="s">
        <v>9</v>
      </c>
      <c r="G125" s="14" t="s">
        <v>9</v>
      </c>
      <c r="H125" s="14" t="s">
        <v>9</v>
      </c>
      <c r="I125" s="14" t="s">
        <v>9</v>
      </c>
      <c r="J125" s="14" t="s">
        <v>9</v>
      </c>
      <c r="K125" s="14" t="s">
        <v>9</v>
      </c>
      <c r="L125" s="48" t="s">
        <v>9</v>
      </c>
    </row>
    <row r="126" spans="1:12" ht="30" customHeight="1">
      <c r="A126" s="20" t="s">
        <v>214</v>
      </c>
      <c r="B126" s="21" t="s">
        <v>215</v>
      </c>
      <c r="C126" s="22"/>
      <c r="D126" s="22"/>
      <c r="E126" s="22"/>
      <c r="F126" s="22"/>
      <c r="G126" s="22"/>
      <c r="H126" s="22"/>
      <c r="I126" s="22"/>
      <c r="J126" s="22"/>
      <c r="K126" s="22"/>
      <c r="L126" s="23"/>
    </row>
    <row r="127" spans="1:12" ht="30" customHeight="1">
      <c r="A127" s="41"/>
      <c r="B127" s="14" t="s">
        <v>9</v>
      </c>
      <c r="C127" s="14" t="s">
        <v>9</v>
      </c>
      <c r="D127" s="14" t="s">
        <v>9</v>
      </c>
      <c r="E127" s="14" t="s">
        <v>9</v>
      </c>
      <c r="F127" s="14" t="s">
        <v>9</v>
      </c>
      <c r="G127" s="14" t="s">
        <v>9</v>
      </c>
      <c r="H127" s="14" t="s">
        <v>9</v>
      </c>
      <c r="I127" s="14" t="s">
        <v>9</v>
      </c>
      <c r="J127" s="14" t="s">
        <v>9</v>
      </c>
      <c r="K127" s="14" t="s">
        <v>9</v>
      </c>
      <c r="L127" s="48" t="s">
        <v>9</v>
      </c>
    </row>
    <row r="128" spans="1:12" ht="30" customHeight="1">
      <c r="A128" s="20" t="s">
        <v>216</v>
      </c>
      <c r="B128" s="21" t="s">
        <v>217</v>
      </c>
      <c r="C128" s="22"/>
      <c r="D128" s="22"/>
      <c r="E128" s="22"/>
      <c r="F128" s="22"/>
      <c r="G128" s="22"/>
      <c r="H128" s="22"/>
      <c r="I128" s="22"/>
      <c r="J128" s="22"/>
      <c r="K128" s="22"/>
      <c r="L128" s="23"/>
    </row>
    <row r="129" spans="1:13" ht="30" customHeight="1">
      <c r="A129" s="13" t="s">
        <v>218</v>
      </c>
      <c r="B129" s="25" t="s">
        <v>219</v>
      </c>
      <c r="C129" s="3">
        <f>C130+C131</f>
        <v>210000</v>
      </c>
      <c r="D129" s="3">
        <f>D130+D131</f>
        <v>210000</v>
      </c>
      <c r="E129" s="3">
        <f>E130+E131</f>
        <v>0</v>
      </c>
      <c r="F129" s="3">
        <v>10</v>
      </c>
      <c r="G129" s="33">
        <v>100</v>
      </c>
      <c r="H129" s="30" t="s">
        <v>220</v>
      </c>
      <c r="I129" s="34">
        <v>13805234229</v>
      </c>
      <c r="J129" s="4" t="s">
        <v>187</v>
      </c>
      <c r="K129" s="30" t="s">
        <v>221</v>
      </c>
      <c r="L129" s="28" t="s">
        <v>222</v>
      </c>
      <c r="M129" s="49"/>
    </row>
    <row r="130" spans="1:13" ht="30" customHeight="1">
      <c r="A130" s="13"/>
      <c r="B130" s="37" t="s">
        <v>20</v>
      </c>
      <c r="C130" s="31">
        <v>100000</v>
      </c>
      <c r="D130" s="31">
        <v>100000</v>
      </c>
      <c r="E130" s="31">
        <f>C130-D130</f>
        <v>0</v>
      </c>
      <c r="F130" s="3"/>
      <c r="G130" s="33"/>
      <c r="H130" s="30"/>
      <c r="I130" s="34"/>
      <c r="J130" s="32" t="s">
        <v>187</v>
      </c>
      <c r="K130" s="30"/>
      <c r="L130" s="28" t="s">
        <v>222</v>
      </c>
      <c r="M130" s="49"/>
    </row>
    <row r="131" spans="1:13" ht="30" customHeight="1">
      <c r="A131" s="13"/>
      <c r="B131" s="37" t="s">
        <v>45</v>
      </c>
      <c r="C131" s="31">
        <v>110000</v>
      </c>
      <c r="D131" s="31">
        <v>110000</v>
      </c>
      <c r="E131" s="31">
        <f>C131-D131</f>
        <v>0</v>
      </c>
      <c r="F131" s="3"/>
      <c r="G131" s="33"/>
      <c r="H131" s="30"/>
      <c r="I131" s="34"/>
      <c r="J131" s="32" t="s">
        <v>187</v>
      </c>
      <c r="K131" s="30"/>
      <c r="L131" s="28" t="s">
        <v>222</v>
      </c>
      <c r="M131" s="49"/>
    </row>
    <row r="132" spans="1:13" ht="30" customHeight="1">
      <c r="A132" s="13" t="s">
        <v>223</v>
      </c>
      <c r="B132" s="25" t="s">
        <v>224</v>
      </c>
      <c r="C132" s="3">
        <f>C133</f>
        <v>200000</v>
      </c>
      <c r="D132" s="3">
        <f>D133</f>
        <v>150000</v>
      </c>
      <c r="E132" s="3">
        <f>E133</f>
        <v>50000</v>
      </c>
      <c r="F132" s="3"/>
      <c r="G132" s="33"/>
      <c r="H132" s="30"/>
      <c r="I132" s="34"/>
      <c r="J132" s="4" t="s">
        <v>187</v>
      </c>
      <c r="K132" s="40" t="s">
        <v>225</v>
      </c>
      <c r="L132" s="28" t="s">
        <v>226</v>
      </c>
      <c r="M132" s="50"/>
    </row>
    <row r="133" spans="1:13" ht="30" customHeight="1">
      <c r="A133" s="13"/>
      <c r="B133" s="37" t="s">
        <v>45</v>
      </c>
      <c r="C133" s="31">
        <v>200000</v>
      </c>
      <c r="D133" s="31">
        <v>150000</v>
      </c>
      <c r="E133" s="31">
        <f>C133-D133</f>
        <v>50000</v>
      </c>
      <c r="F133" s="3"/>
      <c r="G133" s="33"/>
      <c r="H133" s="30"/>
      <c r="I133" s="34"/>
      <c r="J133" s="32" t="s">
        <v>187</v>
      </c>
      <c r="K133" s="40"/>
      <c r="L133" s="28" t="s">
        <v>226</v>
      </c>
      <c r="M133" s="50"/>
    </row>
    <row r="134" spans="1:13" ht="30" customHeight="1">
      <c r="A134" s="13" t="s">
        <v>227</v>
      </c>
      <c r="B134" s="25" t="s">
        <v>228</v>
      </c>
      <c r="C134" s="3">
        <f>C135</f>
        <v>170000</v>
      </c>
      <c r="D134" s="3">
        <f>D135</f>
        <v>0</v>
      </c>
      <c r="E134" s="3">
        <f>E135</f>
        <v>170000</v>
      </c>
      <c r="F134" s="3"/>
      <c r="G134" s="33"/>
      <c r="H134" s="30"/>
      <c r="I134" s="34"/>
      <c r="J134" s="4" t="s">
        <v>187</v>
      </c>
      <c r="K134" s="40" t="s">
        <v>229</v>
      </c>
      <c r="L134" s="28" t="s">
        <v>230</v>
      </c>
      <c r="M134" s="50"/>
    </row>
    <row r="135" spans="1:13" ht="30" customHeight="1">
      <c r="A135" s="13"/>
      <c r="B135" s="37" t="s">
        <v>45</v>
      </c>
      <c r="C135" s="31">
        <v>170000</v>
      </c>
      <c r="D135" s="31">
        <v>0</v>
      </c>
      <c r="E135" s="31">
        <f>C135-D135</f>
        <v>170000</v>
      </c>
      <c r="F135" s="3"/>
      <c r="G135" s="33"/>
      <c r="H135" s="30"/>
      <c r="I135" s="34"/>
      <c r="J135" s="32" t="s">
        <v>187</v>
      </c>
      <c r="K135" s="40"/>
      <c r="L135" s="28" t="s">
        <v>230</v>
      </c>
      <c r="M135" s="50"/>
    </row>
    <row r="136" spans="1:13" ht="30" customHeight="1">
      <c r="A136" s="20" t="s">
        <v>231</v>
      </c>
      <c r="B136" s="21" t="s">
        <v>232</v>
      </c>
      <c r="C136" s="22"/>
      <c r="D136" s="22"/>
      <c r="E136" s="22"/>
      <c r="F136" s="22"/>
      <c r="G136" s="22"/>
      <c r="H136" s="22"/>
      <c r="I136" s="22"/>
      <c r="J136" s="22"/>
      <c r="K136" s="22"/>
      <c r="L136" s="23"/>
    </row>
    <row r="137" spans="1:13" ht="30" customHeight="1">
      <c r="A137" s="13" t="s">
        <v>233</v>
      </c>
      <c r="B137" s="25" t="s">
        <v>234</v>
      </c>
      <c r="C137" s="3">
        <f>C139+C141</f>
        <v>150000</v>
      </c>
      <c r="D137" s="3">
        <f>D139+D141</f>
        <v>100000</v>
      </c>
      <c r="E137" s="3">
        <f>E139+E141</f>
        <v>50000</v>
      </c>
      <c r="F137" s="31"/>
      <c r="G137" s="39"/>
      <c r="H137" s="30"/>
      <c r="I137" s="34"/>
      <c r="J137" s="4" t="s">
        <v>10</v>
      </c>
      <c r="K137" s="35" t="s">
        <v>235</v>
      </c>
      <c r="L137" s="28" t="s">
        <v>236</v>
      </c>
    </row>
    <row r="138" spans="1:13" ht="30" customHeight="1">
      <c r="A138" s="41"/>
      <c r="B138" s="30" t="s">
        <v>237</v>
      </c>
      <c r="F138" s="31"/>
      <c r="G138" s="39"/>
      <c r="H138" s="30"/>
      <c r="I138" s="34"/>
      <c r="J138" s="32" t="s">
        <v>10</v>
      </c>
      <c r="K138" s="40"/>
      <c r="L138" s="28" t="s">
        <v>236</v>
      </c>
    </row>
    <row r="139" spans="1:13" ht="30" customHeight="1">
      <c r="A139" s="41"/>
      <c r="B139" s="37" t="s">
        <v>45</v>
      </c>
      <c r="C139" s="31">
        <v>100000</v>
      </c>
      <c r="D139" s="31">
        <v>100000</v>
      </c>
      <c r="E139" s="31">
        <f>C139-D139</f>
        <v>0</v>
      </c>
      <c r="F139" s="31"/>
      <c r="G139" s="39"/>
      <c r="H139" s="30"/>
      <c r="I139" s="34"/>
      <c r="J139" s="32" t="s">
        <v>10</v>
      </c>
      <c r="K139" s="40" t="s">
        <v>238</v>
      </c>
      <c r="L139" s="28" t="s">
        <v>236</v>
      </c>
    </row>
    <row r="140" spans="1:13" ht="30" customHeight="1">
      <c r="A140" s="41"/>
      <c r="B140" s="30" t="s">
        <v>239</v>
      </c>
      <c r="C140" s="31"/>
      <c r="D140" s="31"/>
      <c r="E140" s="31"/>
      <c r="F140" s="31"/>
      <c r="G140" s="39"/>
      <c r="H140" s="30"/>
      <c r="I140" s="34"/>
      <c r="J140" s="32" t="s">
        <v>10</v>
      </c>
      <c r="K140" s="40"/>
      <c r="L140" s="28" t="s">
        <v>236</v>
      </c>
    </row>
    <row r="141" spans="1:13" ht="30" customHeight="1">
      <c r="A141" s="41"/>
      <c r="B141" s="37" t="s">
        <v>45</v>
      </c>
      <c r="C141" s="31">
        <v>50000</v>
      </c>
      <c r="D141" s="31">
        <v>0</v>
      </c>
      <c r="E141" s="31">
        <f>C141-D141</f>
        <v>50000</v>
      </c>
      <c r="F141" s="31"/>
      <c r="G141" s="39"/>
      <c r="H141" s="30"/>
      <c r="I141" s="34"/>
      <c r="J141" s="32" t="s">
        <v>10</v>
      </c>
      <c r="K141" s="40" t="s">
        <v>240</v>
      </c>
      <c r="L141" s="28" t="s">
        <v>236</v>
      </c>
    </row>
    <row r="142" spans="1:13" ht="30" customHeight="1">
      <c r="A142" s="20" t="s">
        <v>241</v>
      </c>
      <c r="B142" s="21" t="s">
        <v>242</v>
      </c>
      <c r="C142" s="22"/>
      <c r="D142" s="22"/>
      <c r="E142" s="22"/>
      <c r="F142" s="22"/>
      <c r="G142" s="22"/>
      <c r="H142" s="22"/>
      <c r="I142" s="22"/>
      <c r="J142" s="22"/>
      <c r="K142" s="22"/>
      <c r="L142" s="23"/>
    </row>
    <row r="143" spans="1:13" ht="30" customHeight="1">
      <c r="A143" s="41"/>
      <c r="B143" s="14" t="s">
        <v>9</v>
      </c>
      <c r="C143" s="14" t="s">
        <v>9</v>
      </c>
      <c r="D143" s="14" t="s">
        <v>9</v>
      </c>
      <c r="E143" s="14" t="s">
        <v>9</v>
      </c>
      <c r="F143" s="14" t="s">
        <v>9</v>
      </c>
      <c r="G143" s="14" t="s">
        <v>9</v>
      </c>
      <c r="H143" s="14" t="s">
        <v>9</v>
      </c>
      <c r="I143" s="14" t="s">
        <v>9</v>
      </c>
      <c r="J143" s="14" t="s">
        <v>9</v>
      </c>
      <c r="K143" s="14" t="s">
        <v>9</v>
      </c>
      <c r="L143" s="48" t="s">
        <v>9</v>
      </c>
    </row>
    <row r="144" spans="1:13" ht="30" customHeight="1">
      <c r="A144" s="20" t="s">
        <v>243</v>
      </c>
      <c r="B144" s="21" t="s">
        <v>244</v>
      </c>
      <c r="C144" s="22"/>
      <c r="D144" s="22"/>
      <c r="E144" s="22"/>
      <c r="F144" s="22"/>
      <c r="G144" s="22"/>
      <c r="H144" s="22"/>
      <c r="I144" s="22"/>
      <c r="J144" s="22"/>
      <c r="K144" s="22"/>
      <c r="L144" s="23"/>
    </row>
    <row r="145" spans="1:12" ht="30" customHeight="1">
      <c r="A145" s="41"/>
      <c r="B145" s="14" t="s">
        <v>9</v>
      </c>
      <c r="C145" s="14" t="s">
        <v>9</v>
      </c>
      <c r="D145" s="14" t="s">
        <v>9</v>
      </c>
      <c r="E145" s="14" t="s">
        <v>9</v>
      </c>
      <c r="F145" s="14" t="s">
        <v>9</v>
      </c>
      <c r="G145" s="14" t="s">
        <v>9</v>
      </c>
      <c r="H145" s="14" t="s">
        <v>9</v>
      </c>
      <c r="I145" s="14" t="s">
        <v>9</v>
      </c>
      <c r="J145" s="14" t="s">
        <v>9</v>
      </c>
      <c r="K145" s="14" t="s">
        <v>9</v>
      </c>
      <c r="L145" s="48" t="s">
        <v>9</v>
      </c>
    </row>
    <row r="146" spans="1:12" ht="30" customHeight="1">
      <c r="A146" s="20" t="s">
        <v>245</v>
      </c>
      <c r="B146" s="21" t="s">
        <v>246</v>
      </c>
      <c r="C146" s="22"/>
      <c r="D146" s="22"/>
      <c r="E146" s="22"/>
      <c r="F146" s="22"/>
      <c r="G146" s="22"/>
      <c r="H146" s="22"/>
      <c r="I146" s="22"/>
      <c r="J146" s="22"/>
      <c r="K146" s="22"/>
      <c r="L146" s="23"/>
    </row>
    <row r="147" spans="1:12" ht="30" customHeight="1">
      <c r="A147" s="13" t="s">
        <v>247</v>
      </c>
      <c r="B147" s="25" t="s">
        <v>248</v>
      </c>
      <c r="C147" s="3">
        <f>C148</f>
        <v>100000</v>
      </c>
      <c r="D147" s="3">
        <f>D148</f>
        <v>0</v>
      </c>
      <c r="E147" s="3">
        <f>E148</f>
        <v>100000</v>
      </c>
      <c r="F147" s="31"/>
      <c r="G147" s="39"/>
      <c r="H147" s="30"/>
      <c r="I147" s="34"/>
      <c r="J147" s="4" t="s">
        <v>249</v>
      </c>
      <c r="K147" s="40" t="s">
        <v>250</v>
      </c>
      <c r="L147" s="28" t="s">
        <v>251</v>
      </c>
    </row>
    <row r="148" spans="1:12" ht="30" customHeight="1">
      <c r="A148" s="41"/>
      <c r="B148" s="37" t="s">
        <v>45</v>
      </c>
      <c r="C148" s="31">
        <v>100000</v>
      </c>
      <c r="D148" s="31">
        <v>0</v>
      </c>
      <c r="E148" s="31">
        <f>C148-D148</f>
        <v>100000</v>
      </c>
      <c r="F148" s="31"/>
      <c r="G148" s="39"/>
      <c r="H148" s="30"/>
      <c r="I148" s="34"/>
      <c r="J148" s="32" t="s">
        <v>249</v>
      </c>
      <c r="K148" s="40" t="s">
        <v>250</v>
      </c>
      <c r="L148" s="28" t="s">
        <v>251</v>
      </c>
    </row>
    <row r="149" spans="1:12" ht="30" customHeight="1">
      <c r="A149" s="13" t="s">
        <v>252</v>
      </c>
      <c r="B149" s="25" t="s">
        <v>253</v>
      </c>
      <c r="C149" s="3">
        <f>C150</f>
        <v>100000</v>
      </c>
      <c r="D149" s="3">
        <f>D150</f>
        <v>0</v>
      </c>
      <c r="E149" s="3">
        <f>E150</f>
        <v>100000</v>
      </c>
      <c r="F149" s="31"/>
      <c r="G149" s="39"/>
      <c r="H149" s="30"/>
      <c r="I149" s="34"/>
      <c r="J149" s="4" t="s">
        <v>249</v>
      </c>
      <c r="K149" s="40" t="s">
        <v>254</v>
      </c>
      <c r="L149" s="28" t="s">
        <v>255</v>
      </c>
    </row>
    <row r="150" spans="1:12" ht="30" customHeight="1">
      <c r="A150" s="41"/>
      <c r="B150" s="37" t="s">
        <v>45</v>
      </c>
      <c r="C150" s="31">
        <v>100000</v>
      </c>
      <c r="D150" s="31">
        <v>0</v>
      </c>
      <c r="E150" s="31">
        <f>C150-D150</f>
        <v>100000</v>
      </c>
      <c r="F150" s="31"/>
      <c r="G150" s="39"/>
      <c r="H150" s="30"/>
      <c r="I150" s="34"/>
      <c r="J150" s="32" t="s">
        <v>249</v>
      </c>
      <c r="K150" s="40" t="s">
        <v>254</v>
      </c>
      <c r="L150" s="28" t="s">
        <v>255</v>
      </c>
    </row>
    <row r="151" spans="1:12" ht="30" customHeight="1">
      <c r="A151" s="13" t="s">
        <v>256</v>
      </c>
      <c r="B151" s="25" t="s">
        <v>257</v>
      </c>
      <c r="C151" s="3">
        <f>C152</f>
        <v>50000</v>
      </c>
      <c r="D151" s="3">
        <f>D152</f>
        <v>0</v>
      </c>
      <c r="E151" s="3">
        <f>E152</f>
        <v>50000</v>
      </c>
      <c r="F151" s="31"/>
      <c r="G151" s="39"/>
      <c r="H151" s="30"/>
      <c r="I151" s="34"/>
      <c r="J151" s="4" t="s">
        <v>249</v>
      </c>
      <c r="K151" s="40" t="s">
        <v>258</v>
      </c>
      <c r="L151" s="28" t="s">
        <v>259</v>
      </c>
    </row>
    <row r="152" spans="1:12" ht="30" customHeight="1">
      <c r="A152" s="41"/>
      <c r="B152" s="37" t="s">
        <v>45</v>
      </c>
      <c r="C152" s="31">
        <v>50000</v>
      </c>
      <c r="D152" s="31">
        <v>0</v>
      </c>
      <c r="E152" s="31">
        <f>C152-D152</f>
        <v>50000</v>
      </c>
      <c r="F152" s="31"/>
      <c r="G152" s="39"/>
      <c r="H152" s="30"/>
      <c r="I152" s="34"/>
      <c r="J152" s="32" t="s">
        <v>249</v>
      </c>
      <c r="K152" s="40" t="s">
        <v>258</v>
      </c>
      <c r="L152" s="28" t="s">
        <v>259</v>
      </c>
    </row>
    <row r="153" spans="1:12" ht="30" customHeight="1">
      <c r="A153" s="13" t="s">
        <v>260</v>
      </c>
      <c r="B153" s="25" t="s">
        <v>261</v>
      </c>
      <c r="C153" s="3">
        <f>C154</f>
        <v>50000</v>
      </c>
      <c r="D153" s="3">
        <f>D154</f>
        <v>0</v>
      </c>
      <c r="E153" s="3">
        <f>E154</f>
        <v>50000</v>
      </c>
      <c r="F153" s="31"/>
      <c r="G153" s="39"/>
      <c r="H153" s="30"/>
      <c r="I153" s="34"/>
      <c r="J153" s="4" t="s">
        <v>249</v>
      </c>
      <c r="K153" s="40" t="s">
        <v>262</v>
      </c>
      <c r="L153" s="28" t="s">
        <v>263</v>
      </c>
    </row>
    <row r="154" spans="1:12" ht="30" customHeight="1">
      <c r="A154" s="41"/>
      <c r="B154" s="37" t="s">
        <v>45</v>
      </c>
      <c r="C154" s="31">
        <v>50000</v>
      </c>
      <c r="D154" s="31">
        <v>0</v>
      </c>
      <c r="E154" s="31">
        <f>C154-D154</f>
        <v>50000</v>
      </c>
      <c r="F154" s="31"/>
      <c r="G154" s="39"/>
      <c r="H154" s="30"/>
      <c r="I154" s="34"/>
      <c r="J154" s="32" t="s">
        <v>249</v>
      </c>
      <c r="K154" s="40" t="s">
        <v>262</v>
      </c>
      <c r="L154" s="28" t="s">
        <v>263</v>
      </c>
    </row>
    <row r="155" spans="1:12" ht="30" customHeight="1">
      <c r="A155" s="13" t="s">
        <v>264</v>
      </c>
      <c r="B155" s="25" t="s">
        <v>265</v>
      </c>
      <c r="C155" s="3">
        <f>C156</f>
        <v>150000</v>
      </c>
      <c r="D155" s="3">
        <f>D156</f>
        <v>142600</v>
      </c>
      <c r="E155" s="3">
        <f>E156</f>
        <v>7400</v>
      </c>
      <c r="F155" s="31"/>
      <c r="G155" s="39"/>
      <c r="H155" s="30"/>
      <c r="I155" s="34"/>
      <c r="J155" s="4" t="s">
        <v>249</v>
      </c>
      <c r="K155" s="40" t="s">
        <v>266</v>
      </c>
      <c r="L155" s="28" t="s">
        <v>267</v>
      </c>
    </row>
    <row r="156" spans="1:12" ht="30" customHeight="1">
      <c r="A156" s="41"/>
      <c r="B156" s="37" t="s">
        <v>45</v>
      </c>
      <c r="C156" s="31">
        <v>150000</v>
      </c>
      <c r="D156" s="31">
        <v>142600</v>
      </c>
      <c r="E156" s="31">
        <f t="shared" ref="E156:E162" si="0">C156-D156</f>
        <v>7400</v>
      </c>
      <c r="F156" s="31"/>
      <c r="G156" s="39"/>
      <c r="H156" s="30"/>
      <c r="I156" s="34"/>
      <c r="J156" s="32" t="s">
        <v>249</v>
      </c>
      <c r="K156" s="40" t="s">
        <v>266</v>
      </c>
      <c r="L156" s="28" t="s">
        <v>267</v>
      </c>
    </row>
    <row r="157" spans="1:12" ht="30" customHeight="1">
      <c r="A157" s="13" t="s">
        <v>268</v>
      </c>
      <c r="B157" s="25" t="s">
        <v>269</v>
      </c>
      <c r="C157" s="3">
        <v>0</v>
      </c>
      <c r="D157" s="3">
        <v>0</v>
      </c>
      <c r="E157" s="3">
        <f t="shared" si="0"/>
        <v>0</v>
      </c>
      <c r="F157" s="31"/>
      <c r="G157" s="39"/>
      <c r="H157" s="30"/>
      <c r="I157" s="34"/>
      <c r="J157" s="4" t="s">
        <v>249</v>
      </c>
      <c r="K157" s="40" t="s">
        <v>270</v>
      </c>
      <c r="L157" s="28" t="s">
        <v>271</v>
      </c>
    </row>
    <row r="158" spans="1:12" ht="30" customHeight="1">
      <c r="A158" s="41"/>
      <c r="B158" s="37" t="s">
        <v>45</v>
      </c>
      <c r="C158" s="31">
        <v>0</v>
      </c>
      <c r="D158" s="31">
        <v>0</v>
      </c>
      <c r="E158" s="31">
        <f t="shared" si="0"/>
        <v>0</v>
      </c>
      <c r="F158" s="31"/>
      <c r="G158" s="39"/>
      <c r="H158" s="30"/>
      <c r="I158" s="34"/>
      <c r="J158" s="32" t="s">
        <v>249</v>
      </c>
      <c r="K158" s="40" t="s">
        <v>270</v>
      </c>
      <c r="L158" s="28" t="s">
        <v>271</v>
      </c>
    </row>
    <row r="159" spans="1:12" ht="30" customHeight="1">
      <c r="A159" s="13" t="s">
        <v>272</v>
      </c>
      <c r="B159" s="25" t="s">
        <v>273</v>
      </c>
      <c r="C159" s="3">
        <v>0</v>
      </c>
      <c r="D159" s="3">
        <v>0</v>
      </c>
      <c r="E159" s="3">
        <f t="shared" si="0"/>
        <v>0</v>
      </c>
      <c r="F159" s="31"/>
      <c r="G159" s="39"/>
      <c r="H159" s="30"/>
      <c r="I159" s="34"/>
      <c r="J159" s="4" t="s">
        <v>249</v>
      </c>
      <c r="K159" s="40" t="s">
        <v>270</v>
      </c>
      <c r="L159" s="28" t="s">
        <v>274</v>
      </c>
    </row>
    <row r="160" spans="1:12" ht="30" customHeight="1">
      <c r="A160" s="41"/>
      <c r="B160" s="37" t="s">
        <v>45</v>
      </c>
      <c r="C160" s="31">
        <v>0</v>
      </c>
      <c r="D160" s="31">
        <v>0</v>
      </c>
      <c r="E160" s="31">
        <f t="shared" si="0"/>
        <v>0</v>
      </c>
      <c r="F160" s="31"/>
      <c r="G160" s="39"/>
      <c r="H160" s="30"/>
      <c r="I160" s="34"/>
      <c r="J160" s="32" t="s">
        <v>249</v>
      </c>
      <c r="K160" s="40" t="s">
        <v>270</v>
      </c>
      <c r="L160" s="28" t="s">
        <v>274</v>
      </c>
    </row>
    <row r="161" spans="1:13" ht="30" customHeight="1">
      <c r="A161" s="13" t="s">
        <v>275</v>
      </c>
      <c r="B161" s="25" t="s">
        <v>276</v>
      </c>
      <c r="C161" s="3">
        <v>0</v>
      </c>
      <c r="D161" s="3">
        <v>0</v>
      </c>
      <c r="E161" s="3">
        <f t="shared" si="0"/>
        <v>0</v>
      </c>
      <c r="F161" s="31"/>
      <c r="G161" s="39"/>
      <c r="H161" s="30"/>
      <c r="I161" s="34"/>
      <c r="J161" s="4" t="s">
        <v>187</v>
      </c>
      <c r="K161" s="40" t="s">
        <v>277</v>
      </c>
      <c r="L161" s="28" t="s">
        <v>278</v>
      </c>
    </row>
    <row r="162" spans="1:13" ht="30" customHeight="1">
      <c r="A162" s="41"/>
      <c r="B162" s="37" t="s">
        <v>45</v>
      </c>
      <c r="C162" s="31">
        <v>0</v>
      </c>
      <c r="D162" s="31">
        <v>0</v>
      </c>
      <c r="E162" s="31">
        <f t="shared" si="0"/>
        <v>0</v>
      </c>
      <c r="F162" s="31"/>
      <c r="G162" s="39"/>
      <c r="H162" s="30"/>
      <c r="I162" s="34"/>
      <c r="J162" s="32" t="s">
        <v>187</v>
      </c>
      <c r="K162" s="40" t="s">
        <v>277</v>
      </c>
      <c r="L162" s="28" t="s">
        <v>278</v>
      </c>
    </row>
    <row r="163" spans="1:13" ht="30" customHeight="1">
      <c r="A163" s="20" t="s">
        <v>279</v>
      </c>
      <c r="B163" s="51" t="s">
        <v>280</v>
      </c>
      <c r="C163" s="52"/>
      <c r="D163" s="52"/>
      <c r="E163" s="52"/>
      <c r="F163" s="52"/>
      <c r="G163" s="52"/>
      <c r="H163" s="52"/>
      <c r="I163" s="52"/>
      <c r="J163" s="52"/>
      <c r="K163" s="52"/>
      <c r="L163" s="53"/>
    </row>
    <row r="164" spans="1:13" ht="30" customHeight="1">
      <c r="A164" s="54"/>
      <c r="B164" s="55" t="s">
        <v>9</v>
      </c>
      <c r="C164" s="55" t="s">
        <v>9</v>
      </c>
      <c r="D164" s="55" t="s">
        <v>9</v>
      </c>
      <c r="E164" s="55" t="s">
        <v>9</v>
      </c>
      <c r="F164" s="55" t="s">
        <v>9</v>
      </c>
      <c r="G164" s="55" t="s">
        <v>9</v>
      </c>
      <c r="H164" s="55" t="s">
        <v>9</v>
      </c>
      <c r="I164" s="55" t="s">
        <v>9</v>
      </c>
      <c r="J164" s="55" t="s">
        <v>9</v>
      </c>
      <c r="K164" s="55" t="s">
        <v>9</v>
      </c>
      <c r="L164" s="56" t="s">
        <v>9</v>
      </c>
      <c r="M164" s="50"/>
    </row>
    <row r="165" spans="1:13" ht="84.75" customHeight="1">
      <c r="A165" s="237" t="s">
        <v>281</v>
      </c>
      <c r="B165" s="237"/>
      <c r="C165" s="237"/>
      <c r="D165" s="237"/>
      <c r="E165" s="237"/>
      <c r="F165" s="237"/>
      <c r="G165" s="237"/>
      <c r="H165" s="237"/>
      <c r="I165" s="237"/>
      <c r="J165" s="237"/>
      <c r="K165" s="237"/>
      <c r="L165" s="237"/>
    </row>
    <row r="166" spans="1:13" ht="21.95" customHeight="1">
      <c r="C166" s="6"/>
      <c r="D166" s="6"/>
      <c r="E166" s="6"/>
      <c r="J166" s="7"/>
    </row>
    <row r="167" spans="1:13" ht="21.95" customHeight="1">
      <c r="C167" s="6"/>
      <c r="D167" s="6"/>
      <c r="E167" s="6"/>
      <c r="F167" s="57"/>
      <c r="J167" s="7"/>
    </row>
    <row r="168" spans="1:13" ht="21.95" customHeight="1">
      <c r="C168" s="6"/>
      <c r="D168" s="6"/>
      <c r="E168" s="6"/>
      <c r="J168" s="7"/>
    </row>
    <row r="169" spans="1:13" ht="21.95" customHeight="1">
      <c r="C169" s="6"/>
      <c r="D169" s="6"/>
      <c r="E169" s="6"/>
      <c r="J169" s="7"/>
    </row>
    <row r="170" spans="1:13" ht="18" customHeight="1">
      <c r="C170" s="6"/>
      <c r="D170" s="6"/>
      <c r="E170" s="6"/>
      <c r="J170" s="7"/>
    </row>
    <row r="171" spans="1:13" ht="18" customHeight="1">
      <c r="C171" s="6"/>
      <c r="D171" s="6"/>
      <c r="E171" s="6"/>
      <c r="J171" s="7"/>
    </row>
    <row r="172" spans="1:13" ht="18" customHeight="1">
      <c r="C172" s="6"/>
      <c r="D172" s="6"/>
      <c r="E172" s="6"/>
      <c r="J172" s="7"/>
    </row>
    <row r="173" spans="1:13">
      <c r="C173" s="6"/>
      <c r="D173" s="6"/>
      <c r="E173" s="6"/>
      <c r="J173" s="7"/>
    </row>
    <row r="174" spans="1:13">
      <c r="C174" s="6"/>
      <c r="D174" s="6"/>
      <c r="E174" s="6"/>
      <c r="J174" s="7"/>
    </row>
    <row r="175" spans="1:13">
      <c r="C175" s="6"/>
      <c r="D175" s="6"/>
      <c r="E175" s="6"/>
      <c r="J175" s="7"/>
    </row>
    <row r="176" spans="1:13">
      <c r="C176" s="6"/>
      <c r="D176" s="6"/>
      <c r="E176" s="6"/>
      <c r="J176" s="7"/>
    </row>
    <row r="177" spans="1:11">
      <c r="C177" s="6"/>
      <c r="D177" s="6"/>
      <c r="E177" s="6"/>
      <c r="J177" s="7"/>
    </row>
    <row r="178" spans="1:11">
      <c r="C178" s="6"/>
      <c r="D178" s="6"/>
      <c r="E178" s="6"/>
      <c r="J178" s="7"/>
    </row>
    <row r="179" spans="1:11" s="5" customFormat="1">
      <c r="A179" s="1"/>
      <c r="B179" s="2"/>
      <c r="C179" s="6"/>
      <c r="D179" s="6"/>
      <c r="E179" s="6"/>
      <c r="I179"/>
      <c r="J179" s="7"/>
      <c r="K179"/>
    </row>
    <row r="180" spans="1:11" s="5" customFormat="1">
      <c r="A180" s="1"/>
      <c r="B180" s="2"/>
      <c r="C180" s="6"/>
      <c r="D180" s="6"/>
      <c r="E180" s="6"/>
      <c r="I180"/>
      <c r="J180" s="7"/>
      <c r="K180"/>
    </row>
    <row r="181" spans="1:11" s="5" customFormat="1">
      <c r="A181" s="1"/>
      <c r="B181" s="2"/>
      <c r="C181" s="6"/>
      <c r="D181" s="6"/>
      <c r="E181" s="6"/>
      <c r="I181"/>
      <c r="J181" s="7"/>
      <c r="K181"/>
    </row>
    <row r="182" spans="1:11" s="5" customFormat="1">
      <c r="A182" s="1"/>
      <c r="B182" s="2"/>
      <c r="C182" s="6"/>
      <c r="D182" s="6"/>
      <c r="E182" s="6"/>
      <c r="I182"/>
      <c r="J182" s="7"/>
      <c r="K182"/>
    </row>
    <row r="183" spans="1:11" s="5" customFormat="1">
      <c r="A183" s="1"/>
      <c r="B183" s="2"/>
      <c r="C183" s="6"/>
      <c r="D183" s="6"/>
      <c r="E183" s="6"/>
      <c r="I183"/>
      <c r="J183" s="7"/>
      <c r="K183"/>
    </row>
    <row r="184" spans="1:11" s="5" customFormat="1">
      <c r="A184" s="1"/>
      <c r="B184" s="2"/>
      <c r="C184" s="6"/>
      <c r="D184" s="6"/>
      <c r="E184" s="6"/>
      <c r="I184"/>
      <c r="J184" s="7"/>
      <c r="K184"/>
    </row>
    <row r="185" spans="1:11" s="5" customFormat="1">
      <c r="A185" s="1"/>
      <c r="B185" s="2"/>
      <c r="C185" s="6"/>
      <c r="D185" s="6"/>
      <c r="E185" s="6"/>
      <c r="I185"/>
      <c r="J185" s="7"/>
      <c r="K185"/>
    </row>
    <row r="186" spans="1:11" s="5" customFormat="1">
      <c r="A186" s="1"/>
      <c r="B186" s="2"/>
      <c r="C186" s="6"/>
      <c r="D186" s="6"/>
      <c r="E186" s="6"/>
      <c r="I186"/>
      <c r="J186" s="7"/>
      <c r="K186"/>
    </row>
    <row r="187" spans="1:11" s="5" customFormat="1">
      <c r="A187" s="1"/>
      <c r="B187" s="2"/>
      <c r="C187" s="6"/>
      <c r="D187" s="6"/>
      <c r="E187" s="6"/>
      <c r="I187"/>
      <c r="J187" s="7"/>
      <c r="K187"/>
    </row>
    <row r="188" spans="1:11" s="5" customFormat="1">
      <c r="A188" s="1"/>
      <c r="B188" s="2"/>
      <c r="C188" s="6"/>
      <c r="D188" s="6"/>
      <c r="E188" s="6"/>
      <c r="I188"/>
      <c r="J188" s="7"/>
      <c r="K188"/>
    </row>
    <row r="189" spans="1:11" s="5" customFormat="1">
      <c r="A189" s="1"/>
      <c r="B189" s="2"/>
      <c r="C189" s="6"/>
      <c r="D189" s="6"/>
      <c r="E189" s="6"/>
      <c r="I189"/>
      <c r="J189" s="7"/>
      <c r="K189"/>
    </row>
    <row r="190" spans="1:11" s="5" customFormat="1">
      <c r="A190" s="1"/>
      <c r="B190" s="2"/>
      <c r="C190" s="6"/>
      <c r="D190" s="6"/>
      <c r="E190" s="6"/>
      <c r="I190"/>
      <c r="J190" s="7"/>
      <c r="K190"/>
    </row>
    <row r="191" spans="1:11" s="5" customFormat="1">
      <c r="A191" s="1"/>
      <c r="B191" s="2"/>
      <c r="C191" s="6"/>
      <c r="D191" s="6"/>
      <c r="E191" s="6"/>
      <c r="I191"/>
      <c r="J191" s="7"/>
      <c r="K191"/>
    </row>
    <row r="192" spans="1:11" s="5" customFormat="1">
      <c r="A192" s="1"/>
      <c r="B192" s="2"/>
      <c r="C192" s="6"/>
      <c r="D192" s="6"/>
      <c r="E192" s="6"/>
      <c r="I192"/>
      <c r="J192" s="7"/>
      <c r="K192"/>
    </row>
    <row r="193" spans="1:11" s="5" customFormat="1">
      <c r="A193" s="1"/>
      <c r="B193" s="2"/>
      <c r="C193" s="6"/>
      <c r="D193" s="6"/>
      <c r="E193" s="6"/>
      <c r="I193"/>
      <c r="J193" s="7"/>
      <c r="K193"/>
    </row>
    <row r="194" spans="1:11" s="5" customFormat="1">
      <c r="A194" s="1"/>
      <c r="B194" s="2"/>
      <c r="C194" s="6"/>
      <c r="D194" s="6"/>
      <c r="E194" s="6"/>
      <c r="I194"/>
      <c r="J194" s="7"/>
      <c r="K194"/>
    </row>
    <row r="195" spans="1:11" s="5" customFormat="1">
      <c r="A195" s="1"/>
      <c r="B195" s="2"/>
      <c r="C195" s="6"/>
      <c r="D195" s="6"/>
      <c r="E195" s="6"/>
      <c r="I195"/>
      <c r="J195" s="7"/>
      <c r="K195"/>
    </row>
    <row r="196" spans="1:11">
      <c r="C196" s="6"/>
      <c r="D196" s="6"/>
      <c r="E196" s="6"/>
      <c r="J196" s="7"/>
    </row>
    <row r="197" spans="1:11">
      <c r="C197" s="6"/>
      <c r="D197" s="6"/>
      <c r="E197" s="6"/>
      <c r="J197" s="7"/>
    </row>
    <row r="198" spans="1:11">
      <c r="C198" s="6"/>
      <c r="D198" s="6"/>
      <c r="E198" s="6"/>
      <c r="J198" s="7"/>
    </row>
    <row r="199" spans="1:11">
      <c r="C199" s="6"/>
      <c r="D199" s="6"/>
      <c r="E199" s="6"/>
      <c r="J199" s="7"/>
    </row>
    <row r="200" spans="1:11">
      <c r="C200" s="6"/>
      <c r="D200" s="6"/>
      <c r="E200" s="6"/>
      <c r="J200" s="7"/>
    </row>
    <row r="201" spans="1:11">
      <c r="C201" s="6"/>
      <c r="D201" s="6"/>
      <c r="E201" s="6"/>
      <c r="J201" s="7"/>
    </row>
    <row r="202" spans="1:11">
      <c r="C202" s="6"/>
      <c r="D202" s="6"/>
      <c r="E202" s="6"/>
      <c r="J202" s="7"/>
    </row>
    <row r="203" spans="1:11">
      <c r="C203" s="6"/>
      <c r="D203" s="6"/>
      <c r="E203" s="6"/>
      <c r="J203" s="7"/>
    </row>
    <row r="204" spans="1:11">
      <c r="C204" s="6"/>
      <c r="D204" s="6"/>
      <c r="E204" s="6"/>
      <c r="J204" s="7"/>
    </row>
    <row r="205" spans="1:11">
      <c r="C205" s="6"/>
      <c r="D205" s="6"/>
      <c r="E205" s="6"/>
      <c r="J205" s="7"/>
    </row>
    <row r="206" spans="1:11">
      <c r="C206" s="6"/>
      <c r="D206" s="6"/>
      <c r="E206" s="6"/>
      <c r="J206" s="7"/>
    </row>
    <row r="207" spans="1:11">
      <c r="C207" s="6"/>
      <c r="D207" s="6"/>
      <c r="E207" s="6"/>
      <c r="J207" s="7"/>
    </row>
    <row r="208" spans="1:11">
      <c r="C208" s="6"/>
      <c r="D208" s="6"/>
      <c r="E208" s="6"/>
      <c r="J208" s="7"/>
    </row>
    <row r="209" spans="3:10">
      <c r="C209" s="6"/>
      <c r="D209" s="6"/>
      <c r="E209" s="6"/>
      <c r="J209" s="7"/>
    </row>
    <row r="210" spans="3:10">
      <c r="C210" s="6"/>
      <c r="D210" s="6"/>
      <c r="E210" s="6"/>
      <c r="J210" s="7"/>
    </row>
    <row r="211" spans="3:10">
      <c r="C211" s="6"/>
      <c r="D211" s="6"/>
      <c r="E211" s="6"/>
      <c r="J211" s="7"/>
    </row>
    <row r="212" spans="3:10">
      <c r="C212" s="6"/>
      <c r="D212" s="6"/>
      <c r="E212" s="6"/>
      <c r="J212" s="7"/>
    </row>
    <row r="213" spans="3:10">
      <c r="C213" s="6"/>
      <c r="D213" s="6"/>
      <c r="E213" s="6"/>
      <c r="J213" s="7"/>
    </row>
    <row r="214" spans="3:10">
      <c r="C214" s="6"/>
      <c r="D214" s="6"/>
      <c r="E214" s="6"/>
      <c r="J214" s="7"/>
    </row>
    <row r="215" spans="3:10">
      <c r="C215" s="6"/>
      <c r="D215" s="6"/>
      <c r="E215" s="6"/>
      <c r="J215" s="7"/>
    </row>
    <row r="216" spans="3:10">
      <c r="C216" s="6"/>
      <c r="D216" s="6"/>
      <c r="E216" s="6"/>
      <c r="J216" s="7"/>
    </row>
    <row r="217" spans="3:10">
      <c r="C217" s="6"/>
      <c r="D217" s="6"/>
      <c r="E217" s="6"/>
      <c r="J217" s="7"/>
    </row>
    <row r="218" spans="3:10">
      <c r="C218" s="6"/>
      <c r="D218" s="6"/>
      <c r="E218" s="6"/>
      <c r="J218" s="7"/>
    </row>
    <row r="219" spans="3:10">
      <c r="C219" s="6"/>
      <c r="D219" s="6"/>
      <c r="E219" s="6"/>
      <c r="J219" s="7"/>
    </row>
    <row r="220" spans="3:10">
      <c r="C220" s="6"/>
      <c r="D220" s="6"/>
      <c r="E220" s="6"/>
      <c r="J220" s="7"/>
    </row>
    <row r="221" spans="3:10">
      <c r="C221" s="6"/>
      <c r="D221" s="6"/>
      <c r="E221" s="6"/>
      <c r="J221" s="7"/>
    </row>
    <row r="222" spans="3:10">
      <c r="C222" s="6"/>
      <c r="D222" s="6"/>
      <c r="E222" s="6"/>
      <c r="J222" s="7"/>
    </row>
    <row r="223" spans="3:10">
      <c r="C223" s="6"/>
      <c r="D223" s="6"/>
      <c r="E223" s="6"/>
      <c r="J223" s="7"/>
    </row>
    <row r="224" spans="3:10">
      <c r="C224" s="6"/>
      <c r="D224" s="6"/>
      <c r="E224" s="6"/>
      <c r="J224" s="7"/>
    </row>
    <row r="225" spans="3:10">
      <c r="C225" s="6"/>
      <c r="D225" s="6"/>
      <c r="E225" s="6"/>
      <c r="J225" s="7"/>
    </row>
    <row r="226" spans="3:10">
      <c r="C226" s="6"/>
      <c r="D226" s="6"/>
      <c r="E226" s="6"/>
      <c r="J226" s="7"/>
    </row>
    <row r="227" spans="3:10">
      <c r="C227" s="6"/>
      <c r="D227" s="6"/>
      <c r="E227" s="6"/>
      <c r="J227" s="7"/>
    </row>
    <row r="228" spans="3:10">
      <c r="C228" s="6"/>
      <c r="D228" s="6"/>
      <c r="E228" s="6"/>
      <c r="J228" s="7"/>
    </row>
    <row r="229" spans="3:10">
      <c r="C229" s="6"/>
      <c r="D229" s="6"/>
      <c r="E229" s="6"/>
      <c r="J229" s="7"/>
    </row>
    <row r="230" spans="3:10">
      <c r="C230" s="6"/>
      <c r="D230" s="6"/>
      <c r="E230" s="6"/>
      <c r="J230" s="7"/>
    </row>
    <row r="231" spans="3:10">
      <c r="C231" s="6"/>
      <c r="D231" s="6"/>
      <c r="E231" s="6"/>
      <c r="J231" s="7"/>
    </row>
    <row r="232" spans="3:10">
      <c r="C232" s="6"/>
      <c r="D232" s="6"/>
      <c r="E232" s="6"/>
      <c r="J232" s="7"/>
    </row>
    <row r="233" spans="3:10">
      <c r="C233" s="6"/>
      <c r="D233" s="6"/>
      <c r="E233" s="6"/>
      <c r="J233" s="7"/>
    </row>
    <row r="234" spans="3:10">
      <c r="C234" s="6"/>
      <c r="D234" s="6"/>
      <c r="E234" s="6"/>
      <c r="J234" s="7"/>
    </row>
    <row r="235" spans="3:10">
      <c r="C235" s="6"/>
      <c r="D235" s="6"/>
      <c r="E235" s="6"/>
      <c r="J235" s="7"/>
    </row>
    <row r="236" spans="3:10">
      <c r="C236" s="6"/>
      <c r="D236" s="6"/>
      <c r="E236" s="6"/>
      <c r="J236" s="7"/>
    </row>
    <row r="237" spans="3:10">
      <c r="C237" s="6"/>
      <c r="D237" s="6"/>
      <c r="E237" s="6"/>
      <c r="J237" s="7"/>
    </row>
    <row r="238" spans="3:10">
      <c r="C238" s="6"/>
      <c r="D238" s="6"/>
      <c r="E238" s="6"/>
      <c r="J238" s="7"/>
    </row>
    <row r="239" spans="3:10">
      <c r="C239" s="6"/>
      <c r="D239" s="6"/>
      <c r="E239" s="6"/>
      <c r="J239" s="7"/>
    </row>
    <row r="240" spans="3:10">
      <c r="C240" s="6"/>
      <c r="D240" s="6"/>
      <c r="E240" s="6"/>
      <c r="J240" s="7"/>
    </row>
    <row r="241" spans="3:10">
      <c r="C241" s="6"/>
      <c r="D241" s="6"/>
      <c r="E241" s="6"/>
      <c r="J241" s="7"/>
    </row>
    <row r="242" spans="3:10">
      <c r="C242" s="6"/>
      <c r="D242" s="6"/>
      <c r="E242" s="6"/>
      <c r="J242" s="7"/>
    </row>
    <row r="243" spans="3:10">
      <c r="C243" s="6"/>
      <c r="D243" s="6"/>
      <c r="E243" s="6"/>
      <c r="J243" s="7"/>
    </row>
    <row r="244" spans="3:10">
      <c r="C244" s="6"/>
      <c r="D244" s="6"/>
      <c r="E244" s="6"/>
      <c r="J244" s="7"/>
    </row>
    <row r="245" spans="3:10">
      <c r="C245" s="6"/>
      <c r="D245" s="6"/>
      <c r="E245" s="6"/>
      <c r="J245" s="7"/>
    </row>
    <row r="246" spans="3:10">
      <c r="C246" s="6"/>
      <c r="D246" s="6"/>
      <c r="E246" s="6"/>
      <c r="J246" s="7"/>
    </row>
    <row r="247" spans="3:10">
      <c r="C247" s="6"/>
      <c r="D247" s="6"/>
      <c r="E247" s="6"/>
      <c r="J247" s="7"/>
    </row>
    <row r="248" spans="3:10">
      <c r="C248" s="6"/>
      <c r="D248" s="6"/>
      <c r="E248" s="6"/>
      <c r="J248" s="7"/>
    </row>
    <row r="249" spans="3:10">
      <c r="C249" s="6"/>
      <c r="D249" s="6"/>
      <c r="E249" s="6"/>
      <c r="J249" s="7"/>
    </row>
    <row r="250" spans="3:10">
      <c r="C250" s="6"/>
      <c r="D250" s="6"/>
      <c r="E250" s="6"/>
      <c r="J250" s="7"/>
    </row>
    <row r="251" spans="3:10">
      <c r="C251" s="6"/>
      <c r="D251" s="6"/>
      <c r="E251" s="6"/>
      <c r="J251" s="7"/>
    </row>
    <row r="252" spans="3:10">
      <c r="C252" s="6"/>
      <c r="D252" s="6"/>
      <c r="E252" s="6"/>
      <c r="J252" s="7"/>
    </row>
    <row r="253" spans="3:10">
      <c r="C253" s="6"/>
      <c r="D253" s="6"/>
      <c r="E253" s="6"/>
      <c r="J253" s="7"/>
    </row>
    <row r="254" spans="3:10">
      <c r="C254" s="6"/>
      <c r="D254" s="6"/>
      <c r="E254" s="6"/>
      <c r="J254" s="7"/>
    </row>
    <row r="255" spans="3:10">
      <c r="C255" s="6"/>
      <c r="D255" s="6"/>
      <c r="E255" s="6"/>
      <c r="J255" s="7"/>
    </row>
    <row r="256" spans="3:10">
      <c r="C256" s="6"/>
      <c r="D256" s="6"/>
      <c r="E256" s="6"/>
      <c r="J256" s="7"/>
    </row>
    <row r="257" spans="3:10">
      <c r="C257" s="6"/>
      <c r="D257" s="6"/>
      <c r="E257" s="6"/>
      <c r="J257" s="7"/>
    </row>
    <row r="258" spans="3:10">
      <c r="C258" s="6"/>
      <c r="D258" s="6"/>
      <c r="E258" s="6"/>
      <c r="J258" s="7"/>
    </row>
    <row r="259" spans="3:10">
      <c r="C259" s="6"/>
      <c r="D259" s="6"/>
      <c r="E259" s="6"/>
      <c r="J259" s="7"/>
    </row>
    <row r="260" spans="3:10">
      <c r="C260" s="6"/>
      <c r="D260" s="6"/>
      <c r="E260" s="6"/>
      <c r="J260" s="7"/>
    </row>
    <row r="261" spans="3:10">
      <c r="C261" s="6"/>
      <c r="D261" s="6"/>
      <c r="E261" s="6"/>
      <c r="J261" s="7"/>
    </row>
    <row r="262" spans="3:10">
      <c r="C262" s="6"/>
      <c r="D262" s="6"/>
      <c r="E262" s="6"/>
      <c r="J262" s="7"/>
    </row>
    <row r="263" spans="3:10">
      <c r="C263" s="6"/>
      <c r="D263" s="6"/>
      <c r="E263" s="6"/>
      <c r="J263" s="7"/>
    </row>
    <row r="264" spans="3:10">
      <c r="C264" s="6"/>
      <c r="D264" s="6"/>
      <c r="E264" s="6"/>
      <c r="J264" s="7"/>
    </row>
    <row r="265" spans="3:10">
      <c r="C265" s="6"/>
      <c r="D265" s="6"/>
      <c r="E265" s="6"/>
      <c r="J265" s="7"/>
    </row>
    <row r="266" spans="3:10">
      <c r="C266" s="6"/>
      <c r="D266" s="6"/>
      <c r="E266" s="6"/>
      <c r="J266" s="7"/>
    </row>
    <row r="267" spans="3:10">
      <c r="C267" s="6"/>
      <c r="D267" s="6"/>
      <c r="E267" s="6"/>
      <c r="J267" s="7"/>
    </row>
    <row r="268" spans="3:10">
      <c r="C268" s="6"/>
      <c r="D268" s="6"/>
      <c r="E268" s="6"/>
      <c r="J268" s="7"/>
    </row>
    <row r="269" spans="3:10">
      <c r="C269" s="6"/>
      <c r="D269" s="6"/>
      <c r="E269" s="6"/>
      <c r="J269" s="7"/>
    </row>
    <row r="270" spans="3:10">
      <c r="C270" s="6"/>
      <c r="D270" s="6"/>
      <c r="E270" s="6"/>
      <c r="J270" s="7"/>
    </row>
    <row r="271" spans="3:10">
      <c r="C271" s="6"/>
      <c r="D271" s="6"/>
      <c r="E271" s="6"/>
      <c r="J271" s="7"/>
    </row>
    <row r="272" spans="3:10">
      <c r="C272" s="6"/>
      <c r="D272" s="6"/>
      <c r="E272" s="6"/>
      <c r="J272" s="7"/>
    </row>
    <row r="273" spans="3:10">
      <c r="C273" s="6"/>
      <c r="D273" s="6"/>
      <c r="E273" s="6"/>
      <c r="J273" s="7"/>
    </row>
    <row r="274" spans="3:10">
      <c r="C274" s="6"/>
      <c r="D274" s="6"/>
      <c r="E274" s="6"/>
      <c r="J274" s="7"/>
    </row>
    <row r="275" spans="3:10">
      <c r="C275" s="6"/>
      <c r="D275" s="6"/>
      <c r="E275" s="6"/>
      <c r="J275" s="7"/>
    </row>
    <row r="276" spans="3:10">
      <c r="C276" s="6"/>
      <c r="D276" s="6"/>
      <c r="E276" s="6"/>
      <c r="J276" s="7"/>
    </row>
    <row r="277" spans="3:10">
      <c r="C277" s="6"/>
      <c r="D277" s="6"/>
      <c r="E277" s="6"/>
      <c r="J277" s="7"/>
    </row>
    <row r="278" spans="3:10">
      <c r="C278" s="6"/>
      <c r="D278" s="6"/>
      <c r="E278" s="6"/>
      <c r="J278" s="7"/>
    </row>
    <row r="279" spans="3:10">
      <c r="C279" s="6"/>
      <c r="D279" s="6"/>
      <c r="E279" s="6"/>
      <c r="J279" s="7"/>
    </row>
    <row r="280" spans="3:10">
      <c r="C280" s="6"/>
      <c r="D280" s="6"/>
      <c r="E280" s="6"/>
      <c r="J280" s="7"/>
    </row>
    <row r="281" spans="3:10">
      <c r="C281" s="6"/>
      <c r="D281" s="6"/>
      <c r="E281" s="6"/>
      <c r="J281" s="7"/>
    </row>
    <row r="282" spans="3:10">
      <c r="C282" s="6"/>
      <c r="D282" s="6"/>
      <c r="E282" s="6"/>
      <c r="J282" s="7"/>
    </row>
    <row r="283" spans="3:10">
      <c r="C283" s="6"/>
      <c r="D283" s="6"/>
      <c r="E283" s="6"/>
      <c r="J283" s="7"/>
    </row>
    <row r="284" spans="3:10">
      <c r="C284" s="6"/>
      <c r="D284" s="6"/>
      <c r="E284" s="6"/>
      <c r="J284" s="7"/>
    </row>
    <row r="285" spans="3:10">
      <c r="C285" s="6"/>
      <c r="D285" s="6"/>
      <c r="E285" s="6"/>
      <c r="J285" s="7"/>
    </row>
    <row r="286" spans="3:10">
      <c r="C286" s="6"/>
      <c r="D286" s="6"/>
      <c r="E286" s="6"/>
      <c r="J286" s="7"/>
    </row>
    <row r="287" spans="3:10">
      <c r="C287" s="6"/>
      <c r="D287" s="6"/>
      <c r="E287" s="6"/>
      <c r="J287" s="7"/>
    </row>
    <row r="288" spans="3:10">
      <c r="C288" s="6"/>
      <c r="D288" s="6"/>
      <c r="E288" s="6"/>
      <c r="J288" s="7"/>
    </row>
    <row r="289" spans="3:10">
      <c r="C289" s="6"/>
      <c r="D289" s="6"/>
      <c r="E289" s="6"/>
      <c r="J289" s="7"/>
    </row>
    <row r="290" spans="3:10">
      <c r="C290" s="6"/>
      <c r="D290" s="6"/>
      <c r="E290" s="6"/>
      <c r="J290" s="7"/>
    </row>
    <row r="291" spans="3:10">
      <c r="C291" s="6"/>
      <c r="D291" s="6"/>
      <c r="E291" s="6"/>
      <c r="J291" s="7"/>
    </row>
    <row r="292" spans="3:10">
      <c r="C292" s="6"/>
      <c r="D292" s="6"/>
      <c r="E292" s="6"/>
      <c r="J292" s="7"/>
    </row>
    <row r="293" spans="3:10">
      <c r="C293" s="6"/>
      <c r="D293" s="6"/>
      <c r="E293" s="6"/>
      <c r="J293" s="7"/>
    </row>
    <row r="294" spans="3:10">
      <c r="C294" s="6"/>
      <c r="D294" s="6"/>
      <c r="E294" s="6"/>
      <c r="J294" s="7"/>
    </row>
    <row r="295" spans="3:10">
      <c r="C295" s="6"/>
      <c r="D295" s="6"/>
      <c r="E295" s="6"/>
      <c r="J295" s="7"/>
    </row>
    <row r="296" spans="3:10">
      <c r="C296" s="6"/>
      <c r="D296" s="6"/>
      <c r="E296" s="6"/>
      <c r="J296" s="7"/>
    </row>
    <row r="297" spans="3:10">
      <c r="C297" s="6"/>
      <c r="D297" s="6"/>
      <c r="E297" s="6"/>
      <c r="J297" s="7"/>
    </row>
    <row r="298" spans="3:10">
      <c r="C298" s="6"/>
      <c r="D298" s="6"/>
      <c r="E298" s="6"/>
      <c r="J298" s="7"/>
    </row>
    <row r="299" spans="3:10">
      <c r="C299" s="6"/>
      <c r="D299" s="6"/>
      <c r="E299" s="6"/>
      <c r="J299" s="7"/>
    </row>
    <row r="300" spans="3:10">
      <c r="C300" s="6"/>
      <c r="D300" s="6"/>
      <c r="E300" s="6"/>
      <c r="J300" s="7"/>
    </row>
    <row r="301" spans="3:10">
      <c r="C301" s="6"/>
      <c r="D301" s="6"/>
      <c r="E301" s="6"/>
      <c r="J301" s="7"/>
    </row>
    <row r="302" spans="3:10">
      <c r="C302" s="6"/>
      <c r="D302" s="6"/>
      <c r="E302" s="6"/>
      <c r="J302" s="7"/>
    </row>
    <row r="303" spans="3:10">
      <c r="C303" s="6"/>
      <c r="D303" s="6"/>
      <c r="E303" s="6"/>
      <c r="J303" s="7"/>
    </row>
    <row r="304" spans="3:10">
      <c r="C304" s="6"/>
      <c r="D304" s="6"/>
      <c r="E304" s="6"/>
      <c r="J304" s="7"/>
    </row>
    <row r="305" spans="3:10">
      <c r="C305" s="6"/>
      <c r="D305" s="6"/>
      <c r="E305" s="6"/>
      <c r="J305" s="7"/>
    </row>
    <row r="306" spans="3:10">
      <c r="C306" s="6"/>
      <c r="D306" s="6"/>
      <c r="E306" s="6"/>
      <c r="J306" s="7"/>
    </row>
    <row r="307" spans="3:10">
      <c r="C307" s="6"/>
      <c r="D307" s="6"/>
      <c r="E307" s="6"/>
      <c r="J307" s="7"/>
    </row>
    <row r="308" spans="3:10">
      <c r="C308" s="6"/>
      <c r="D308" s="6"/>
      <c r="E308" s="6"/>
      <c r="J308" s="7"/>
    </row>
    <row r="309" spans="3:10">
      <c r="C309" s="6"/>
      <c r="D309" s="6"/>
      <c r="E309" s="6"/>
      <c r="J309" s="7"/>
    </row>
    <row r="310" spans="3:10">
      <c r="C310" s="6"/>
      <c r="D310" s="6"/>
      <c r="E310" s="6"/>
      <c r="J310" s="7"/>
    </row>
    <row r="311" spans="3:10">
      <c r="C311" s="6"/>
      <c r="D311" s="6"/>
      <c r="E311" s="6"/>
      <c r="J311" s="7"/>
    </row>
    <row r="312" spans="3:10">
      <c r="C312" s="6"/>
      <c r="D312" s="6"/>
      <c r="E312" s="6"/>
      <c r="J312" s="7"/>
    </row>
    <row r="313" spans="3:10">
      <c r="C313" s="6"/>
      <c r="D313" s="6"/>
      <c r="E313" s="6"/>
      <c r="J313" s="7"/>
    </row>
    <row r="314" spans="3:10">
      <c r="C314" s="6"/>
      <c r="D314" s="6"/>
      <c r="E314" s="6"/>
      <c r="J314" s="7"/>
    </row>
    <row r="315" spans="3:10">
      <c r="C315" s="6"/>
      <c r="D315" s="6"/>
      <c r="E315" s="6"/>
      <c r="J315" s="7"/>
    </row>
    <row r="316" spans="3:10">
      <c r="C316" s="6"/>
      <c r="D316" s="6"/>
      <c r="E316" s="6"/>
      <c r="J316" s="7"/>
    </row>
    <row r="317" spans="3:10">
      <c r="C317" s="6"/>
      <c r="D317" s="6"/>
      <c r="E317" s="6"/>
      <c r="J317" s="7"/>
    </row>
    <row r="318" spans="3:10">
      <c r="C318" s="6"/>
      <c r="D318" s="6"/>
      <c r="E318" s="6"/>
      <c r="J318" s="7"/>
    </row>
    <row r="319" spans="3:10">
      <c r="C319" s="6"/>
      <c r="D319" s="6"/>
      <c r="E319" s="6"/>
      <c r="J319" s="7"/>
    </row>
    <row r="320" spans="3:10">
      <c r="C320" s="6"/>
      <c r="D320" s="6"/>
      <c r="E320" s="6"/>
      <c r="J320" s="7"/>
    </row>
    <row r="321" spans="3:10">
      <c r="C321" s="6"/>
      <c r="D321" s="6"/>
      <c r="E321" s="6"/>
      <c r="J321" s="7"/>
    </row>
    <row r="322" spans="3:10">
      <c r="C322" s="6"/>
      <c r="D322" s="6"/>
      <c r="E322" s="6"/>
      <c r="J322" s="7"/>
    </row>
    <row r="323" spans="3:10">
      <c r="C323" s="6"/>
      <c r="D323" s="6"/>
      <c r="E323" s="6"/>
      <c r="J323" s="7"/>
    </row>
    <row r="324" spans="3:10">
      <c r="C324" s="6"/>
      <c r="D324" s="6"/>
      <c r="E324" s="6"/>
      <c r="J324" s="7"/>
    </row>
    <row r="325" spans="3:10">
      <c r="C325" s="6"/>
      <c r="D325" s="6"/>
      <c r="E325" s="6"/>
      <c r="J325" s="7"/>
    </row>
    <row r="326" spans="3:10">
      <c r="C326" s="6"/>
      <c r="D326" s="6"/>
      <c r="E326" s="6"/>
      <c r="J326" s="7"/>
    </row>
    <row r="327" spans="3:10">
      <c r="C327" s="6"/>
      <c r="D327" s="6"/>
      <c r="E327" s="6"/>
      <c r="J327" s="7"/>
    </row>
    <row r="328" spans="3:10">
      <c r="C328" s="6"/>
      <c r="D328" s="6"/>
      <c r="E328" s="6"/>
      <c r="J328" s="7"/>
    </row>
    <row r="329" spans="3:10">
      <c r="C329" s="6"/>
      <c r="D329" s="6"/>
      <c r="E329" s="6"/>
      <c r="J329" s="7"/>
    </row>
    <row r="330" spans="3:10">
      <c r="C330" s="6"/>
      <c r="D330" s="6"/>
      <c r="E330" s="6"/>
      <c r="J330" s="7"/>
    </row>
    <row r="331" spans="3:10">
      <c r="C331" s="6"/>
      <c r="D331" s="6"/>
      <c r="E331" s="6"/>
      <c r="J331" s="7"/>
    </row>
    <row r="332" spans="3:10">
      <c r="C332" s="6"/>
      <c r="D332" s="6"/>
      <c r="E332" s="6"/>
      <c r="J332" s="7"/>
    </row>
    <row r="333" spans="3:10">
      <c r="C333" s="6"/>
      <c r="D333" s="6"/>
      <c r="E333" s="6"/>
      <c r="J333" s="7"/>
    </row>
    <row r="334" spans="3:10">
      <c r="C334" s="6"/>
      <c r="D334" s="6"/>
      <c r="E334" s="6"/>
      <c r="J334" s="7"/>
    </row>
    <row r="335" spans="3:10">
      <c r="C335" s="6"/>
      <c r="D335" s="6"/>
      <c r="E335" s="6"/>
      <c r="J335" s="7"/>
    </row>
    <row r="336" spans="3:10">
      <c r="C336" s="6"/>
      <c r="D336" s="6"/>
      <c r="E336" s="6"/>
      <c r="J336" s="7"/>
    </row>
    <row r="337" spans="3:10">
      <c r="C337" s="6"/>
      <c r="D337" s="6"/>
      <c r="E337" s="6"/>
      <c r="J337" s="7"/>
    </row>
    <row r="338" spans="3:10">
      <c r="C338" s="6"/>
      <c r="D338" s="6"/>
      <c r="E338" s="6"/>
      <c r="J338" s="7"/>
    </row>
    <row r="339" spans="3:10">
      <c r="C339" s="6"/>
      <c r="D339" s="6"/>
      <c r="E339" s="6"/>
      <c r="J339" s="7"/>
    </row>
    <row r="340" spans="3:10">
      <c r="C340" s="6"/>
      <c r="D340" s="6"/>
      <c r="E340" s="6"/>
      <c r="J340" s="7"/>
    </row>
    <row r="341" spans="3:10">
      <c r="C341" s="6"/>
      <c r="D341" s="6"/>
      <c r="E341" s="6"/>
      <c r="J341" s="7"/>
    </row>
    <row r="342" spans="3:10">
      <c r="C342" s="6"/>
      <c r="D342" s="6"/>
      <c r="E342" s="6"/>
      <c r="J342" s="7"/>
    </row>
    <row r="343" spans="3:10">
      <c r="C343" s="6"/>
      <c r="D343" s="6"/>
      <c r="E343" s="6"/>
      <c r="J343" s="7"/>
    </row>
    <row r="344" spans="3:10">
      <c r="C344" s="6"/>
      <c r="D344" s="6"/>
      <c r="E344" s="6"/>
      <c r="J344" s="7"/>
    </row>
    <row r="345" spans="3:10">
      <c r="C345" s="6"/>
      <c r="D345" s="6"/>
      <c r="E345" s="6"/>
      <c r="J345" s="7"/>
    </row>
    <row r="346" spans="3:10">
      <c r="C346" s="6"/>
      <c r="D346" s="6"/>
      <c r="E346" s="6"/>
      <c r="J346" s="7"/>
    </row>
    <row r="347" spans="3:10">
      <c r="C347" s="6"/>
      <c r="D347" s="6"/>
      <c r="E347" s="6"/>
      <c r="J347" s="7"/>
    </row>
    <row r="348" spans="3:10">
      <c r="C348" s="6"/>
      <c r="D348" s="6"/>
      <c r="E348" s="6"/>
      <c r="J348" s="7"/>
    </row>
    <row r="349" spans="3:10">
      <c r="C349" s="6"/>
      <c r="D349" s="6"/>
      <c r="E349" s="6"/>
      <c r="J349" s="7"/>
    </row>
    <row r="350" spans="3:10">
      <c r="C350" s="6"/>
      <c r="D350" s="6"/>
      <c r="E350" s="6"/>
      <c r="J350" s="7"/>
    </row>
    <row r="351" spans="3:10">
      <c r="C351" s="6"/>
      <c r="D351" s="6"/>
      <c r="E351" s="6"/>
      <c r="J351" s="7"/>
    </row>
    <row r="352" spans="3:10">
      <c r="C352" s="6"/>
      <c r="D352" s="6"/>
      <c r="E352" s="6"/>
      <c r="J352" s="7"/>
    </row>
    <row r="353" spans="3:10">
      <c r="C353" s="6"/>
      <c r="D353" s="6"/>
      <c r="E353" s="6"/>
      <c r="J353" s="7"/>
    </row>
    <row r="354" spans="3:10">
      <c r="C354" s="6"/>
      <c r="D354" s="6"/>
      <c r="E354" s="6"/>
      <c r="J354" s="7"/>
    </row>
    <row r="355" spans="3:10">
      <c r="C355" s="6"/>
      <c r="D355" s="6"/>
      <c r="E355" s="6"/>
      <c r="J355" s="7"/>
    </row>
    <row r="356" spans="3:10">
      <c r="C356" s="6"/>
      <c r="D356" s="6"/>
      <c r="E356" s="6"/>
      <c r="J356" s="7"/>
    </row>
    <row r="357" spans="3:10">
      <c r="C357" s="6"/>
      <c r="D357" s="6"/>
      <c r="E357" s="6"/>
      <c r="J357" s="7"/>
    </row>
    <row r="358" spans="3:10">
      <c r="C358" s="6"/>
      <c r="D358" s="6"/>
      <c r="E358" s="6"/>
      <c r="J358" s="7"/>
    </row>
    <row r="359" spans="3:10">
      <c r="C359" s="6"/>
      <c r="D359" s="6"/>
      <c r="E359" s="6"/>
      <c r="J359" s="7"/>
    </row>
    <row r="360" spans="3:10">
      <c r="C360" s="6"/>
      <c r="D360" s="6"/>
      <c r="E360" s="6"/>
      <c r="J360" s="7"/>
    </row>
    <row r="361" spans="3:10">
      <c r="C361" s="6"/>
      <c r="D361" s="6"/>
      <c r="E361" s="6"/>
      <c r="J361" s="7"/>
    </row>
    <row r="362" spans="3:10">
      <c r="C362" s="6"/>
      <c r="D362" s="6"/>
      <c r="E362" s="6"/>
      <c r="J362" s="7"/>
    </row>
    <row r="363" spans="3:10">
      <c r="C363" s="6"/>
      <c r="D363" s="6"/>
      <c r="E363" s="6"/>
      <c r="J363" s="7"/>
    </row>
    <row r="364" spans="3:10">
      <c r="C364" s="6"/>
      <c r="D364" s="6"/>
      <c r="E364" s="6"/>
      <c r="J364" s="7"/>
    </row>
    <row r="365" spans="3:10">
      <c r="C365" s="6"/>
      <c r="D365" s="6"/>
      <c r="E365" s="6"/>
      <c r="J365" s="7"/>
    </row>
    <row r="366" spans="3:10">
      <c r="C366" s="6"/>
      <c r="D366" s="6"/>
      <c r="E366" s="6"/>
      <c r="J366" s="7"/>
    </row>
    <row r="367" spans="3:10">
      <c r="C367" s="6"/>
      <c r="D367" s="6"/>
      <c r="E367" s="6"/>
      <c r="J367" s="7"/>
    </row>
    <row r="368" spans="3:10">
      <c r="C368" s="6"/>
      <c r="D368" s="6"/>
      <c r="E368" s="6"/>
      <c r="J368" s="7"/>
    </row>
    <row r="369" spans="3:10">
      <c r="C369" s="6"/>
      <c r="D369" s="6"/>
      <c r="E369" s="6"/>
      <c r="J369" s="7"/>
    </row>
    <row r="370" spans="3:10">
      <c r="C370" s="6"/>
      <c r="D370" s="6"/>
      <c r="E370" s="6"/>
      <c r="J370" s="7"/>
    </row>
    <row r="371" spans="3:10">
      <c r="C371" s="6"/>
      <c r="D371" s="6"/>
      <c r="E371" s="6"/>
      <c r="J371" s="7"/>
    </row>
    <row r="372" spans="3:10">
      <c r="C372" s="6"/>
      <c r="D372" s="6"/>
      <c r="E372" s="6"/>
      <c r="J372" s="7"/>
    </row>
    <row r="373" spans="3:10">
      <c r="C373" s="6"/>
      <c r="D373" s="6"/>
      <c r="E373" s="6"/>
      <c r="J373" s="7"/>
    </row>
    <row r="374" spans="3:10">
      <c r="C374" s="6"/>
      <c r="D374" s="6"/>
      <c r="E374" s="6"/>
      <c r="J374" s="7"/>
    </row>
    <row r="375" spans="3:10">
      <c r="C375" s="6"/>
      <c r="D375" s="6"/>
      <c r="E375" s="6"/>
      <c r="J375" s="7"/>
    </row>
    <row r="376" spans="3:10">
      <c r="C376" s="6"/>
      <c r="D376" s="6"/>
      <c r="E376" s="6"/>
      <c r="J376" s="7"/>
    </row>
    <row r="377" spans="3:10">
      <c r="C377" s="6"/>
      <c r="D377" s="6"/>
      <c r="E377" s="6"/>
      <c r="J377" s="7"/>
    </row>
    <row r="378" spans="3:10">
      <c r="C378" s="6"/>
      <c r="D378" s="6"/>
      <c r="E378" s="6"/>
      <c r="J378" s="7"/>
    </row>
    <row r="379" spans="3:10">
      <c r="C379" s="6"/>
      <c r="D379" s="6"/>
      <c r="E379" s="6"/>
      <c r="J379" s="7"/>
    </row>
    <row r="380" spans="3:10">
      <c r="C380" s="6"/>
      <c r="D380" s="6"/>
      <c r="E380" s="6"/>
      <c r="J380" s="7"/>
    </row>
    <row r="381" spans="3:10">
      <c r="C381" s="6"/>
      <c r="D381" s="6"/>
      <c r="E381" s="6"/>
      <c r="J381" s="7"/>
    </row>
    <row r="382" spans="3:10">
      <c r="C382" s="6"/>
      <c r="D382" s="6"/>
      <c r="E382" s="6"/>
      <c r="J382" s="7"/>
    </row>
    <row r="383" spans="3:10">
      <c r="C383" s="6"/>
      <c r="D383" s="6"/>
      <c r="E383" s="6"/>
      <c r="J383" s="7"/>
    </row>
    <row r="384" spans="3:10">
      <c r="C384" s="6"/>
      <c r="D384" s="6"/>
      <c r="E384" s="6"/>
      <c r="J384" s="7"/>
    </row>
    <row r="385" spans="3:10">
      <c r="C385" s="6"/>
      <c r="D385" s="6"/>
      <c r="E385" s="6"/>
      <c r="J385" s="7"/>
    </row>
    <row r="386" spans="3:10">
      <c r="C386" s="6"/>
      <c r="D386" s="6"/>
      <c r="E386" s="6"/>
      <c r="J386" s="7"/>
    </row>
    <row r="387" spans="3:10">
      <c r="C387" s="6"/>
      <c r="D387" s="6"/>
      <c r="E387" s="6"/>
      <c r="J387" s="7"/>
    </row>
    <row r="388" spans="3:10">
      <c r="C388" s="6"/>
      <c r="D388" s="6"/>
      <c r="E388" s="6"/>
      <c r="J388" s="7"/>
    </row>
    <row r="389" spans="3:10">
      <c r="C389" s="6"/>
      <c r="D389" s="6"/>
      <c r="E389" s="6"/>
      <c r="J389" s="7"/>
    </row>
    <row r="390" spans="3:10">
      <c r="C390" s="6"/>
      <c r="D390" s="6"/>
      <c r="E390" s="6"/>
      <c r="J390" s="7"/>
    </row>
    <row r="391" spans="3:10">
      <c r="C391" s="6"/>
      <c r="D391" s="6"/>
      <c r="E391" s="6"/>
      <c r="J391" s="7"/>
    </row>
    <row r="392" spans="3:10">
      <c r="C392" s="6"/>
      <c r="D392" s="6"/>
      <c r="E392" s="6"/>
      <c r="J392" s="7"/>
    </row>
    <row r="393" spans="3:10">
      <c r="C393" s="6"/>
      <c r="D393" s="6"/>
      <c r="E393" s="6"/>
      <c r="J393" s="7"/>
    </row>
    <row r="394" spans="3:10">
      <c r="C394" s="6"/>
      <c r="D394" s="6"/>
      <c r="E394" s="6"/>
      <c r="J394" s="7"/>
    </row>
    <row r="395" spans="3:10">
      <c r="C395" s="6"/>
      <c r="D395" s="6"/>
      <c r="E395" s="6"/>
      <c r="J395" s="7"/>
    </row>
    <row r="396" spans="3:10">
      <c r="C396" s="6"/>
      <c r="D396" s="6"/>
      <c r="E396" s="6"/>
      <c r="J396" s="7"/>
    </row>
    <row r="397" spans="3:10">
      <c r="C397" s="6"/>
      <c r="D397" s="6"/>
      <c r="E397" s="6"/>
      <c r="J397" s="7"/>
    </row>
    <row r="398" spans="3:10">
      <c r="C398" s="6"/>
      <c r="D398" s="6"/>
      <c r="E398" s="6"/>
      <c r="J398" s="7"/>
    </row>
    <row r="399" spans="3:10">
      <c r="C399" s="6"/>
      <c r="D399" s="6"/>
      <c r="E399" s="6"/>
      <c r="J399" s="7"/>
    </row>
    <row r="400" spans="3:10">
      <c r="C400" s="6"/>
      <c r="D400" s="6"/>
      <c r="E400" s="6"/>
      <c r="J400" s="7"/>
    </row>
    <row r="401" spans="3:10">
      <c r="C401" s="6"/>
      <c r="D401" s="6"/>
      <c r="E401" s="6"/>
      <c r="J401" s="7"/>
    </row>
    <row r="402" spans="3:10">
      <c r="C402" s="6"/>
      <c r="D402" s="6"/>
      <c r="E402" s="6"/>
      <c r="J402" s="7"/>
    </row>
    <row r="403" spans="3:10">
      <c r="C403" s="6"/>
      <c r="D403" s="6"/>
      <c r="E403" s="6"/>
      <c r="J403" s="7"/>
    </row>
    <row r="404" spans="3:10">
      <c r="C404" s="6"/>
      <c r="D404" s="6"/>
      <c r="E404" s="6"/>
      <c r="J404" s="7"/>
    </row>
    <row r="405" spans="3:10">
      <c r="C405" s="6"/>
      <c r="D405" s="6"/>
      <c r="E405" s="6"/>
      <c r="J405" s="7"/>
    </row>
    <row r="406" spans="3:10">
      <c r="C406" s="6"/>
      <c r="D406" s="6"/>
      <c r="E406" s="6"/>
      <c r="J406" s="7"/>
    </row>
    <row r="407" spans="3:10">
      <c r="C407" s="6"/>
      <c r="D407" s="6"/>
      <c r="E407" s="6"/>
      <c r="J407" s="7"/>
    </row>
    <row r="408" spans="3:10">
      <c r="C408" s="6"/>
      <c r="D408" s="6"/>
      <c r="E408" s="6"/>
      <c r="J408" s="7"/>
    </row>
    <row r="409" spans="3:10">
      <c r="C409" s="6"/>
      <c r="D409" s="6"/>
      <c r="E409" s="6"/>
      <c r="J409" s="7"/>
    </row>
    <row r="410" spans="3:10">
      <c r="C410" s="6"/>
      <c r="D410" s="6"/>
      <c r="E410" s="6"/>
      <c r="J410" s="7"/>
    </row>
    <row r="411" spans="3:10">
      <c r="C411" s="6"/>
      <c r="D411" s="6"/>
      <c r="E411" s="6"/>
      <c r="J411" s="7"/>
    </row>
    <row r="412" spans="3:10">
      <c r="C412" s="6"/>
      <c r="D412" s="6"/>
      <c r="E412" s="6"/>
      <c r="J412" s="7"/>
    </row>
    <row r="413" spans="3:10">
      <c r="C413" s="6"/>
      <c r="D413" s="6"/>
      <c r="E413" s="6"/>
      <c r="J413" s="7"/>
    </row>
    <row r="414" spans="3:10">
      <c r="C414" s="6"/>
      <c r="D414" s="6"/>
      <c r="E414" s="6"/>
      <c r="J414" s="7"/>
    </row>
    <row r="415" spans="3:10">
      <c r="C415" s="6"/>
      <c r="D415" s="6"/>
      <c r="E415" s="6"/>
      <c r="J415" s="7"/>
    </row>
    <row r="416" spans="3:10">
      <c r="C416" s="6"/>
      <c r="D416" s="6"/>
      <c r="E416" s="6"/>
      <c r="J416" s="7"/>
    </row>
    <row r="417" spans="3:10">
      <c r="C417" s="6"/>
      <c r="D417" s="6"/>
      <c r="E417" s="6"/>
      <c r="J417" s="7"/>
    </row>
    <row r="418" spans="3:10">
      <c r="C418" s="6"/>
      <c r="D418" s="6"/>
      <c r="E418" s="6"/>
      <c r="J418" s="7"/>
    </row>
    <row r="419" spans="3:10">
      <c r="C419" s="6"/>
      <c r="D419" s="6"/>
      <c r="E419" s="6"/>
      <c r="J419" s="7"/>
    </row>
    <row r="420" spans="3:10">
      <c r="C420" s="6"/>
      <c r="D420" s="6"/>
      <c r="E420" s="6"/>
      <c r="J420" s="7"/>
    </row>
    <row r="421" spans="3:10">
      <c r="C421" s="6"/>
      <c r="D421" s="6"/>
      <c r="E421" s="6"/>
      <c r="J421" s="7"/>
    </row>
    <row r="422" spans="3:10">
      <c r="C422" s="6"/>
      <c r="D422" s="6"/>
      <c r="E422" s="6"/>
      <c r="J422" s="7"/>
    </row>
    <row r="423" spans="3:10">
      <c r="C423" s="6"/>
      <c r="D423" s="6"/>
      <c r="E423" s="6"/>
      <c r="J423" s="7"/>
    </row>
    <row r="424" spans="3:10">
      <c r="C424" s="6"/>
      <c r="D424" s="6"/>
      <c r="E424" s="6"/>
      <c r="J424" s="7"/>
    </row>
    <row r="425" spans="3:10">
      <c r="C425" s="6"/>
      <c r="D425" s="6"/>
      <c r="E425" s="6"/>
      <c r="J425" s="7"/>
    </row>
    <row r="426" spans="3:10">
      <c r="C426" s="6"/>
      <c r="D426" s="6"/>
      <c r="E426" s="6"/>
      <c r="J426" s="7"/>
    </row>
    <row r="427" spans="3:10">
      <c r="C427" s="6"/>
      <c r="D427" s="6"/>
      <c r="E427" s="6"/>
      <c r="J427" s="7"/>
    </row>
    <row r="428" spans="3:10">
      <c r="C428" s="6"/>
      <c r="D428" s="6"/>
      <c r="E428" s="6"/>
      <c r="J428" s="7"/>
    </row>
    <row r="429" spans="3:10">
      <c r="C429" s="6"/>
      <c r="D429" s="6"/>
      <c r="E429" s="6"/>
      <c r="J429" s="7"/>
    </row>
    <row r="430" spans="3:10">
      <c r="C430" s="6"/>
      <c r="D430" s="6"/>
      <c r="E430" s="6"/>
      <c r="J430" s="7"/>
    </row>
    <row r="431" spans="3:10">
      <c r="C431" s="6"/>
      <c r="D431" s="6"/>
      <c r="E431" s="6"/>
      <c r="J431" s="7"/>
    </row>
    <row r="432" spans="3:10">
      <c r="C432" s="6"/>
      <c r="D432" s="6"/>
      <c r="E432" s="6"/>
      <c r="J432" s="7"/>
    </row>
    <row r="433" spans="3:10">
      <c r="C433" s="6"/>
      <c r="D433" s="6"/>
      <c r="E433" s="6"/>
      <c r="J433" s="7"/>
    </row>
    <row r="434" spans="3:10">
      <c r="C434" s="6"/>
      <c r="D434" s="6"/>
      <c r="E434" s="6"/>
      <c r="J434" s="7"/>
    </row>
    <row r="435" spans="3:10">
      <c r="C435" s="6"/>
      <c r="D435" s="6"/>
      <c r="E435" s="6"/>
      <c r="J435" s="7"/>
    </row>
    <row r="436" spans="3:10">
      <c r="C436" s="6"/>
      <c r="D436" s="6"/>
      <c r="E436" s="6"/>
      <c r="J436" s="7"/>
    </row>
    <row r="437" spans="3:10">
      <c r="C437" s="6"/>
      <c r="D437" s="6"/>
      <c r="E437" s="6"/>
      <c r="J437" s="7"/>
    </row>
    <row r="438" spans="3:10">
      <c r="C438" s="6"/>
      <c r="D438" s="6"/>
      <c r="E438" s="6"/>
      <c r="J438" s="7"/>
    </row>
    <row r="439" spans="3:10">
      <c r="C439" s="6"/>
      <c r="D439" s="6"/>
      <c r="E439" s="6"/>
      <c r="J439" s="7"/>
    </row>
    <row r="440" spans="3:10">
      <c r="C440" s="6"/>
      <c r="D440" s="6"/>
      <c r="E440" s="6"/>
      <c r="J440" s="7"/>
    </row>
    <row r="441" spans="3:10">
      <c r="C441" s="6"/>
      <c r="D441" s="6"/>
      <c r="E441" s="6"/>
      <c r="J441" s="7"/>
    </row>
    <row r="442" spans="3:10">
      <c r="C442" s="6"/>
      <c r="D442" s="6"/>
      <c r="E442" s="6"/>
      <c r="J442" s="7"/>
    </row>
    <row r="443" spans="3:10">
      <c r="C443" s="6"/>
      <c r="D443" s="6"/>
      <c r="E443" s="6"/>
      <c r="J443" s="7"/>
    </row>
    <row r="444" spans="3:10">
      <c r="C444" s="6"/>
      <c r="D444" s="6"/>
      <c r="E444" s="6"/>
      <c r="J444" s="7"/>
    </row>
    <row r="445" spans="3:10">
      <c r="C445" s="6"/>
      <c r="D445" s="6"/>
      <c r="E445" s="6"/>
      <c r="J445" s="7"/>
    </row>
    <row r="446" spans="3:10">
      <c r="C446" s="6"/>
      <c r="D446" s="6"/>
      <c r="E446" s="6"/>
      <c r="J446" s="7"/>
    </row>
    <row r="447" spans="3:10">
      <c r="C447" s="6"/>
      <c r="D447" s="6"/>
      <c r="E447" s="6"/>
      <c r="J447" s="7"/>
    </row>
    <row r="448" spans="3:10">
      <c r="C448" s="6"/>
      <c r="D448" s="6"/>
      <c r="E448" s="6"/>
      <c r="J448" s="7"/>
    </row>
    <row r="449" spans="3:10">
      <c r="C449" s="6"/>
      <c r="D449" s="6"/>
      <c r="E449" s="6"/>
      <c r="J449" s="7"/>
    </row>
    <row r="450" spans="3:10">
      <c r="C450" s="6"/>
      <c r="D450" s="6"/>
      <c r="E450" s="6"/>
      <c r="J450" s="7"/>
    </row>
    <row r="451" spans="3:10">
      <c r="C451" s="6"/>
      <c r="D451" s="6"/>
      <c r="E451" s="6"/>
      <c r="J451" s="7"/>
    </row>
    <row r="452" spans="3:10">
      <c r="C452" s="6"/>
      <c r="D452" s="6"/>
      <c r="E452" s="6"/>
      <c r="J452" s="7"/>
    </row>
    <row r="453" spans="3:10">
      <c r="C453" s="6"/>
      <c r="D453" s="6"/>
      <c r="E453" s="6"/>
      <c r="J453" s="7"/>
    </row>
    <row r="454" spans="3:10">
      <c r="C454" s="6"/>
      <c r="D454" s="6"/>
      <c r="E454" s="6"/>
      <c r="J454" s="7"/>
    </row>
    <row r="455" spans="3:10">
      <c r="C455" s="6"/>
      <c r="D455" s="6"/>
      <c r="E455" s="6"/>
      <c r="J455" s="7"/>
    </row>
    <row r="456" spans="3:10">
      <c r="C456" s="6"/>
      <c r="D456" s="6"/>
      <c r="E456" s="6"/>
      <c r="J456" s="7"/>
    </row>
    <row r="457" spans="3:10">
      <c r="C457" s="6"/>
      <c r="D457" s="6"/>
      <c r="E457" s="6"/>
      <c r="J457" s="7"/>
    </row>
    <row r="458" spans="3:10">
      <c r="C458" s="6"/>
      <c r="D458" s="6"/>
      <c r="E458" s="6"/>
      <c r="J458" s="7"/>
    </row>
    <row r="459" spans="3:10">
      <c r="C459" s="6"/>
      <c r="D459" s="6"/>
      <c r="E459" s="6"/>
      <c r="J459" s="7"/>
    </row>
    <row r="460" spans="3:10">
      <c r="C460" s="6"/>
      <c r="D460" s="6"/>
      <c r="E460" s="6"/>
      <c r="J460" s="7"/>
    </row>
    <row r="461" spans="3:10">
      <c r="C461" s="6"/>
      <c r="D461" s="6"/>
      <c r="E461" s="6"/>
      <c r="J461" s="7"/>
    </row>
    <row r="462" spans="3:10">
      <c r="C462" s="6"/>
      <c r="D462" s="6"/>
      <c r="E462" s="6"/>
      <c r="J462" s="7"/>
    </row>
    <row r="463" spans="3:10">
      <c r="C463" s="6"/>
      <c r="D463" s="6"/>
      <c r="E463" s="6"/>
      <c r="J463" s="7"/>
    </row>
    <row r="464" spans="3:10">
      <c r="C464" s="6"/>
      <c r="D464" s="6"/>
      <c r="E464" s="6"/>
      <c r="J464" s="7"/>
    </row>
    <row r="465" spans="3:10">
      <c r="C465" s="6"/>
      <c r="D465" s="6"/>
      <c r="E465" s="6"/>
      <c r="J465" s="7"/>
    </row>
    <row r="466" spans="3:10">
      <c r="C466" s="6"/>
      <c r="D466" s="6"/>
      <c r="E466" s="6"/>
      <c r="J466" s="7"/>
    </row>
    <row r="467" spans="3:10">
      <c r="C467" s="6"/>
      <c r="D467" s="6"/>
      <c r="E467" s="6"/>
      <c r="J467" s="7"/>
    </row>
    <row r="468" spans="3:10">
      <c r="C468" s="6"/>
      <c r="D468" s="6"/>
      <c r="E468" s="6"/>
      <c r="J468" s="7"/>
    </row>
    <row r="469" spans="3:10">
      <c r="C469" s="6"/>
      <c r="D469" s="6"/>
      <c r="E469" s="6"/>
      <c r="J469" s="7"/>
    </row>
    <row r="470" spans="3:10">
      <c r="C470" s="6"/>
      <c r="D470" s="6"/>
      <c r="E470" s="6"/>
      <c r="J470" s="7"/>
    </row>
    <row r="471" spans="3:10">
      <c r="C471" s="6"/>
      <c r="D471" s="6"/>
      <c r="E471" s="6"/>
      <c r="J471" s="7"/>
    </row>
    <row r="472" spans="3:10">
      <c r="C472" s="6"/>
      <c r="D472" s="6"/>
      <c r="E472" s="6"/>
      <c r="J472" s="7"/>
    </row>
    <row r="473" spans="3:10">
      <c r="C473" s="6"/>
      <c r="D473" s="6"/>
      <c r="E473" s="6"/>
      <c r="J473" s="7"/>
    </row>
    <row r="474" spans="3:10">
      <c r="C474" s="6"/>
      <c r="D474" s="6"/>
      <c r="E474" s="6"/>
      <c r="J474" s="7"/>
    </row>
    <row r="475" spans="3:10">
      <c r="C475" s="6"/>
      <c r="D475" s="6"/>
      <c r="E475" s="6"/>
      <c r="J475" s="7"/>
    </row>
    <row r="476" spans="3:10">
      <c r="C476" s="6"/>
      <c r="D476" s="6"/>
      <c r="E476" s="6"/>
      <c r="J476" s="7"/>
    </row>
    <row r="477" spans="3:10">
      <c r="C477" s="6"/>
      <c r="D477" s="6"/>
      <c r="E477" s="6"/>
      <c r="J477" s="7"/>
    </row>
    <row r="478" spans="3:10">
      <c r="C478" s="6"/>
      <c r="D478" s="6"/>
      <c r="E478" s="6"/>
      <c r="J478" s="7"/>
    </row>
    <row r="479" spans="3:10">
      <c r="C479" s="6"/>
      <c r="D479" s="6"/>
      <c r="E479" s="6"/>
      <c r="J479" s="7"/>
    </row>
    <row r="480" spans="3:10">
      <c r="C480" s="6"/>
      <c r="D480" s="6"/>
      <c r="E480" s="6"/>
      <c r="J480" s="7"/>
    </row>
    <row r="481" spans="3:10">
      <c r="C481" s="6"/>
      <c r="D481" s="6"/>
      <c r="E481" s="6"/>
      <c r="J481" s="7"/>
    </row>
    <row r="482" spans="3:10">
      <c r="C482" s="6"/>
      <c r="D482" s="6"/>
      <c r="E482" s="6"/>
      <c r="J482" s="7"/>
    </row>
    <row r="483" spans="3:10">
      <c r="C483" s="6"/>
      <c r="D483" s="6"/>
      <c r="E483" s="6"/>
      <c r="J483" s="7"/>
    </row>
    <row r="484" spans="3:10">
      <c r="C484" s="6"/>
      <c r="D484" s="6"/>
      <c r="E484" s="6"/>
      <c r="J484" s="7"/>
    </row>
    <row r="485" spans="3:10">
      <c r="C485" s="6"/>
      <c r="D485" s="6"/>
      <c r="E485" s="6"/>
      <c r="J485" s="7"/>
    </row>
    <row r="486" spans="3:10">
      <c r="C486" s="6"/>
      <c r="D486" s="6"/>
      <c r="E486" s="6"/>
      <c r="J486" s="7"/>
    </row>
    <row r="487" spans="3:10">
      <c r="C487" s="6"/>
      <c r="D487" s="6"/>
      <c r="E487" s="6"/>
      <c r="J487" s="7"/>
    </row>
    <row r="488" spans="3:10">
      <c r="C488" s="6"/>
      <c r="D488" s="6"/>
      <c r="E488" s="6"/>
      <c r="J488" s="7"/>
    </row>
    <row r="489" spans="3:10">
      <c r="C489" s="6"/>
      <c r="D489" s="6"/>
      <c r="E489" s="6"/>
      <c r="J489" s="7"/>
    </row>
    <row r="490" spans="3:10">
      <c r="C490" s="6"/>
      <c r="D490" s="6"/>
      <c r="E490" s="6"/>
      <c r="J490" s="7"/>
    </row>
    <row r="491" spans="3:10">
      <c r="C491" s="6"/>
      <c r="D491" s="6"/>
      <c r="E491" s="6"/>
      <c r="J491" s="7"/>
    </row>
    <row r="492" spans="3:10">
      <c r="C492" s="6"/>
      <c r="D492" s="6"/>
      <c r="E492" s="6"/>
      <c r="J492" s="7"/>
    </row>
    <row r="493" spans="3:10">
      <c r="C493" s="6"/>
      <c r="D493" s="6"/>
      <c r="E493" s="6"/>
      <c r="J493" s="7"/>
    </row>
    <row r="494" spans="3:10">
      <c r="C494" s="6"/>
      <c r="D494" s="6"/>
      <c r="E494" s="6"/>
      <c r="J494" s="7"/>
    </row>
    <row r="495" spans="3:10">
      <c r="C495" s="6"/>
      <c r="D495" s="6"/>
      <c r="E495" s="6"/>
      <c r="J495" s="7"/>
    </row>
    <row r="496" spans="3:10">
      <c r="C496" s="6"/>
      <c r="D496" s="6"/>
      <c r="E496" s="6"/>
      <c r="J496" s="7"/>
    </row>
    <row r="497" spans="3:10">
      <c r="C497" s="6"/>
      <c r="D497" s="6"/>
      <c r="E497" s="6"/>
      <c r="J497" s="7"/>
    </row>
    <row r="498" spans="3:10">
      <c r="C498" s="6"/>
      <c r="D498" s="6"/>
      <c r="E498" s="6"/>
      <c r="J498" s="7"/>
    </row>
    <row r="499" spans="3:10">
      <c r="C499" s="6"/>
      <c r="D499" s="6"/>
      <c r="E499" s="6"/>
      <c r="J499" s="7"/>
    </row>
    <row r="500" spans="3:10">
      <c r="C500" s="6"/>
      <c r="D500" s="6"/>
      <c r="E500" s="6"/>
      <c r="J500" s="7"/>
    </row>
    <row r="501" spans="3:10">
      <c r="C501" s="6"/>
      <c r="D501" s="6"/>
      <c r="E501" s="6"/>
      <c r="J501" s="7"/>
    </row>
    <row r="502" spans="3:10">
      <c r="C502" s="6"/>
      <c r="D502" s="6"/>
      <c r="E502" s="6"/>
      <c r="J502" s="7"/>
    </row>
    <row r="503" spans="3:10">
      <c r="C503" s="6"/>
      <c r="D503" s="6"/>
      <c r="E503" s="6"/>
      <c r="J503" s="7"/>
    </row>
    <row r="504" spans="3:10">
      <c r="C504" s="6"/>
      <c r="D504" s="6"/>
      <c r="E504" s="6"/>
      <c r="J504" s="7"/>
    </row>
    <row r="505" spans="3:10">
      <c r="C505" s="6"/>
      <c r="D505" s="6"/>
      <c r="E505" s="6"/>
      <c r="J505" s="7"/>
    </row>
    <row r="506" spans="3:10">
      <c r="C506" s="6"/>
      <c r="D506" s="6"/>
      <c r="E506" s="6"/>
      <c r="J506" s="7"/>
    </row>
    <row r="507" spans="3:10">
      <c r="C507" s="6"/>
      <c r="D507" s="6"/>
      <c r="E507" s="6"/>
      <c r="J507" s="7"/>
    </row>
    <row r="508" spans="3:10">
      <c r="C508" s="6"/>
      <c r="D508" s="6"/>
      <c r="E508" s="6"/>
      <c r="J508" s="7"/>
    </row>
    <row r="509" spans="3:10">
      <c r="C509" s="6"/>
      <c r="D509" s="6"/>
      <c r="E509" s="6"/>
      <c r="J509" s="7"/>
    </row>
    <row r="510" spans="3:10">
      <c r="C510" s="6"/>
      <c r="D510" s="6"/>
      <c r="E510" s="6"/>
      <c r="J510" s="7"/>
    </row>
    <row r="511" spans="3:10">
      <c r="C511" s="6"/>
      <c r="D511" s="6"/>
      <c r="E511" s="6"/>
      <c r="J511" s="7"/>
    </row>
    <row r="512" spans="3:10">
      <c r="C512" s="6"/>
      <c r="D512" s="6"/>
      <c r="E512" s="6"/>
      <c r="J512" s="7"/>
    </row>
    <row r="513" spans="3:10">
      <c r="C513" s="6"/>
      <c r="D513" s="6"/>
      <c r="E513" s="6"/>
      <c r="J513" s="7"/>
    </row>
    <row r="514" spans="3:10">
      <c r="C514" s="6"/>
      <c r="D514" s="6"/>
      <c r="E514" s="6"/>
      <c r="J514" s="7"/>
    </row>
    <row r="515" spans="3:10">
      <c r="C515" s="6"/>
      <c r="D515" s="6"/>
      <c r="E515" s="6"/>
      <c r="J515" s="7"/>
    </row>
    <row r="516" spans="3:10">
      <c r="C516" s="6"/>
      <c r="D516" s="6"/>
      <c r="E516" s="6"/>
      <c r="J516" s="7"/>
    </row>
    <row r="517" spans="3:10">
      <c r="C517" s="6"/>
      <c r="D517" s="6"/>
      <c r="E517" s="6"/>
      <c r="J517" s="7"/>
    </row>
    <row r="518" spans="3:10">
      <c r="C518" s="6"/>
      <c r="D518" s="6"/>
      <c r="E518" s="6"/>
      <c r="J518" s="7"/>
    </row>
    <row r="519" spans="3:10">
      <c r="C519" s="6"/>
      <c r="D519" s="6"/>
      <c r="E519" s="6"/>
      <c r="J519" s="7"/>
    </row>
    <row r="520" spans="3:10">
      <c r="C520" s="6"/>
      <c r="D520" s="6"/>
      <c r="E520" s="6"/>
      <c r="J520" s="7"/>
    </row>
    <row r="521" spans="3:10">
      <c r="C521" s="6"/>
      <c r="D521" s="6"/>
      <c r="E521" s="6"/>
      <c r="J521" s="7"/>
    </row>
    <row r="522" spans="3:10">
      <c r="C522" s="6"/>
      <c r="D522" s="6"/>
      <c r="E522" s="6"/>
      <c r="J522" s="7"/>
    </row>
    <row r="523" spans="3:10">
      <c r="C523" s="6"/>
      <c r="D523" s="6"/>
      <c r="E523" s="6"/>
      <c r="J523" s="7"/>
    </row>
    <row r="524" spans="3:10">
      <c r="C524" s="6"/>
      <c r="D524" s="6"/>
      <c r="E524" s="6"/>
      <c r="J524" s="7"/>
    </row>
    <row r="525" spans="3:10">
      <c r="C525" s="6"/>
      <c r="D525" s="6"/>
      <c r="E525" s="6"/>
      <c r="J525" s="7"/>
    </row>
    <row r="526" spans="3:10">
      <c r="C526" s="6"/>
      <c r="D526" s="6"/>
      <c r="E526" s="6"/>
      <c r="J526" s="7"/>
    </row>
    <row r="527" spans="3:10">
      <c r="C527" s="6"/>
      <c r="D527" s="6"/>
      <c r="E527" s="6"/>
      <c r="J527" s="7"/>
    </row>
    <row r="528" spans="3:10">
      <c r="C528" s="6"/>
      <c r="D528" s="6"/>
      <c r="E528" s="6"/>
      <c r="J528" s="7"/>
    </row>
    <row r="529" spans="3:10">
      <c r="C529" s="6"/>
      <c r="D529" s="6"/>
      <c r="E529" s="6"/>
      <c r="J529" s="7"/>
    </row>
    <row r="530" spans="3:10">
      <c r="C530" s="6"/>
      <c r="D530" s="6"/>
      <c r="E530" s="6"/>
      <c r="J530" s="7"/>
    </row>
    <row r="531" spans="3:10">
      <c r="C531" s="6"/>
      <c r="D531" s="6"/>
      <c r="E531" s="6"/>
      <c r="J531" s="7"/>
    </row>
    <row r="532" spans="3:10">
      <c r="C532" s="6"/>
      <c r="D532" s="6"/>
      <c r="E532" s="6"/>
      <c r="J532" s="7"/>
    </row>
    <row r="533" spans="3:10">
      <c r="C533" s="6"/>
      <c r="D533" s="6"/>
      <c r="E533" s="6"/>
      <c r="J533" s="7"/>
    </row>
    <row r="534" spans="3:10">
      <c r="C534" s="6"/>
      <c r="D534" s="6"/>
      <c r="E534" s="6"/>
      <c r="J534" s="7"/>
    </row>
    <row r="535" spans="3:10">
      <c r="C535" s="6"/>
      <c r="D535" s="6"/>
      <c r="E535" s="6"/>
      <c r="J535" s="7"/>
    </row>
    <row r="536" spans="3:10">
      <c r="C536" s="6"/>
      <c r="D536" s="6"/>
      <c r="E536" s="6"/>
      <c r="J536" s="7"/>
    </row>
    <row r="537" spans="3:10">
      <c r="C537" s="6"/>
      <c r="D537" s="6"/>
      <c r="E537" s="6"/>
      <c r="J537" s="7"/>
    </row>
    <row r="538" spans="3:10">
      <c r="C538" s="6"/>
      <c r="D538" s="6"/>
      <c r="E538" s="6"/>
      <c r="J538" s="7"/>
    </row>
    <row r="539" spans="3:10">
      <c r="C539" s="6"/>
      <c r="D539" s="6"/>
      <c r="E539" s="6"/>
      <c r="J539" s="7"/>
    </row>
    <row r="540" spans="3:10">
      <c r="C540" s="6"/>
      <c r="D540" s="6"/>
      <c r="E540" s="6"/>
      <c r="J540" s="7"/>
    </row>
    <row r="541" spans="3:10">
      <c r="C541" s="6"/>
      <c r="D541" s="6"/>
      <c r="E541" s="6"/>
      <c r="J541" s="7"/>
    </row>
    <row r="542" spans="3:10">
      <c r="C542" s="6"/>
      <c r="D542" s="6"/>
      <c r="E542" s="6"/>
      <c r="J542" s="7"/>
    </row>
    <row r="543" spans="3:10">
      <c r="C543" s="6"/>
      <c r="D543" s="6"/>
      <c r="E543" s="6"/>
      <c r="J543" s="7"/>
    </row>
    <row r="544" spans="3:10">
      <c r="C544" s="6"/>
      <c r="D544" s="6"/>
      <c r="E544" s="6"/>
      <c r="J544" s="7"/>
    </row>
    <row r="545" spans="3:10">
      <c r="C545" s="6"/>
      <c r="D545" s="6"/>
      <c r="E545" s="6"/>
      <c r="J545" s="7"/>
    </row>
    <row r="546" spans="3:10">
      <c r="C546" s="6"/>
      <c r="D546" s="6"/>
      <c r="E546" s="6"/>
      <c r="J546" s="7"/>
    </row>
    <row r="547" spans="3:10">
      <c r="C547" s="6"/>
      <c r="D547" s="6"/>
      <c r="E547" s="6"/>
      <c r="J547" s="7"/>
    </row>
    <row r="548" spans="3:10">
      <c r="C548" s="6"/>
      <c r="D548" s="6"/>
      <c r="E548" s="6"/>
      <c r="J548" s="7"/>
    </row>
    <row r="549" spans="3:10">
      <c r="C549" s="6"/>
      <c r="D549" s="6"/>
      <c r="E549" s="6"/>
      <c r="J549" s="7"/>
    </row>
    <row r="550" spans="3:10">
      <c r="C550" s="6"/>
      <c r="D550" s="6"/>
      <c r="E550" s="6"/>
      <c r="J550" s="7"/>
    </row>
    <row r="551" spans="3:10">
      <c r="C551" s="6"/>
      <c r="D551" s="6"/>
      <c r="E551" s="6"/>
      <c r="J551" s="7"/>
    </row>
    <row r="552" spans="3:10">
      <c r="C552" s="6"/>
      <c r="D552" s="6"/>
      <c r="E552" s="6"/>
      <c r="J552" s="7"/>
    </row>
    <row r="553" spans="3:10">
      <c r="C553" s="6"/>
      <c r="D553" s="6"/>
      <c r="E553" s="6"/>
      <c r="J553" s="7"/>
    </row>
    <row r="554" spans="3:10">
      <c r="C554" s="6"/>
      <c r="D554" s="6"/>
      <c r="E554" s="6"/>
      <c r="J554" s="7"/>
    </row>
    <row r="555" spans="3:10">
      <c r="C555" s="6"/>
      <c r="D555" s="6"/>
      <c r="E555" s="6"/>
      <c r="J555" s="7"/>
    </row>
    <row r="556" spans="3:10">
      <c r="C556" s="6"/>
      <c r="D556" s="6"/>
      <c r="E556" s="6"/>
      <c r="J556" s="7"/>
    </row>
    <row r="557" spans="3:10">
      <c r="C557" s="6"/>
      <c r="D557" s="6"/>
      <c r="E557" s="6"/>
      <c r="J557" s="7"/>
    </row>
    <row r="558" spans="3:10">
      <c r="C558" s="6"/>
      <c r="D558" s="6"/>
      <c r="E558" s="6"/>
      <c r="J558" s="7"/>
    </row>
    <row r="559" spans="3:10">
      <c r="C559" s="6"/>
      <c r="D559" s="6"/>
      <c r="E559" s="6"/>
      <c r="J559" s="7"/>
    </row>
    <row r="560" spans="3:10">
      <c r="C560" s="6"/>
      <c r="D560" s="6"/>
      <c r="E560" s="6"/>
      <c r="J560" s="7"/>
    </row>
    <row r="561" spans="3:10">
      <c r="C561" s="6"/>
      <c r="D561" s="6"/>
      <c r="E561" s="6"/>
      <c r="J561" s="7"/>
    </row>
    <row r="562" spans="3:10">
      <c r="C562" s="6"/>
      <c r="D562" s="6"/>
      <c r="E562" s="6"/>
      <c r="J562" s="7"/>
    </row>
    <row r="563" spans="3:10">
      <c r="C563" s="6"/>
      <c r="D563" s="6"/>
      <c r="E563" s="6"/>
      <c r="J563" s="7"/>
    </row>
    <row r="564" spans="3:10">
      <c r="C564" s="6"/>
      <c r="D564" s="6"/>
      <c r="E564" s="6"/>
      <c r="J564" s="7"/>
    </row>
    <row r="565" spans="3:10">
      <c r="C565" s="6"/>
      <c r="D565" s="6"/>
      <c r="E565" s="6"/>
      <c r="J565" s="7"/>
    </row>
    <row r="566" spans="3:10">
      <c r="C566" s="6"/>
      <c r="D566" s="6"/>
      <c r="E566" s="6"/>
      <c r="J566" s="7"/>
    </row>
    <row r="567" spans="3:10">
      <c r="C567" s="6"/>
      <c r="D567" s="6"/>
      <c r="E567" s="6"/>
      <c r="J567" s="7"/>
    </row>
    <row r="568" spans="3:10">
      <c r="C568" s="6"/>
      <c r="D568" s="6"/>
      <c r="E568" s="6"/>
      <c r="J568" s="7"/>
    </row>
    <row r="569" spans="3:10">
      <c r="C569" s="6"/>
      <c r="D569" s="6"/>
      <c r="E569" s="6"/>
      <c r="J569" s="7"/>
    </row>
    <row r="570" spans="3:10">
      <c r="C570" s="6"/>
      <c r="D570" s="6"/>
      <c r="E570" s="6"/>
      <c r="J570" s="7"/>
    </row>
    <row r="571" spans="3:10">
      <c r="C571" s="6"/>
      <c r="D571" s="6"/>
      <c r="E571" s="6"/>
      <c r="J571" s="7"/>
    </row>
    <row r="572" spans="3:10">
      <c r="C572" s="6"/>
      <c r="D572" s="6"/>
      <c r="E572" s="6"/>
      <c r="J572" s="7"/>
    </row>
    <row r="573" spans="3:10">
      <c r="C573" s="6"/>
      <c r="D573" s="6"/>
      <c r="E573" s="6"/>
      <c r="J573" s="7"/>
    </row>
    <row r="574" spans="3:10">
      <c r="C574" s="6"/>
      <c r="D574" s="6"/>
      <c r="E574" s="6"/>
      <c r="J574" s="7"/>
    </row>
    <row r="575" spans="3:10">
      <c r="C575" s="6"/>
      <c r="D575" s="6"/>
      <c r="E575" s="6"/>
      <c r="J575" s="7"/>
    </row>
    <row r="576" spans="3:10">
      <c r="C576" s="6"/>
      <c r="D576" s="6"/>
      <c r="E576" s="6"/>
      <c r="J576" s="7"/>
    </row>
    <row r="577" spans="3:10">
      <c r="C577" s="6"/>
      <c r="D577" s="6"/>
      <c r="E577" s="6"/>
      <c r="J577" s="7"/>
    </row>
    <row r="578" spans="3:10">
      <c r="C578" s="6"/>
      <c r="D578" s="6"/>
      <c r="E578" s="6"/>
      <c r="J578" s="7"/>
    </row>
    <row r="579" spans="3:10">
      <c r="C579" s="6"/>
      <c r="D579" s="6"/>
      <c r="E579" s="6"/>
      <c r="J579" s="7"/>
    </row>
    <row r="580" spans="3:10">
      <c r="C580" s="6"/>
      <c r="D580" s="6"/>
      <c r="E580" s="6"/>
      <c r="J580" s="7"/>
    </row>
    <row r="581" spans="3:10">
      <c r="C581" s="6"/>
      <c r="D581" s="6"/>
      <c r="E581" s="6"/>
      <c r="J581" s="7"/>
    </row>
    <row r="582" spans="3:10">
      <c r="C582" s="6"/>
      <c r="D582" s="6"/>
      <c r="E582" s="6"/>
      <c r="J582" s="7"/>
    </row>
    <row r="583" spans="3:10">
      <c r="C583" s="6"/>
      <c r="D583" s="6"/>
      <c r="E583" s="6"/>
      <c r="J583" s="7"/>
    </row>
    <row r="584" spans="3:10">
      <c r="C584" s="6"/>
      <c r="D584" s="6"/>
      <c r="E584" s="6"/>
      <c r="J584" s="7"/>
    </row>
    <row r="585" spans="3:10">
      <c r="C585" s="6"/>
      <c r="D585" s="6"/>
      <c r="E585" s="6"/>
      <c r="J585" s="7"/>
    </row>
    <row r="586" spans="3:10">
      <c r="C586" s="6"/>
      <c r="D586" s="6"/>
      <c r="E586" s="6"/>
      <c r="J586" s="7"/>
    </row>
    <row r="587" spans="3:10">
      <c r="C587" s="6"/>
      <c r="D587" s="6"/>
      <c r="E587" s="6"/>
      <c r="J587" s="7"/>
    </row>
    <row r="588" spans="3:10">
      <c r="C588" s="6"/>
      <c r="D588" s="6"/>
      <c r="E588" s="6"/>
      <c r="J588" s="7"/>
    </row>
    <row r="589" spans="3:10">
      <c r="C589" s="6"/>
      <c r="D589" s="6"/>
      <c r="E589" s="6"/>
      <c r="J589" s="7"/>
    </row>
    <row r="590" spans="3:10">
      <c r="C590" s="6"/>
      <c r="D590" s="6"/>
      <c r="E590" s="6"/>
      <c r="J590" s="7"/>
    </row>
    <row r="591" spans="3:10">
      <c r="C591" s="6"/>
      <c r="D591" s="6"/>
      <c r="E591" s="6"/>
      <c r="J591" s="7"/>
    </row>
    <row r="592" spans="3:10">
      <c r="C592" s="6"/>
      <c r="D592" s="6"/>
      <c r="E592" s="6"/>
      <c r="J592" s="7"/>
    </row>
    <row r="593" spans="3:10">
      <c r="C593" s="6"/>
      <c r="D593" s="6"/>
      <c r="E593" s="6"/>
      <c r="J593" s="7"/>
    </row>
    <row r="594" spans="3:10">
      <c r="C594" s="6"/>
      <c r="D594" s="6"/>
      <c r="E594" s="6"/>
      <c r="J594" s="7"/>
    </row>
    <row r="595" spans="3:10">
      <c r="C595" s="6"/>
      <c r="D595" s="6"/>
      <c r="E595" s="6"/>
      <c r="J595" s="7"/>
    </row>
    <row r="596" spans="3:10">
      <c r="C596" s="6"/>
      <c r="D596" s="6"/>
      <c r="E596" s="6"/>
      <c r="J596" s="7"/>
    </row>
    <row r="597" spans="3:10">
      <c r="C597" s="6"/>
      <c r="D597" s="6"/>
      <c r="E597" s="6"/>
      <c r="J597" s="7"/>
    </row>
    <row r="598" spans="3:10">
      <c r="C598" s="6"/>
      <c r="D598" s="6"/>
      <c r="E598" s="6"/>
      <c r="J598" s="7"/>
    </row>
    <row r="599" spans="3:10">
      <c r="C599" s="6"/>
      <c r="D599" s="6"/>
      <c r="E599" s="6"/>
      <c r="J599" s="7"/>
    </row>
    <row r="600" spans="3:10">
      <c r="C600" s="6"/>
      <c r="D600" s="6"/>
      <c r="E600" s="6"/>
      <c r="J600" s="7"/>
    </row>
    <row r="601" spans="3:10">
      <c r="C601" s="6"/>
      <c r="D601" s="6"/>
      <c r="E601" s="6"/>
      <c r="J601" s="7"/>
    </row>
    <row r="602" spans="3:10">
      <c r="C602" s="6"/>
      <c r="D602" s="6"/>
      <c r="E602" s="6"/>
      <c r="J602" s="7"/>
    </row>
    <row r="603" spans="3:10">
      <c r="C603" s="6"/>
      <c r="D603" s="6"/>
      <c r="E603" s="6"/>
      <c r="J603" s="7"/>
    </row>
    <row r="604" spans="3:10">
      <c r="C604" s="6"/>
      <c r="D604" s="6"/>
      <c r="E604" s="6"/>
      <c r="J604" s="7"/>
    </row>
    <row r="605" spans="3:10">
      <c r="C605" s="6"/>
      <c r="D605" s="6"/>
      <c r="E605" s="6"/>
      <c r="J605" s="7"/>
    </row>
    <row r="606" spans="3:10">
      <c r="C606" s="6"/>
      <c r="D606" s="6"/>
      <c r="E606" s="6"/>
      <c r="J606" s="7"/>
    </row>
    <row r="607" spans="3:10">
      <c r="C607" s="6"/>
      <c r="D607" s="6"/>
      <c r="E607" s="6"/>
      <c r="J607" s="7"/>
    </row>
    <row r="608" spans="3:10">
      <c r="C608" s="6"/>
      <c r="D608" s="6"/>
      <c r="E608" s="6"/>
      <c r="J608" s="7"/>
    </row>
    <row r="609" spans="3:10">
      <c r="C609" s="6"/>
      <c r="D609" s="6"/>
      <c r="E609" s="6"/>
      <c r="J609" s="7"/>
    </row>
    <row r="610" spans="3:10">
      <c r="C610" s="6"/>
      <c r="D610" s="6"/>
      <c r="E610" s="6"/>
      <c r="J610" s="7"/>
    </row>
    <row r="611" spans="3:10">
      <c r="C611" s="6"/>
      <c r="D611" s="6"/>
      <c r="E611" s="6"/>
      <c r="J611" s="7"/>
    </row>
    <row r="612" spans="3:10">
      <c r="C612" s="6"/>
      <c r="D612" s="6"/>
      <c r="E612" s="6"/>
      <c r="J612" s="7"/>
    </row>
    <row r="613" spans="3:10">
      <c r="C613" s="6"/>
      <c r="D613" s="6"/>
      <c r="E613" s="6"/>
      <c r="J613" s="7"/>
    </row>
    <row r="614" spans="3:10">
      <c r="C614" s="6"/>
      <c r="D614" s="6"/>
      <c r="E614" s="6"/>
      <c r="J614" s="7"/>
    </row>
    <row r="615" spans="3:10">
      <c r="C615" s="6"/>
      <c r="D615" s="6"/>
      <c r="E615" s="6"/>
      <c r="J615" s="7"/>
    </row>
    <row r="616" spans="3:10">
      <c r="C616" s="6"/>
      <c r="D616" s="6"/>
      <c r="E616" s="6"/>
      <c r="J616" s="7"/>
    </row>
    <row r="617" spans="3:10">
      <c r="C617" s="6"/>
      <c r="D617" s="6"/>
      <c r="E617" s="6"/>
      <c r="J617" s="7"/>
    </row>
    <row r="618" spans="3:10">
      <c r="C618" s="6"/>
      <c r="D618" s="6"/>
      <c r="E618" s="6"/>
      <c r="J618" s="7"/>
    </row>
    <row r="619" spans="3:10">
      <c r="C619" s="6"/>
      <c r="D619" s="6"/>
      <c r="E619" s="6"/>
      <c r="J619" s="7"/>
    </row>
    <row r="620" spans="3:10">
      <c r="C620" s="6"/>
      <c r="D620" s="6"/>
      <c r="E620" s="6"/>
      <c r="J620" s="7"/>
    </row>
    <row r="621" spans="3:10">
      <c r="C621" s="6"/>
      <c r="D621" s="6"/>
      <c r="E621" s="6"/>
      <c r="J621" s="7"/>
    </row>
    <row r="622" spans="3:10">
      <c r="C622" s="6"/>
      <c r="D622" s="6"/>
      <c r="E622" s="6"/>
      <c r="J622" s="7"/>
    </row>
    <row r="623" spans="3:10">
      <c r="C623" s="6"/>
      <c r="D623" s="6"/>
      <c r="E623" s="6"/>
      <c r="J623" s="7"/>
    </row>
    <row r="624" spans="3:10">
      <c r="C624" s="6"/>
      <c r="D624" s="6"/>
      <c r="E624" s="6"/>
      <c r="J624" s="7"/>
    </row>
    <row r="625" spans="3:10">
      <c r="C625" s="6"/>
      <c r="D625" s="6"/>
      <c r="E625" s="6"/>
      <c r="J625" s="7"/>
    </row>
    <row r="626" spans="3:10">
      <c r="C626" s="6"/>
      <c r="D626" s="6"/>
      <c r="E626" s="6"/>
      <c r="J626" s="7"/>
    </row>
    <row r="627" spans="3:10">
      <c r="C627" s="6"/>
      <c r="D627" s="6"/>
      <c r="E627" s="6"/>
      <c r="J627" s="7"/>
    </row>
    <row r="628" spans="3:10">
      <c r="C628" s="6"/>
      <c r="D628" s="6"/>
      <c r="E628" s="6"/>
      <c r="J628" s="7"/>
    </row>
    <row r="629" spans="3:10">
      <c r="C629" s="6"/>
      <c r="D629" s="6"/>
      <c r="E629" s="6"/>
      <c r="J629" s="7"/>
    </row>
    <row r="630" spans="3:10">
      <c r="C630" s="6"/>
      <c r="D630" s="6"/>
      <c r="E630" s="6"/>
      <c r="J630" s="7"/>
    </row>
    <row r="631" spans="3:10">
      <c r="C631" s="6"/>
      <c r="D631" s="6"/>
      <c r="E631" s="6"/>
      <c r="J631" s="7"/>
    </row>
    <row r="632" spans="3:10">
      <c r="C632" s="6"/>
      <c r="D632" s="6"/>
      <c r="E632" s="6"/>
      <c r="J632" s="7"/>
    </row>
    <row r="633" spans="3:10">
      <c r="C633" s="6"/>
      <c r="D633" s="6"/>
      <c r="E633" s="6"/>
      <c r="J633" s="7"/>
    </row>
    <row r="634" spans="3:10">
      <c r="C634" s="6"/>
      <c r="D634" s="6"/>
      <c r="E634" s="6"/>
      <c r="J634" s="7"/>
    </row>
    <row r="635" spans="3:10">
      <c r="C635" s="6"/>
      <c r="D635" s="6"/>
      <c r="E635" s="6"/>
      <c r="J635" s="7"/>
    </row>
    <row r="636" spans="3:10">
      <c r="C636" s="6"/>
      <c r="D636" s="6"/>
      <c r="E636" s="6"/>
      <c r="J636" s="7"/>
    </row>
    <row r="637" spans="3:10">
      <c r="C637" s="6"/>
      <c r="D637" s="6"/>
      <c r="E637" s="6"/>
      <c r="J637" s="7"/>
    </row>
    <row r="638" spans="3:10">
      <c r="C638" s="6"/>
      <c r="D638" s="6"/>
      <c r="E638" s="6"/>
      <c r="J638" s="7"/>
    </row>
    <row r="639" spans="3:10">
      <c r="C639" s="6"/>
      <c r="D639" s="6"/>
      <c r="E639" s="6"/>
      <c r="J639" s="7"/>
    </row>
    <row r="640" spans="3:10">
      <c r="C640" s="6"/>
      <c r="D640" s="6"/>
      <c r="E640" s="6"/>
      <c r="J640" s="7"/>
    </row>
    <row r="641" spans="3:10">
      <c r="C641" s="6"/>
      <c r="D641" s="6"/>
      <c r="E641" s="6"/>
      <c r="J641" s="7"/>
    </row>
    <row r="642" spans="3:10">
      <c r="C642" s="6"/>
      <c r="D642" s="6"/>
      <c r="E642" s="6"/>
      <c r="J642" s="7"/>
    </row>
    <row r="643" spans="3:10">
      <c r="C643" s="6"/>
      <c r="D643" s="6"/>
      <c r="E643" s="6"/>
      <c r="J643" s="7"/>
    </row>
    <row r="644" spans="3:10">
      <c r="C644" s="6"/>
      <c r="D644" s="6"/>
      <c r="E644" s="6"/>
      <c r="J644" s="7"/>
    </row>
    <row r="645" spans="3:10">
      <c r="C645" s="6"/>
      <c r="D645" s="6"/>
      <c r="E645" s="6"/>
      <c r="J645" s="7"/>
    </row>
    <row r="646" spans="3:10">
      <c r="C646" s="6"/>
      <c r="D646" s="6"/>
      <c r="E646" s="6"/>
      <c r="J646" s="7"/>
    </row>
    <row r="647" spans="3:10">
      <c r="C647" s="6"/>
      <c r="D647" s="6"/>
      <c r="E647" s="6"/>
      <c r="J647" s="7"/>
    </row>
    <row r="648" spans="3:10">
      <c r="C648" s="6"/>
      <c r="D648" s="6"/>
      <c r="E648" s="6"/>
      <c r="J648" s="7"/>
    </row>
    <row r="649" spans="3:10">
      <c r="C649" s="6"/>
      <c r="D649" s="6"/>
      <c r="E649" s="6"/>
      <c r="J649" s="7"/>
    </row>
    <row r="650" spans="3:10">
      <c r="C650" s="6"/>
      <c r="D650" s="6"/>
      <c r="E650" s="6"/>
      <c r="J650" s="7"/>
    </row>
    <row r="651" spans="3:10">
      <c r="C651" s="6"/>
      <c r="D651" s="6"/>
      <c r="E651" s="6"/>
      <c r="J651" s="7"/>
    </row>
    <row r="652" spans="3:10">
      <c r="C652" s="6"/>
      <c r="D652" s="6"/>
      <c r="E652" s="6"/>
      <c r="J652" s="7"/>
    </row>
    <row r="653" spans="3:10">
      <c r="C653" s="6"/>
      <c r="D653" s="6"/>
      <c r="E653" s="6"/>
      <c r="J653" s="7"/>
    </row>
    <row r="654" spans="3:10">
      <c r="C654" s="6"/>
      <c r="D654" s="6"/>
      <c r="E654" s="6"/>
      <c r="J654" s="7"/>
    </row>
    <row r="655" spans="3:10">
      <c r="C655" s="6"/>
      <c r="D655" s="6"/>
      <c r="E655" s="6"/>
      <c r="J655" s="7"/>
    </row>
    <row r="656" spans="3:10">
      <c r="C656" s="6"/>
      <c r="D656" s="6"/>
      <c r="E656" s="6"/>
      <c r="J656" s="7"/>
    </row>
    <row r="657" spans="3:10">
      <c r="C657" s="6"/>
      <c r="D657" s="6"/>
      <c r="E657" s="6"/>
      <c r="J657" s="7"/>
    </row>
    <row r="658" spans="3:10">
      <c r="C658" s="6"/>
      <c r="D658" s="6"/>
      <c r="E658" s="6"/>
      <c r="J658" s="7"/>
    </row>
    <row r="659" spans="3:10">
      <c r="C659" s="6"/>
      <c r="D659" s="6"/>
      <c r="E659" s="6"/>
      <c r="J659" s="7"/>
    </row>
    <row r="660" spans="3:10">
      <c r="C660" s="6"/>
      <c r="D660" s="6"/>
      <c r="E660" s="6"/>
      <c r="J660" s="7"/>
    </row>
    <row r="661" spans="3:10">
      <c r="C661" s="6"/>
      <c r="D661" s="6"/>
      <c r="E661" s="6"/>
      <c r="J661" s="7"/>
    </row>
    <row r="662" spans="3:10">
      <c r="C662" s="6"/>
      <c r="D662" s="6"/>
      <c r="E662" s="6"/>
      <c r="J662" s="7"/>
    </row>
    <row r="663" spans="3:10">
      <c r="C663" s="6"/>
      <c r="D663" s="6"/>
      <c r="E663" s="6"/>
      <c r="J663" s="7"/>
    </row>
    <row r="664" spans="3:10">
      <c r="C664" s="6"/>
      <c r="D664" s="6"/>
      <c r="E664" s="6"/>
      <c r="J664" s="7"/>
    </row>
    <row r="665" spans="3:10">
      <c r="C665" s="6"/>
      <c r="D665" s="6"/>
      <c r="E665" s="6"/>
      <c r="J665" s="7"/>
    </row>
    <row r="666" spans="3:10">
      <c r="C666" s="6"/>
      <c r="D666" s="6"/>
      <c r="E666" s="6"/>
      <c r="J666" s="7"/>
    </row>
    <row r="667" spans="3:10">
      <c r="C667" s="6"/>
      <c r="D667" s="6"/>
      <c r="E667" s="6"/>
      <c r="J667" s="7"/>
    </row>
    <row r="668" spans="3:10">
      <c r="C668" s="6"/>
      <c r="D668" s="6"/>
      <c r="E668" s="6"/>
      <c r="J668" s="7"/>
    </row>
    <row r="669" spans="3:10">
      <c r="C669" s="6"/>
      <c r="D669" s="6"/>
      <c r="E669" s="6"/>
      <c r="J669" s="7"/>
    </row>
    <row r="670" spans="3:10">
      <c r="C670" s="6"/>
      <c r="D670" s="6"/>
      <c r="E670" s="6"/>
      <c r="J670" s="7"/>
    </row>
    <row r="671" spans="3:10">
      <c r="C671" s="6"/>
      <c r="D671" s="6"/>
      <c r="E671" s="6"/>
      <c r="J671" s="7"/>
    </row>
    <row r="672" spans="3:10">
      <c r="C672" s="6"/>
      <c r="D672" s="6"/>
      <c r="E672" s="6"/>
      <c r="J672" s="7"/>
    </row>
    <row r="673" spans="3:10">
      <c r="C673" s="6"/>
      <c r="D673" s="6"/>
      <c r="E673" s="6"/>
      <c r="J673" s="7"/>
    </row>
    <row r="674" spans="3:10">
      <c r="C674" s="6"/>
      <c r="D674" s="6"/>
      <c r="E674" s="6"/>
      <c r="J674" s="7"/>
    </row>
    <row r="675" spans="3:10">
      <c r="C675" s="6"/>
      <c r="D675" s="6"/>
      <c r="E675" s="6"/>
      <c r="J675" s="7"/>
    </row>
    <row r="676" spans="3:10">
      <c r="C676" s="6"/>
      <c r="D676" s="6"/>
      <c r="E676" s="6"/>
      <c r="J676" s="7"/>
    </row>
    <row r="677" spans="3:10">
      <c r="C677" s="6"/>
      <c r="D677" s="6"/>
      <c r="E677" s="6"/>
      <c r="J677" s="7"/>
    </row>
    <row r="678" spans="3:10">
      <c r="C678" s="6"/>
      <c r="D678" s="6"/>
      <c r="E678" s="6"/>
      <c r="J678" s="7"/>
    </row>
    <row r="679" spans="3:10">
      <c r="C679" s="6"/>
      <c r="D679" s="6"/>
      <c r="E679" s="6"/>
      <c r="J679" s="7"/>
    </row>
    <row r="680" spans="3:10">
      <c r="C680" s="6"/>
      <c r="D680" s="6"/>
      <c r="E680" s="6"/>
      <c r="J680" s="7"/>
    </row>
    <row r="681" spans="3:10">
      <c r="C681" s="6"/>
      <c r="D681" s="6"/>
      <c r="E681" s="6"/>
      <c r="J681" s="7"/>
    </row>
    <row r="682" spans="3:10">
      <c r="C682" s="6"/>
      <c r="D682" s="6"/>
      <c r="E682" s="6"/>
      <c r="J682" s="7"/>
    </row>
    <row r="683" spans="3:10">
      <c r="C683" s="6"/>
      <c r="D683" s="6"/>
      <c r="E683" s="6"/>
      <c r="J683" s="7"/>
    </row>
    <row r="684" spans="3:10">
      <c r="C684" s="6"/>
      <c r="D684" s="6"/>
      <c r="E684" s="6"/>
      <c r="J684" s="7"/>
    </row>
    <row r="685" spans="3:10">
      <c r="C685" s="6"/>
      <c r="D685" s="6"/>
      <c r="E685" s="6"/>
      <c r="J685" s="7"/>
    </row>
    <row r="686" spans="3:10">
      <c r="C686" s="6"/>
      <c r="D686" s="6"/>
      <c r="E686" s="6"/>
      <c r="J686" s="7"/>
    </row>
    <row r="687" spans="3:10">
      <c r="C687" s="6"/>
      <c r="D687" s="6"/>
      <c r="E687" s="6"/>
      <c r="J687" s="7"/>
    </row>
    <row r="688" spans="3:10">
      <c r="C688" s="6"/>
      <c r="D688" s="6"/>
      <c r="E688" s="6"/>
      <c r="J688" s="7"/>
    </row>
    <row r="689" spans="3:10">
      <c r="C689" s="6"/>
      <c r="D689" s="6"/>
      <c r="E689" s="6"/>
      <c r="J689" s="7"/>
    </row>
    <row r="690" spans="3:10">
      <c r="C690" s="6"/>
      <c r="D690" s="6"/>
      <c r="E690" s="6"/>
      <c r="J690" s="7"/>
    </row>
    <row r="691" spans="3:10">
      <c r="C691" s="6"/>
      <c r="D691" s="6"/>
      <c r="E691" s="6"/>
      <c r="J691" s="7"/>
    </row>
    <row r="692" spans="3:10">
      <c r="C692" s="6"/>
      <c r="D692" s="6"/>
      <c r="E692" s="6"/>
      <c r="J692" s="7"/>
    </row>
    <row r="693" spans="3:10">
      <c r="C693" s="6"/>
      <c r="D693" s="6"/>
      <c r="E693" s="6"/>
      <c r="J693" s="7"/>
    </row>
    <row r="694" spans="3:10">
      <c r="C694" s="6"/>
      <c r="D694" s="6"/>
      <c r="E694" s="6"/>
      <c r="J694" s="7"/>
    </row>
    <row r="695" spans="3:10">
      <c r="C695" s="6"/>
      <c r="D695" s="6"/>
      <c r="E695" s="6"/>
      <c r="J695" s="7"/>
    </row>
    <row r="696" spans="3:10">
      <c r="C696" s="6"/>
      <c r="D696" s="6"/>
      <c r="E696" s="6"/>
      <c r="J696" s="7"/>
    </row>
    <row r="697" spans="3:10">
      <c r="C697" s="6"/>
      <c r="D697" s="6"/>
      <c r="E697" s="6"/>
      <c r="J697" s="7"/>
    </row>
    <row r="698" spans="3:10">
      <c r="C698" s="6"/>
      <c r="D698" s="6"/>
      <c r="E698" s="6"/>
      <c r="J698" s="7"/>
    </row>
    <row r="699" spans="3:10">
      <c r="C699" s="6"/>
      <c r="D699" s="6"/>
      <c r="E699" s="6"/>
      <c r="J699" s="7"/>
    </row>
    <row r="700" spans="3:10">
      <c r="C700" s="6"/>
      <c r="D700" s="6"/>
      <c r="E700" s="6"/>
      <c r="J700" s="7"/>
    </row>
    <row r="701" spans="3:10">
      <c r="C701" s="6"/>
      <c r="D701" s="6"/>
      <c r="E701" s="6"/>
      <c r="J701" s="7"/>
    </row>
    <row r="702" spans="3:10">
      <c r="C702" s="6"/>
      <c r="D702" s="6"/>
      <c r="E702" s="6"/>
      <c r="J702" s="7"/>
    </row>
    <row r="703" spans="3:10">
      <c r="C703" s="6"/>
      <c r="D703" s="6"/>
      <c r="E703" s="6"/>
      <c r="J703" s="7"/>
    </row>
    <row r="704" spans="3:10">
      <c r="C704" s="6"/>
      <c r="D704" s="6"/>
      <c r="E704" s="6"/>
      <c r="J704" s="7"/>
    </row>
    <row r="705" spans="3:10">
      <c r="C705" s="6"/>
      <c r="D705" s="6"/>
      <c r="E705" s="6"/>
      <c r="J705" s="7"/>
    </row>
    <row r="706" spans="3:10">
      <c r="C706" s="6"/>
      <c r="D706" s="6"/>
      <c r="E706" s="6"/>
      <c r="J706" s="7"/>
    </row>
    <row r="707" spans="3:10">
      <c r="C707" s="6"/>
      <c r="D707" s="6"/>
      <c r="E707" s="6"/>
      <c r="J707" s="7"/>
    </row>
    <row r="708" spans="3:10">
      <c r="C708" s="6"/>
      <c r="D708" s="6"/>
      <c r="E708" s="6"/>
      <c r="J708" s="7"/>
    </row>
    <row r="709" spans="3:10">
      <c r="C709" s="6"/>
      <c r="D709" s="6"/>
      <c r="E709" s="6"/>
      <c r="J709" s="7"/>
    </row>
    <row r="710" spans="3:10">
      <c r="C710" s="6"/>
      <c r="D710" s="6"/>
      <c r="E710" s="6"/>
      <c r="J710" s="7"/>
    </row>
    <row r="711" spans="3:10">
      <c r="C711" s="6"/>
      <c r="D711" s="6"/>
      <c r="E711" s="6"/>
      <c r="J711" s="7"/>
    </row>
    <row r="712" spans="3:10">
      <c r="C712" s="6"/>
      <c r="D712" s="6"/>
      <c r="E712" s="6"/>
      <c r="J712" s="7"/>
    </row>
    <row r="713" spans="3:10">
      <c r="C713" s="6"/>
      <c r="D713" s="6"/>
      <c r="E713" s="6"/>
      <c r="J713" s="7"/>
    </row>
    <row r="714" spans="3:10">
      <c r="C714" s="6"/>
      <c r="D714" s="6"/>
      <c r="E714" s="6"/>
      <c r="J714" s="7"/>
    </row>
    <row r="715" spans="3:10">
      <c r="C715" s="6"/>
      <c r="D715" s="6"/>
      <c r="E715" s="6"/>
      <c r="J715" s="7"/>
    </row>
    <row r="716" spans="3:10">
      <c r="C716" s="6"/>
      <c r="D716" s="6"/>
      <c r="E716" s="6"/>
      <c r="J716" s="7"/>
    </row>
    <row r="717" spans="3:10">
      <c r="C717" s="6"/>
      <c r="D717" s="6"/>
      <c r="E717" s="6"/>
      <c r="J717" s="7"/>
    </row>
    <row r="718" spans="3:10">
      <c r="C718" s="6"/>
      <c r="D718" s="6"/>
      <c r="E718" s="6"/>
      <c r="J718" s="7"/>
    </row>
    <row r="719" spans="3:10">
      <c r="C719" s="6"/>
      <c r="D719" s="6"/>
      <c r="E719" s="6"/>
      <c r="J719" s="7"/>
    </row>
    <row r="720" spans="3:10">
      <c r="C720" s="6"/>
      <c r="D720" s="6"/>
      <c r="E720" s="6"/>
      <c r="J720" s="7"/>
    </row>
    <row r="721" spans="3:10">
      <c r="C721" s="6"/>
      <c r="D721" s="6"/>
      <c r="E721" s="6"/>
      <c r="J721" s="7"/>
    </row>
    <row r="722" spans="3:10">
      <c r="C722" s="6"/>
      <c r="D722" s="6"/>
      <c r="E722" s="6"/>
      <c r="J722" s="7"/>
    </row>
    <row r="723" spans="3:10">
      <c r="C723" s="6"/>
      <c r="D723" s="6"/>
      <c r="E723" s="6"/>
      <c r="J723" s="7"/>
    </row>
    <row r="724" spans="3:10">
      <c r="C724" s="6"/>
      <c r="D724" s="6"/>
      <c r="E724" s="6"/>
      <c r="J724" s="7"/>
    </row>
    <row r="725" spans="3:10">
      <c r="C725" s="6"/>
      <c r="D725" s="6"/>
      <c r="E725" s="6"/>
      <c r="J725" s="7"/>
    </row>
    <row r="726" spans="3:10">
      <c r="C726" s="6"/>
      <c r="D726" s="6"/>
      <c r="E726" s="6"/>
      <c r="J726" s="7"/>
    </row>
    <row r="727" spans="3:10">
      <c r="C727" s="6"/>
      <c r="D727" s="6"/>
      <c r="E727" s="6"/>
      <c r="J727" s="7"/>
    </row>
    <row r="728" spans="3:10">
      <c r="C728" s="6"/>
      <c r="D728" s="6"/>
      <c r="E728" s="6"/>
      <c r="J728" s="7"/>
    </row>
    <row r="729" spans="3:10">
      <c r="C729" s="6"/>
      <c r="D729" s="6"/>
      <c r="E729" s="6"/>
      <c r="J729" s="7"/>
    </row>
    <row r="730" spans="3:10">
      <c r="C730" s="6"/>
      <c r="D730" s="6"/>
      <c r="E730" s="6"/>
      <c r="J730" s="7"/>
    </row>
    <row r="731" spans="3:10">
      <c r="C731" s="6"/>
      <c r="D731" s="6"/>
      <c r="E731" s="6"/>
      <c r="J731" s="7"/>
    </row>
    <row r="732" spans="3:10">
      <c r="C732" s="6"/>
      <c r="D732" s="6"/>
      <c r="E732" s="6"/>
      <c r="J732" s="7"/>
    </row>
    <row r="733" spans="3:10">
      <c r="C733" s="6"/>
      <c r="D733" s="6"/>
      <c r="E733" s="6"/>
      <c r="J733" s="7"/>
    </row>
    <row r="734" spans="3:10">
      <c r="C734" s="6"/>
      <c r="D734" s="6"/>
      <c r="E734" s="6"/>
      <c r="J734" s="7"/>
    </row>
    <row r="735" spans="3:10">
      <c r="C735" s="6"/>
      <c r="D735" s="6"/>
      <c r="E735" s="6"/>
      <c r="J735" s="7"/>
    </row>
    <row r="736" spans="3:10">
      <c r="C736" s="6"/>
      <c r="D736" s="6"/>
      <c r="E736" s="6"/>
      <c r="J736" s="7"/>
    </row>
    <row r="737" spans="3:10">
      <c r="C737" s="6"/>
      <c r="D737" s="6"/>
      <c r="E737" s="6"/>
      <c r="J737" s="7"/>
    </row>
    <row r="738" spans="3:10">
      <c r="C738" s="6"/>
      <c r="D738" s="6"/>
      <c r="E738" s="6"/>
      <c r="J738" s="7"/>
    </row>
    <row r="739" spans="3:10">
      <c r="C739" s="6"/>
      <c r="D739" s="6"/>
      <c r="E739" s="6"/>
      <c r="J739" s="7"/>
    </row>
    <row r="740" spans="3:10">
      <c r="C740" s="6"/>
      <c r="D740" s="6"/>
      <c r="E740" s="6"/>
      <c r="J740" s="7"/>
    </row>
    <row r="741" spans="3:10">
      <c r="C741" s="6"/>
      <c r="D741" s="6"/>
      <c r="E741" s="6"/>
      <c r="J741" s="7"/>
    </row>
    <row r="742" spans="3:10">
      <c r="C742" s="6"/>
      <c r="D742" s="6"/>
      <c r="E742" s="6"/>
      <c r="J742" s="7"/>
    </row>
    <row r="743" spans="3:10">
      <c r="C743" s="6"/>
      <c r="D743" s="6"/>
      <c r="E743" s="6"/>
      <c r="J743" s="7"/>
    </row>
    <row r="744" spans="3:10">
      <c r="C744" s="6"/>
      <c r="D744" s="6"/>
      <c r="E744" s="6"/>
      <c r="J744" s="7"/>
    </row>
    <row r="745" spans="3:10">
      <c r="C745" s="6"/>
      <c r="D745" s="6"/>
      <c r="E745" s="6"/>
      <c r="J745" s="7"/>
    </row>
    <row r="746" spans="3:10">
      <c r="C746" s="6"/>
      <c r="D746" s="6"/>
      <c r="E746" s="6"/>
      <c r="J746" s="7"/>
    </row>
    <row r="747" spans="3:10">
      <c r="C747" s="6"/>
      <c r="D747" s="6"/>
      <c r="E747" s="6"/>
      <c r="J747" s="7"/>
    </row>
    <row r="748" spans="3:10">
      <c r="C748" s="6"/>
      <c r="D748" s="6"/>
      <c r="E748" s="6"/>
      <c r="J748" s="7"/>
    </row>
    <row r="749" spans="3:10">
      <c r="C749" s="6"/>
      <c r="D749" s="6"/>
      <c r="E749" s="6"/>
      <c r="J749" s="7"/>
    </row>
    <row r="750" spans="3:10">
      <c r="C750" s="6"/>
      <c r="D750" s="6"/>
      <c r="E750" s="6"/>
      <c r="J750" s="7"/>
    </row>
    <row r="751" spans="3:10">
      <c r="C751" s="6"/>
      <c r="D751" s="6"/>
      <c r="E751" s="6"/>
      <c r="J751" s="7"/>
    </row>
    <row r="752" spans="3:10">
      <c r="C752" s="6"/>
      <c r="D752" s="6"/>
      <c r="E752" s="6"/>
      <c r="J752" s="7"/>
    </row>
    <row r="753" spans="3:10">
      <c r="C753" s="6"/>
      <c r="D753" s="6"/>
      <c r="E753" s="6"/>
      <c r="J753" s="7"/>
    </row>
    <row r="754" spans="3:10">
      <c r="C754" s="6"/>
      <c r="D754" s="6"/>
      <c r="E754" s="6"/>
      <c r="J754" s="7"/>
    </row>
    <row r="755" spans="3:10">
      <c r="C755" s="6"/>
      <c r="D755" s="6"/>
      <c r="E755" s="6"/>
      <c r="J755" s="7"/>
    </row>
    <row r="756" spans="3:10">
      <c r="C756" s="6"/>
      <c r="D756" s="6"/>
      <c r="E756" s="6"/>
      <c r="J756" s="7"/>
    </row>
    <row r="757" spans="3:10">
      <c r="C757" s="6"/>
      <c r="D757" s="6"/>
      <c r="E757" s="6"/>
      <c r="J757" s="7"/>
    </row>
    <row r="758" spans="3:10">
      <c r="C758" s="6"/>
      <c r="D758" s="6"/>
      <c r="E758" s="6"/>
      <c r="J758" s="7"/>
    </row>
    <row r="759" spans="3:10">
      <c r="C759" s="6"/>
      <c r="D759" s="6"/>
      <c r="E759" s="6"/>
      <c r="J759" s="7"/>
    </row>
    <row r="760" spans="3:10">
      <c r="C760" s="6"/>
      <c r="D760" s="6"/>
      <c r="E760" s="6"/>
      <c r="J760" s="7"/>
    </row>
    <row r="761" spans="3:10">
      <c r="C761" s="6"/>
      <c r="D761" s="6"/>
      <c r="E761" s="6"/>
      <c r="J761" s="7"/>
    </row>
    <row r="762" spans="3:10">
      <c r="C762" s="6"/>
      <c r="D762" s="6"/>
      <c r="E762" s="6"/>
      <c r="J762" s="7"/>
    </row>
    <row r="763" spans="3:10">
      <c r="C763" s="6"/>
      <c r="D763" s="6"/>
      <c r="E763" s="6"/>
      <c r="J763" s="7"/>
    </row>
    <row r="764" spans="3:10">
      <c r="C764" s="6"/>
      <c r="D764" s="6"/>
      <c r="E764" s="6"/>
      <c r="J764" s="7"/>
    </row>
    <row r="765" spans="3:10">
      <c r="C765" s="6"/>
      <c r="D765" s="6"/>
      <c r="E765" s="6"/>
      <c r="J765" s="7"/>
    </row>
    <row r="766" spans="3:10">
      <c r="C766" s="6"/>
      <c r="D766" s="6"/>
      <c r="E766" s="6"/>
      <c r="J766" s="7"/>
    </row>
    <row r="767" spans="3:10">
      <c r="C767" s="6"/>
      <c r="D767" s="6"/>
      <c r="E767" s="6"/>
      <c r="J767" s="7"/>
    </row>
    <row r="768" spans="3:10">
      <c r="C768" s="6"/>
      <c r="D768" s="6"/>
      <c r="E768" s="6"/>
      <c r="J768" s="7"/>
    </row>
    <row r="769" spans="3:10">
      <c r="C769" s="6"/>
      <c r="D769" s="6"/>
      <c r="E769" s="6"/>
      <c r="J769" s="7"/>
    </row>
    <row r="770" spans="3:10">
      <c r="C770" s="6"/>
      <c r="D770" s="6"/>
      <c r="E770" s="6"/>
      <c r="J770" s="7"/>
    </row>
    <row r="771" spans="3:10">
      <c r="C771" s="6"/>
      <c r="D771" s="6"/>
      <c r="E771" s="6"/>
      <c r="J771" s="7"/>
    </row>
    <row r="772" spans="3:10">
      <c r="C772" s="6"/>
      <c r="D772" s="6"/>
      <c r="E772" s="6"/>
      <c r="J772" s="7"/>
    </row>
    <row r="773" spans="3:10">
      <c r="C773" s="6"/>
      <c r="D773" s="6"/>
      <c r="E773" s="6"/>
      <c r="J773" s="7"/>
    </row>
    <row r="774" spans="3:10">
      <c r="C774" s="6"/>
      <c r="D774" s="6"/>
      <c r="E774" s="6"/>
      <c r="J774" s="7"/>
    </row>
    <row r="775" spans="3:10">
      <c r="C775" s="6"/>
      <c r="D775" s="6"/>
      <c r="E775" s="6"/>
      <c r="J775" s="7"/>
    </row>
    <row r="776" spans="3:10">
      <c r="C776" s="6"/>
      <c r="D776" s="6"/>
      <c r="E776" s="6"/>
      <c r="J776" s="7"/>
    </row>
    <row r="777" spans="3:10">
      <c r="C777" s="6"/>
      <c r="D777" s="6"/>
      <c r="E777" s="6"/>
      <c r="J777" s="7"/>
    </row>
    <row r="778" spans="3:10">
      <c r="C778" s="6"/>
      <c r="D778" s="6"/>
      <c r="E778" s="6"/>
      <c r="J778" s="7"/>
    </row>
    <row r="779" spans="3:10">
      <c r="C779" s="6"/>
      <c r="D779" s="6"/>
      <c r="E779" s="6"/>
      <c r="J779" s="7"/>
    </row>
    <row r="780" spans="3:10">
      <c r="C780" s="6"/>
      <c r="D780" s="6"/>
      <c r="E780" s="6"/>
      <c r="J780" s="7"/>
    </row>
    <row r="781" spans="3:10">
      <c r="C781" s="6"/>
      <c r="D781" s="6"/>
      <c r="E781" s="6"/>
      <c r="J781" s="7"/>
    </row>
    <row r="782" spans="3:10">
      <c r="C782" s="6"/>
      <c r="D782" s="6"/>
      <c r="E782" s="6"/>
      <c r="J782" s="7"/>
    </row>
    <row r="783" spans="3:10">
      <c r="C783" s="6"/>
      <c r="D783" s="6"/>
      <c r="E783" s="6"/>
      <c r="J783" s="7"/>
    </row>
    <row r="784" spans="3:10">
      <c r="C784" s="6"/>
      <c r="D784" s="6"/>
      <c r="E784" s="6"/>
      <c r="J784" s="7"/>
    </row>
    <row r="785" spans="3:10">
      <c r="C785" s="6"/>
      <c r="D785" s="6"/>
      <c r="E785" s="6"/>
      <c r="J785" s="7"/>
    </row>
    <row r="786" spans="3:10">
      <c r="C786" s="6"/>
      <c r="D786" s="6"/>
      <c r="E786" s="6"/>
      <c r="J786" s="7"/>
    </row>
    <row r="787" spans="3:10">
      <c r="C787" s="6"/>
      <c r="D787" s="6"/>
      <c r="E787" s="6"/>
      <c r="J787" s="7"/>
    </row>
    <row r="788" spans="3:10">
      <c r="C788" s="6"/>
      <c r="D788" s="6"/>
      <c r="E788" s="6"/>
      <c r="J788" s="7"/>
    </row>
    <row r="789" spans="3:10">
      <c r="C789" s="6"/>
      <c r="D789" s="6"/>
      <c r="E789" s="6"/>
      <c r="J789" s="7"/>
    </row>
    <row r="790" spans="3:10">
      <c r="C790" s="6"/>
      <c r="D790" s="6"/>
      <c r="E790" s="6"/>
      <c r="J790" s="7"/>
    </row>
    <row r="791" spans="3:10">
      <c r="C791" s="6"/>
      <c r="D791" s="6"/>
      <c r="E791" s="6"/>
      <c r="J791" s="7"/>
    </row>
    <row r="792" spans="3:10">
      <c r="C792" s="6"/>
      <c r="D792" s="6"/>
      <c r="E792" s="6"/>
      <c r="J792" s="7"/>
    </row>
    <row r="793" spans="3:10">
      <c r="C793" s="6"/>
      <c r="D793" s="6"/>
      <c r="E793" s="6"/>
      <c r="J793" s="7"/>
    </row>
    <row r="794" spans="3:10">
      <c r="C794" s="6"/>
      <c r="D794" s="6"/>
      <c r="E794" s="6"/>
      <c r="J794" s="7"/>
    </row>
    <row r="795" spans="3:10">
      <c r="C795" s="6"/>
      <c r="D795" s="6"/>
      <c r="E795" s="6"/>
      <c r="J795" s="7"/>
    </row>
    <row r="796" spans="3:10">
      <c r="C796" s="6"/>
      <c r="D796" s="6"/>
      <c r="E796" s="6"/>
      <c r="J796" s="7"/>
    </row>
    <row r="797" spans="3:10">
      <c r="C797" s="6"/>
      <c r="D797" s="6"/>
      <c r="E797" s="6"/>
      <c r="J797" s="7"/>
    </row>
    <row r="798" spans="3:10">
      <c r="C798" s="6"/>
      <c r="D798" s="6"/>
      <c r="E798" s="6"/>
      <c r="J798" s="7"/>
    </row>
    <row r="799" spans="3:10">
      <c r="C799" s="6"/>
      <c r="D799" s="6"/>
      <c r="E799" s="6"/>
      <c r="J799" s="7"/>
    </row>
    <row r="800" spans="3:10">
      <c r="C800" s="6"/>
      <c r="D800" s="6"/>
      <c r="E800" s="6"/>
      <c r="J800" s="7"/>
    </row>
    <row r="801" spans="3:10">
      <c r="C801" s="6"/>
      <c r="D801" s="6"/>
      <c r="E801" s="6"/>
      <c r="J801" s="7"/>
    </row>
    <row r="802" spans="3:10">
      <c r="C802" s="6"/>
      <c r="D802" s="6"/>
      <c r="E802" s="6"/>
      <c r="J802" s="7"/>
    </row>
    <row r="803" spans="3:10">
      <c r="C803" s="6"/>
      <c r="D803" s="6"/>
      <c r="E803" s="6"/>
      <c r="J803" s="7"/>
    </row>
    <row r="804" spans="3:10">
      <c r="C804" s="6"/>
      <c r="D804" s="6"/>
      <c r="E804" s="6"/>
      <c r="J804" s="7"/>
    </row>
    <row r="805" spans="3:10">
      <c r="C805" s="6"/>
      <c r="D805" s="6"/>
      <c r="E805" s="6"/>
      <c r="J805" s="7"/>
    </row>
    <row r="806" spans="3:10">
      <c r="C806" s="6"/>
      <c r="D806" s="6"/>
      <c r="E806" s="6"/>
      <c r="J806" s="7"/>
    </row>
    <row r="807" spans="3:10">
      <c r="C807" s="6"/>
      <c r="D807" s="6"/>
      <c r="E807" s="6"/>
      <c r="J807" s="7"/>
    </row>
    <row r="808" spans="3:10">
      <c r="C808" s="6"/>
      <c r="D808" s="6"/>
      <c r="E808" s="6"/>
      <c r="J808" s="7"/>
    </row>
    <row r="809" spans="3:10">
      <c r="C809" s="6"/>
      <c r="D809" s="6"/>
      <c r="E809" s="6"/>
      <c r="J809" s="7"/>
    </row>
    <row r="810" spans="3:10">
      <c r="C810" s="6"/>
      <c r="D810" s="6"/>
      <c r="E810" s="6"/>
      <c r="J810" s="7"/>
    </row>
    <row r="811" spans="3:10">
      <c r="C811" s="6"/>
      <c r="D811" s="6"/>
      <c r="E811" s="6"/>
      <c r="J811" s="7"/>
    </row>
    <row r="812" spans="3:10">
      <c r="C812" s="6"/>
      <c r="D812" s="6"/>
      <c r="E812" s="6"/>
      <c r="J812" s="7"/>
    </row>
    <row r="813" spans="3:10">
      <c r="C813" s="6"/>
      <c r="D813" s="6"/>
      <c r="E813" s="6"/>
      <c r="J813" s="7"/>
    </row>
    <row r="814" spans="3:10">
      <c r="C814" s="6"/>
      <c r="D814" s="6"/>
      <c r="E814" s="6"/>
      <c r="J814" s="7"/>
    </row>
    <row r="815" spans="3:10">
      <c r="C815" s="6"/>
      <c r="D815" s="6"/>
      <c r="E815" s="6"/>
      <c r="J815" s="7"/>
    </row>
    <row r="816" spans="3:10">
      <c r="C816" s="6"/>
      <c r="D816" s="6"/>
      <c r="E816" s="6"/>
      <c r="J816" s="7"/>
    </row>
    <row r="817" spans="3:10">
      <c r="C817" s="6"/>
      <c r="D817" s="6"/>
      <c r="E817" s="6"/>
      <c r="J817" s="7"/>
    </row>
    <row r="818" spans="3:10">
      <c r="C818" s="6"/>
      <c r="D818" s="6"/>
      <c r="E818" s="6"/>
      <c r="J818" s="7"/>
    </row>
    <row r="819" spans="3:10">
      <c r="C819" s="6"/>
      <c r="D819" s="6"/>
      <c r="E819" s="6"/>
      <c r="J819" s="7"/>
    </row>
    <row r="820" spans="3:10">
      <c r="C820" s="6"/>
      <c r="D820" s="6"/>
      <c r="E820" s="6"/>
      <c r="J820" s="7"/>
    </row>
    <row r="821" spans="3:10">
      <c r="C821" s="6"/>
      <c r="D821" s="6"/>
      <c r="E821" s="6"/>
      <c r="J821" s="7"/>
    </row>
    <row r="822" spans="3:10">
      <c r="C822" s="6"/>
      <c r="D822" s="6"/>
      <c r="E822" s="6"/>
      <c r="J822" s="7"/>
    </row>
    <row r="823" spans="3:10">
      <c r="C823" s="6"/>
      <c r="D823" s="6"/>
      <c r="E823" s="6"/>
      <c r="J823" s="7"/>
    </row>
    <row r="824" spans="3:10">
      <c r="C824" s="6"/>
      <c r="D824" s="6"/>
      <c r="E824" s="6"/>
      <c r="J824" s="7"/>
    </row>
    <row r="825" spans="3:10">
      <c r="C825" s="6"/>
      <c r="D825" s="6"/>
      <c r="E825" s="6"/>
      <c r="J825" s="7"/>
    </row>
    <row r="826" spans="3:10">
      <c r="C826" s="6"/>
      <c r="D826" s="6"/>
      <c r="E826" s="6"/>
      <c r="J826" s="7"/>
    </row>
    <row r="827" spans="3:10">
      <c r="C827" s="6"/>
      <c r="D827" s="6"/>
      <c r="E827" s="6"/>
      <c r="J827" s="7"/>
    </row>
    <row r="828" spans="3:10">
      <c r="C828" s="6"/>
      <c r="D828" s="6"/>
      <c r="E828" s="6"/>
      <c r="J828" s="7"/>
    </row>
    <row r="829" spans="3:10">
      <c r="C829" s="6"/>
      <c r="D829" s="6"/>
      <c r="E829" s="6"/>
      <c r="J829" s="7"/>
    </row>
    <row r="830" spans="3:10">
      <c r="C830" s="6"/>
      <c r="D830" s="6"/>
      <c r="E830" s="6"/>
      <c r="J830" s="7"/>
    </row>
    <row r="831" spans="3:10">
      <c r="C831" s="6"/>
      <c r="D831" s="6"/>
      <c r="E831" s="6"/>
      <c r="J831" s="7"/>
    </row>
    <row r="832" spans="3:10">
      <c r="C832" s="6"/>
      <c r="D832" s="6"/>
      <c r="E832" s="6"/>
      <c r="J832" s="7"/>
    </row>
    <row r="833" spans="3:10">
      <c r="C833" s="6"/>
      <c r="D833" s="6"/>
      <c r="E833" s="6"/>
      <c r="J833" s="7"/>
    </row>
    <row r="834" spans="3:10">
      <c r="C834" s="6"/>
      <c r="D834" s="6"/>
      <c r="E834" s="6"/>
      <c r="J834" s="7"/>
    </row>
    <row r="835" spans="3:10">
      <c r="C835" s="6"/>
      <c r="D835" s="6"/>
      <c r="E835" s="6"/>
      <c r="J835" s="7"/>
    </row>
    <row r="836" spans="3:10">
      <c r="C836" s="6"/>
      <c r="D836" s="6"/>
      <c r="E836" s="6"/>
      <c r="J836" s="7"/>
    </row>
    <row r="837" spans="3:10">
      <c r="C837" s="6"/>
      <c r="D837" s="6"/>
      <c r="E837" s="6"/>
      <c r="J837" s="7"/>
    </row>
    <row r="838" spans="3:10">
      <c r="C838" s="6"/>
      <c r="D838" s="6"/>
      <c r="E838" s="6"/>
      <c r="J838" s="7"/>
    </row>
    <row r="839" spans="3:10">
      <c r="C839" s="6"/>
      <c r="D839" s="6"/>
      <c r="E839" s="6"/>
      <c r="J839" s="7"/>
    </row>
    <row r="840" spans="3:10">
      <c r="C840" s="6"/>
      <c r="D840" s="6"/>
      <c r="E840" s="6"/>
      <c r="J840" s="7"/>
    </row>
    <row r="841" spans="3:10">
      <c r="C841" s="6"/>
      <c r="D841" s="6"/>
      <c r="E841" s="6"/>
      <c r="J841" s="7"/>
    </row>
    <row r="842" spans="3:10">
      <c r="C842" s="6"/>
      <c r="D842" s="6"/>
      <c r="E842" s="6"/>
      <c r="J842" s="7"/>
    </row>
    <row r="843" spans="3:10">
      <c r="C843" s="6"/>
      <c r="D843" s="6"/>
      <c r="E843" s="6"/>
      <c r="J843" s="7"/>
    </row>
    <row r="844" spans="3:10">
      <c r="C844" s="6"/>
      <c r="D844" s="6"/>
      <c r="E844" s="6"/>
      <c r="J844" s="7"/>
    </row>
    <row r="845" spans="3:10">
      <c r="C845" s="6"/>
      <c r="D845" s="6"/>
      <c r="E845" s="6"/>
      <c r="J845" s="7"/>
    </row>
    <row r="846" spans="3:10">
      <c r="C846" s="6"/>
      <c r="D846" s="6"/>
      <c r="E846" s="6"/>
      <c r="J846" s="7"/>
    </row>
    <row r="847" spans="3:10">
      <c r="C847" s="6"/>
      <c r="D847" s="6"/>
      <c r="E847" s="6"/>
      <c r="J847" s="7"/>
    </row>
    <row r="848" spans="3:10">
      <c r="C848" s="6"/>
      <c r="D848" s="6"/>
      <c r="E848" s="6"/>
      <c r="J848" s="7"/>
    </row>
    <row r="849" spans="3:10">
      <c r="C849" s="6"/>
      <c r="D849" s="6"/>
      <c r="E849" s="6"/>
      <c r="J849" s="7"/>
    </row>
    <row r="850" spans="3:10">
      <c r="C850" s="6"/>
      <c r="D850" s="6"/>
      <c r="E850" s="6"/>
      <c r="J850" s="7"/>
    </row>
    <row r="851" spans="3:10">
      <c r="C851" s="6"/>
      <c r="D851" s="6"/>
      <c r="E851" s="6"/>
      <c r="J851" s="7"/>
    </row>
    <row r="852" spans="3:10">
      <c r="C852" s="6"/>
      <c r="D852" s="6"/>
      <c r="E852" s="6"/>
      <c r="J852" s="7"/>
    </row>
    <row r="853" spans="3:10">
      <c r="C853" s="6"/>
      <c r="D853" s="6"/>
      <c r="E853" s="6"/>
      <c r="J853" s="7"/>
    </row>
    <row r="854" spans="3:10">
      <c r="C854" s="6"/>
      <c r="D854" s="6"/>
      <c r="E854" s="6"/>
      <c r="J854" s="7"/>
    </row>
    <row r="855" spans="3:10">
      <c r="C855" s="6"/>
      <c r="D855" s="6"/>
      <c r="E855" s="6"/>
      <c r="J855" s="7"/>
    </row>
    <row r="856" spans="3:10">
      <c r="C856" s="6"/>
      <c r="D856" s="6"/>
      <c r="E856" s="6"/>
      <c r="J856" s="7"/>
    </row>
    <row r="857" spans="3:10">
      <c r="C857" s="6"/>
      <c r="D857" s="6"/>
      <c r="E857" s="6"/>
      <c r="J857" s="7"/>
    </row>
    <row r="858" spans="3:10">
      <c r="C858" s="6"/>
      <c r="D858" s="6"/>
      <c r="E858" s="6"/>
      <c r="J858" s="7"/>
    </row>
    <row r="859" spans="3:10">
      <c r="C859" s="6"/>
      <c r="D859" s="6"/>
      <c r="E859" s="6"/>
      <c r="J859" s="7"/>
    </row>
    <row r="860" spans="3:10">
      <c r="C860" s="6"/>
      <c r="D860" s="6"/>
      <c r="E860" s="6"/>
      <c r="J860" s="7"/>
    </row>
    <row r="861" spans="3:10">
      <c r="C861" s="6"/>
      <c r="D861" s="6"/>
      <c r="E861" s="6"/>
      <c r="J861" s="7"/>
    </row>
    <row r="862" spans="3:10">
      <c r="C862" s="6"/>
      <c r="D862" s="6"/>
      <c r="E862" s="6"/>
      <c r="J862" s="7"/>
    </row>
    <row r="863" spans="3:10">
      <c r="C863" s="6"/>
      <c r="D863" s="6"/>
      <c r="E863" s="6"/>
      <c r="J863" s="7"/>
    </row>
    <row r="864" spans="3:10">
      <c r="C864" s="6"/>
      <c r="D864" s="6"/>
      <c r="E864" s="6"/>
      <c r="J864" s="7"/>
    </row>
    <row r="865" spans="3:10">
      <c r="C865" s="6"/>
      <c r="D865" s="6"/>
      <c r="E865" s="6"/>
      <c r="J865" s="7"/>
    </row>
    <row r="866" spans="3:10">
      <c r="C866" s="6"/>
      <c r="D866" s="6"/>
      <c r="E866" s="6"/>
      <c r="J866" s="7"/>
    </row>
    <row r="867" spans="3:10">
      <c r="C867" s="6"/>
      <c r="D867" s="6"/>
      <c r="E867" s="6"/>
      <c r="J867" s="7"/>
    </row>
    <row r="868" spans="3:10">
      <c r="C868" s="6"/>
      <c r="D868" s="6"/>
      <c r="E868" s="6"/>
      <c r="J868" s="7"/>
    </row>
    <row r="869" spans="3:10">
      <c r="C869" s="6"/>
      <c r="D869" s="6"/>
      <c r="E869" s="6"/>
      <c r="J869" s="7"/>
    </row>
    <row r="870" spans="3:10">
      <c r="C870" s="6"/>
      <c r="D870" s="6"/>
      <c r="E870" s="6"/>
      <c r="J870" s="7"/>
    </row>
    <row r="871" spans="3:10">
      <c r="C871" s="6"/>
      <c r="D871" s="6"/>
      <c r="E871" s="6"/>
      <c r="J871" s="7"/>
    </row>
    <row r="872" spans="3:10">
      <c r="C872" s="6"/>
      <c r="D872" s="6"/>
      <c r="E872" s="6"/>
      <c r="J872" s="7"/>
    </row>
    <row r="873" spans="3:10">
      <c r="C873" s="6"/>
      <c r="D873" s="6"/>
      <c r="E873" s="6"/>
      <c r="J873" s="7"/>
    </row>
    <row r="874" spans="3:10">
      <c r="C874" s="6"/>
      <c r="D874" s="6"/>
      <c r="E874" s="6"/>
      <c r="J874" s="7"/>
    </row>
    <row r="875" spans="3:10">
      <c r="C875" s="6"/>
      <c r="D875" s="6"/>
      <c r="E875" s="6"/>
      <c r="J875" s="7"/>
    </row>
    <row r="876" spans="3:10">
      <c r="C876" s="6"/>
      <c r="D876" s="6"/>
      <c r="E876" s="6"/>
      <c r="J876" s="7"/>
    </row>
    <row r="877" spans="3:10">
      <c r="C877" s="6"/>
      <c r="D877" s="6"/>
      <c r="E877" s="6"/>
      <c r="J877" s="7"/>
    </row>
    <row r="878" spans="3:10">
      <c r="C878" s="6"/>
      <c r="D878" s="6"/>
      <c r="E878" s="6"/>
      <c r="J878" s="7"/>
    </row>
    <row r="879" spans="3:10">
      <c r="C879" s="6"/>
      <c r="D879" s="6"/>
      <c r="E879" s="6"/>
      <c r="J879" s="7"/>
    </row>
    <row r="880" spans="3:10">
      <c r="C880" s="6"/>
      <c r="D880" s="6"/>
      <c r="E880" s="6"/>
      <c r="J880" s="7"/>
    </row>
    <row r="881" spans="3:10">
      <c r="C881" s="6"/>
      <c r="D881" s="6"/>
      <c r="E881" s="6"/>
      <c r="J881" s="7"/>
    </row>
    <row r="882" spans="3:10">
      <c r="C882" s="6"/>
      <c r="D882" s="6"/>
      <c r="E882" s="6"/>
      <c r="J882" s="7"/>
    </row>
    <row r="883" spans="3:10">
      <c r="C883" s="6"/>
      <c r="D883" s="6"/>
      <c r="E883" s="6"/>
      <c r="J883" s="7"/>
    </row>
    <row r="884" spans="3:10">
      <c r="C884" s="6"/>
      <c r="D884" s="6"/>
      <c r="E884" s="6"/>
      <c r="J884" s="7"/>
    </row>
    <row r="885" spans="3:10">
      <c r="C885" s="6"/>
      <c r="D885" s="6"/>
      <c r="E885" s="6"/>
      <c r="J885" s="7"/>
    </row>
    <row r="886" spans="3:10">
      <c r="C886" s="6"/>
      <c r="D886" s="6"/>
      <c r="E886" s="6"/>
      <c r="J886" s="7"/>
    </row>
    <row r="887" spans="3:10">
      <c r="C887" s="6"/>
      <c r="D887" s="6"/>
      <c r="E887" s="6"/>
      <c r="J887" s="7"/>
    </row>
    <row r="888" spans="3:10">
      <c r="C888" s="6"/>
      <c r="D888" s="6"/>
      <c r="E888" s="6"/>
      <c r="J888" s="7"/>
    </row>
    <row r="889" spans="3:10">
      <c r="C889" s="6"/>
      <c r="D889" s="6"/>
      <c r="E889" s="6"/>
      <c r="J889" s="7"/>
    </row>
    <row r="890" spans="3:10">
      <c r="C890" s="6"/>
      <c r="D890" s="6"/>
      <c r="E890" s="6"/>
      <c r="J890" s="7"/>
    </row>
    <row r="891" spans="3:10">
      <c r="C891" s="6"/>
      <c r="D891" s="6"/>
      <c r="E891" s="6"/>
      <c r="J891" s="7"/>
    </row>
    <row r="892" spans="3:10">
      <c r="C892" s="6"/>
      <c r="D892" s="6"/>
      <c r="E892" s="6"/>
      <c r="J892" s="7"/>
    </row>
    <row r="893" spans="3:10">
      <c r="C893" s="6"/>
      <c r="D893" s="6"/>
      <c r="E893" s="6"/>
      <c r="J893" s="7"/>
    </row>
    <row r="894" spans="3:10">
      <c r="C894" s="6"/>
      <c r="D894" s="6"/>
      <c r="E894" s="6"/>
      <c r="J894" s="7"/>
    </row>
    <row r="895" spans="3:10">
      <c r="C895" s="6"/>
      <c r="D895" s="6"/>
      <c r="E895" s="6"/>
      <c r="J895" s="7"/>
    </row>
    <row r="896" spans="3:10">
      <c r="C896" s="6"/>
      <c r="D896" s="6"/>
      <c r="E896" s="6"/>
      <c r="J896" s="7"/>
    </row>
    <row r="897" spans="3:10">
      <c r="C897" s="6"/>
      <c r="D897" s="6"/>
      <c r="E897" s="6"/>
      <c r="J897" s="7"/>
    </row>
    <row r="898" spans="3:10">
      <c r="C898" s="6"/>
      <c r="D898" s="6"/>
      <c r="E898" s="6"/>
      <c r="J898" s="7"/>
    </row>
    <row r="899" spans="3:10">
      <c r="C899" s="6"/>
      <c r="D899" s="6"/>
      <c r="E899" s="6"/>
      <c r="J899" s="7"/>
    </row>
    <row r="900" spans="3:10">
      <c r="C900" s="6"/>
      <c r="D900" s="6"/>
      <c r="E900" s="6"/>
      <c r="J900" s="7"/>
    </row>
    <row r="901" spans="3:10">
      <c r="C901" s="6"/>
      <c r="D901" s="6"/>
      <c r="E901" s="6"/>
      <c r="J901" s="7"/>
    </row>
    <row r="902" spans="3:10">
      <c r="C902" s="6"/>
      <c r="D902" s="6"/>
      <c r="E902" s="6"/>
      <c r="J902" s="7"/>
    </row>
    <row r="903" spans="3:10">
      <c r="C903" s="6"/>
      <c r="D903" s="6"/>
      <c r="E903" s="6"/>
      <c r="J903" s="7"/>
    </row>
    <row r="904" spans="3:10">
      <c r="C904" s="6"/>
      <c r="D904" s="6"/>
      <c r="E904" s="6"/>
      <c r="J904" s="7"/>
    </row>
    <row r="905" spans="3:10">
      <c r="C905" s="6"/>
      <c r="D905" s="6"/>
      <c r="E905" s="6"/>
      <c r="J905" s="7"/>
    </row>
    <row r="906" spans="3:10">
      <c r="C906" s="6"/>
      <c r="D906" s="6"/>
      <c r="E906" s="6"/>
      <c r="J906" s="7"/>
    </row>
    <row r="907" spans="3:10">
      <c r="C907" s="6"/>
      <c r="D907" s="6"/>
      <c r="E907" s="6"/>
      <c r="J907" s="7"/>
    </row>
    <row r="908" spans="3:10">
      <c r="C908" s="6"/>
      <c r="D908" s="6"/>
      <c r="E908" s="6"/>
      <c r="J908" s="7"/>
    </row>
    <row r="909" spans="3:10">
      <c r="C909" s="6"/>
      <c r="D909" s="6"/>
      <c r="E909" s="6"/>
      <c r="J909" s="7"/>
    </row>
    <row r="910" spans="3:10">
      <c r="C910" s="6"/>
      <c r="D910" s="6"/>
      <c r="E910" s="6"/>
      <c r="J910" s="7"/>
    </row>
    <row r="911" spans="3:10">
      <c r="C911" s="6"/>
      <c r="D911" s="6"/>
      <c r="E911" s="6"/>
      <c r="J911" s="7"/>
    </row>
    <row r="912" spans="3:10">
      <c r="C912" s="6"/>
      <c r="D912" s="6"/>
      <c r="E912" s="6"/>
      <c r="J912" s="7"/>
    </row>
    <row r="913" spans="3:10">
      <c r="C913" s="6"/>
      <c r="D913" s="6"/>
      <c r="E913" s="6"/>
      <c r="J913" s="7"/>
    </row>
    <row r="914" spans="3:10">
      <c r="C914" s="6"/>
      <c r="D914" s="6"/>
      <c r="E914" s="6"/>
      <c r="J914" s="7"/>
    </row>
    <row r="915" spans="3:10">
      <c r="C915" s="6"/>
      <c r="D915" s="6"/>
      <c r="E915" s="6"/>
      <c r="J915" s="7"/>
    </row>
    <row r="916" spans="3:10">
      <c r="C916" s="6"/>
      <c r="D916" s="6"/>
      <c r="E916" s="6"/>
      <c r="J916" s="7"/>
    </row>
    <row r="917" spans="3:10">
      <c r="C917" s="6"/>
      <c r="D917" s="6"/>
      <c r="E917" s="6"/>
      <c r="J917" s="7"/>
    </row>
    <row r="918" spans="3:10">
      <c r="C918" s="6"/>
      <c r="D918" s="6"/>
      <c r="E918" s="6"/>
      <c r="J918" s="7"/>
    </row>
    <row r="919" spans="3:10">
      <c r="C919" s="6"/>
      <c r="D919" s="6"/>
      <c r="E919" s="6"/>
      <c r="J919" s="7"/>
    </row>
    <row r="920" spans="3:10">
      <c r="C920" s="6"/>
      <c r="D920" s="6"/>
      <c r="E920" s="6"/>
      <c r="J920" s="7"/>
    </row>
    <row r="921" spans="3:10">
      <c r="C921" s="6"/>
      <c r="D921" s="6"/>
      <c r="E921" s="6"/>
      <c r="J921" s="7"/>
    </row>
    <row r="922" spans="3:10">
      <c r="C922" s="6"/>
      <c r="D922" s="6"/>
      <c r="E922" s="6"/>
      <c r="J922" s="7"/>
    </row>
    <row r="923" spans="3:10">
      <c r="C923" s="6"/>
      <c r="D923" s="6"/>
      <c r="E923" s="6"/>
      <c r="J923" s="7"/>
    </row>
    <row r="924" spans="3:10">
      <c r="C924" s="6"/>
      <c r="D924" s="6"/>
      <c r="E924" s="6"/>
      <c r="J924" s="7"/>
    </row>
    <row r="925" spans="3:10">
      <c r="C925" s="6"/>
      <c r="D925" s="6"/>
      <c r="E925" s="6"/>
      <c r="J925" s="7"/>
    </row>
    <row r="926" spans="3:10">
      <c r="C926" s="6"/>
      <c r="D926" s="6"/>
      <c r="E926" s="6"/>
      <c r="J926" s="7"/>
    </row>
    <row r="927" spans="3:10">
      <c r="C927" s="6"/>
      <c r="D927" s="6"/>
      <c r="E927" s="6"/>
      <c r="J927" s="7"/>
    </row>
    <row r="928" spans="3:10">
      <c r="C928" s="6"/>
      <c r="D928" s="6"/>
      <c r="E928" s="6"/>
      <c r="J928" s="7"/>
    </row>
    <row r="929" spans="3:10">
      <c r="C929" s="6"/>
      <c r="D929" s="6"/>
      <c r="E929" s="6"/>
      <c r="J929" s="7"/>
    </row>
    <row r="930" spans="3:10">
      <c r="C930" s="6"/>
      <c r="D930" s="6"/>
      <c r="E930" s="6"/>
      <c r="J930" s="7"/>
    </row>
    <row r="931" spans="3:10">
      <c r="C931" s="6"/>
      <c r="D931" s="6"/>
      <c r="E931" s="6"/>
      <c r="J931" s="7"/>
    </row>
    <row r="932" spans="3:10">
      <c r="C932" s="6"/>
      <c r="D932" s="6"/>
      <c r="E932" s="6"/>
      <c r="J932" s="7"/>
    </row>
    <row r="933" spans="3:10">
      <c r="C933" s="6"/>
      <c r="D933" s="6"/>
      <c r="E933" s="6"/>
      <c r="J933" s="7"/>
    </row>
    <row r="934" spans="3:10">
      <c r="C934" s="6"/>
      <c r="D934" s="6"/>
      <c r="E934" s="6"/>
      <c r="J934" s="7"/>
    </row>
    <row r="935" spans="3:10">
      <c r="C935" s="6"/>
      <c r="D935" s="6"/>
      <c r="E935" s="6"/>
      <c r="J935" s="7"/>
    </row>
    <row r="936" spans="3:10">
      <c r="C936" s="6"/>
      <c r="D936" s="6"/>
      <c r="E936" s="6"/>
      <c r="J936" s="7"/>
    </row>
    <row r="937" spans="3:10">
      <c r="C937" s="6"/>
      <c r="D937" s="6"/>
      <c r="E937" s="6"/>
      <c r="J937" s="7"/>
    </row>
    <row r="938" spans="3:10">
      <c r="C938" s="6"/>
      <c r="D938" s="6"/>
      <c r="E938" s="6"/>
      <c r="J938" s="7"/>
    </row>
    <row r="939" spans="3:10">
      <c r="C939" s="6"/>
      <c r="D939" s="6"/>
      <c r="E939" s="6"/>
      <c r="J939" s="7"/>
    </row>
    <row r="940" spans="3:10">
      <c r="C940" s="6"/>
      <c r="D940" s="6"/>
      <c r="E940" s="6"/>
      <c r="J940" s="7"/>
    </row>
    <row r="941" spans="3:10">
      <c r="C941" s="6"/>
      <c r="D941" s="6"/>
      <c r="E941" s="6"/>
      <c r="J941" s="7"/>
    </row>
    <row r="942" spans="3:10">
      <c r="C942" s="6"/>
      <c r="D942" s="6"/>
      <c r="E942" s="6"/>
      <c r="J942" s="7"/>
    </row>
    <row r="943" spans="3:10">
      <c r="C943" s="6"/>
      <c r="D943" s="6"/>
      <c r="E943" s="6"/>
      <c r="J943" s="7"/>
    </row>
    <row r="944" spans="3:10">
      <c r="C944" s="6"/>
      <c r="D944" s="6"/>
      <c r="E944" s="6"/>
      <c r="J944" s="7"/>
    </row>
    <row r="945" spans="3:10">
      <c r="C945" s="6"/>
      <c r="D945" s="6"/>
      <c r="E945" s="6"/>
      <c r="J945" s="7"/>
    </row>
    <row r="946" spans="3:10">
      <c r="C946" s="6"/>
      <c r="D946" s="6"/>
      <c r="E946" s="6"/>
      <c r="J946" s="7"/>
    </row>
    <row r="947" spans="3:10">
      <c r="C947" s="6"/>
      <c r="D947" s="6"/>
      <c r="E947" s="6"/>
      <c r="J947" s="7"/>
    </row>
    <row r="948" spans="3:10">
      <c r="C948" s="6"/>
      <c r="D948" s="6"/>
      <c r="E948" s="6"/>
      <c r="J948" s="7"/>
    </row>
    <row r="949" spans="3:10">
      <c r="C949" s="6"/>
      <c r="D949" s="6"/>
      <c r="E949" s="6"/>
      <c r="J949" s="7"/>
    </row>
    <row r="950" spans="3:10">
      <c r="C950" s="6"/>
      <c r="D950" s="6"/>
      <c r="E950" s="6"/>
      <c r="J950" s="7"/>
    </row>
    <row r="951" spans="3:10">
      <c r="C951" s="6"/>
      <c r="D951" s="6"/>
      <c r="E951" s="6"/>
      <c r="J951" s="7"/>
    </row>
    <row r="952" spans="3:10">
      <c r="C952" s="6"/>
      <c r="D952" s="6"/>
      <c r="E952" s="6"/>
      <c r="J952" s="7"/>
    </row>
    <row r="953" spans="3:10">
      <c r="C953" s="6"/>
      <c r="D953" s="6"/>
      <c r="E953" s="6"/>
      <c r="J953" s="7"/>
    </row>
    <row r="954" spans="3:10">
      <c r="C954" s="6"/>
      <c r="D954" s="6"/>
      <c r="E954" s="6"/>
      <c r="J954" s="7"/>
    </row>
    <row r="955" spans="3:10">
      <c r="C955" s="6"/>
      <c r="D955" s="6"/>
      <c r="E955" s="6"/>
      <c r="J955" s="7"/>
    </row>
    <row r="956" spans="3:10">
      <c r="C956" s="6"/>
      <c r="D956" s="6"/>
      <c r="E956" s="6"/>
      <c r="J956" s="7"/>
    </row>
    <row r="957" spans="3:10">
      <c r="C957" s="6"/>
      <c r="D957" s="6"/>
      <c r="E957" s="6"/>
      <c r="J957" s="7"/>
    </row>
    <row r="958" spans="3:10">
      <c r="C958" s="6"/>
      <c r="D958" s="6"/>
      <c r="E958" s="6"/>
      <c r="J958" s="7"/>
    </row>
    <row r="959" spans="3:10">
      <c r="C959" s="6"/>
      <c r="D959" s="6"/>
      <c r="E959" s="6"/>
      <c r="J959" s="7"/>
    </row>
    <row r="960" spans="3:10">
      <c r="C960" s="6"/>
      <c r="D960" s="6"/>
      <c r="E960" s="6"/>
      <c r="J960" s="7"/>
    </row>
    <row r="961" spans="3:10">
      <c r="C961" s="6"/>
      <c r="D961" s="6"/>
      <c r="E961" s="6"/>
      <c r="J961" s="7"/>
    </row>
    <row r="962" spans="3:10">
      <c r="C962" s="6"/>
      <c r="D962" s="6"/>
      <c r="E962" s="6"/>
      <c r="J962" s="7"/>
    </row>
    <row r="963" spans="3:10">
      <c r="C963" s="6"/>
      <c r="D963" s="6"/>
      <c r="E963" s="6"/>
      <c r="J963" s="7"/>
    </row>
    <row r="964" spans="3:10">
      <c r="C964" s="6"/>
      <c r="D964" s="6"/>
      <c r="E964" s="6"/>
      <c r="J964" s="7"/>
    </row>
    <row r="965" spans="3:10">
      <c r="C965" s="6"/>
      <c r="D965" s="6"/>
      <c r="E965" s="6"/>
      <c r="J965" s="7"/>
    </row>
    <row r="966" spans="3:10">
      <c r="C966" s="6"/>
      <c r="D966" s="6"/>
      <c r="E966" s="6"/>
      <c r="J966" s="7"/>
    </row>
    <row r="967" spans="3:10">
      <c r="C967" s="6"/>
      <c r="D967" s="6"/>
      <c r="E967" s="6"/>
      <c r="J967" s="7"/>
    </row>
    <row r="968" spans="3:10">
      <c r="C968" s="6"/>
      <c r="D968" s="6"/>
      <c r="E968" s="6"/>
      <c r="J968" s="7"/>
    </row>
    <row r="969" spans="3:10">
      <c r="C969" s="6"/>
      <c r="D969" s="6"/>
      <c r="E969" s="6"/>
      <c r="J969" s="7"/>
    </row>
    <row r="970" spans="3:10">
      <c r="C970" s="6"/>
      <c r="D970" s="6"/>
      <c r="E970" s="6"/>
      <c r="J970" s="7"/>
    </row>
    <row r="971" spans="3:10">
      <c r="C971" s="6"/>
      <c r="D971" s="6"/>
      <c r="E971" s="6"/>
      <c r="J971" s="7"/>
    </row>
    <row r="972" spans="3:10">
      <c r="C972" s="6"/>
      <c r="D972" s="6"/>
      <c r="E972" s="6"/>
      <c r="J972" s="7"/>
    </row>
    <row r="973" spans="3:10">
      <c r="C973" s="6"/>
      <c r="D973" s="6"/>
      <c r="E973" s="6"/>
      <c r="J973" s="7"/>
    </row>
    <row r="974" spans="3:10">
      <c r="C974" s="6"/>
      <c r="D974" s="6"/>
      <c r="E974" s="6"/>
      <c r="J974" s="7"/>
    </row>
    <row r="975" spans="3:10">
      <c r="C975" s="6"/>
      <c r="D975" s="6"/>
      <c r="E975" s="6"/>
      <c r="J975" s="7"/>
    </row>
    <row r="976" spans="3:10">
      <c r="C976" s="6"/>
      <c r="D976" s="6"/>
      <c r="E976" s="6"/>
      <c r="J976" s="7"/>
    </row>
    <row r="977" spans="3:10">
      <c r="C977" s="6"/>
      <c r="D977" s="6"/>
      <c r="E977" s="6"/>
      <c r="J977" s="7"/>
    </row>
    <row r="978" spans="3:10">
      <c r="C978" s="6"/>
      <c r="D978" s="6"/>
      <c r="E978" s="6"/>
      <c r="J978" s="7"/>
    </row>
    <row r="979" spans="3:10">
      <c r="C979" s="6"/>
      <c r="D979" s="6"/>
      <c r="E979" s="6"/>
      <c r="J979" s="7"/>
    </row>
    <row r="980" spans="3:10">
      <c r="C980" s="6"/>
      <c r="D980" s="6"/>
      <c r="E980" s="6"/>
      <c r="J980" s="7"/>
    </row>
    <row r="981" spans="3:10">
      <c r="C981" s="6"/>
      <c r="D981" s="6"/>
      <c r="E981" s="6"/>
      <c r="J981" s="7"/>
    </row>
    <row r="982" spans="3:10">
      <c r="C982" s="6"/>
      <c r="D982" s="6"/>
      <c r="E982" s="6"/>
      <c r="J982" s="7"/>
    </row>
  </sheetData>
  <mergeCells count="2">
    <mergeCell ref="A2:L2"/>
    <mergeCell ref="A165:L165"/>
  </mergeCells>
  <phoneticPr fontId="32" type="noConversion"/>
  <printOptions horizontalCentered="1"/>
  <pageMargins left="0" right="0" top="0.196527777777778" bottom="1.1812499999999999" header="0.51180555555555496" footer="0"/>
  <pageSetup paperSize="9" firstPageNumber="0" orientation="portrait" horizontalDpi="300" verticalDpi="300" r:id="rId1"/>
  <headerFooter>
    <oddFooter>&amp;C第 &amp;P 页，共 &amp;N 页</oddFooter>
  </headerFooter>
</worksheet>
</file>

<file path=xl/worksheets/sheet2.xml><?xml version="1.0" encoding="utf-8"?>
<worksheet xmlns="http://schemas.openxmlformats.org/spreadsheetml/2006/main" xmlns:r="http://schemas.openxmlformats.org/officeDocument/2006/relationships">
  <dimension ref="A1:N833"/>
  <sheetViews>
    <sheetView workbookViewId="0">
      <pane ySplit="3" topLeftCell="A4" activePane="bottomLeft" state="frozen"/>
      <selection pane="bottomLeft" activeCell="A2" sqref="A2:L2"/>
    </sheetView>
  </sheetViews>
  <sheetFormatPr defaultRowHeight="16.5"/>
  <cols>
    <col min="1" max="1" width="5.5" style="58" customWidth="1"/>
    <col min="2" max="2" width="15.875" style="2" customWidth="1"/>
    <col min="3" max="4" width="14.625" style="3" customWidth="1"/>
    <col min="5" max="5" width="12.125" style="3" customWidth="1"/>
    <col min="6" max="6" width="10.625" hidden="1" customWidth="1"/>
    <col min="7" max="7" width="11.875" hidden="1" customWidth="1"/>
    <col min="8" max="8" width="9.25" hidden="1" customWidth="1"/>
    <col min="9" max="9" width="12.625" hidden="1" customWidth="1"/>
    <col min="10" max="10" width="10" style="4" customWidth="1"/>
    <col min="11" max="11" width="14.375" customWidth="1"/>
    <col min="12" max="12" width="10.5" style="5" customWidth="1"/>
    <col min="13" max="13" width="9" customWidth="1"/>
    <col min="14" max="14" width="14.5" customWidth="1"/>
    <col min="15" max="15" width="10.5" customWidth="1"/>
    <col min="16" max="1025" width="8.75" customWidth="1"/>
  </cols>
  <sheetData>
    <row r="1" spans="1:14">
      <c r="C1" s="6"/>
      <c r="D1" s="6"/>
      <c r="E1" s="6"/>
      <c r="J1" s="7"/>
    </row>
    <row r="2" spans="1:14" ht="66.75" customHeight="1">
      <c r="A2" s="236" t="s">
        <v>334</v>
      </c>
      <c r="B2" s="236"/>
      <c r="C2" s="236"/>
      <c r="D2" s="236"/>
      <c r="E2" s="236"/>
      <c r="F2" s="236"/>
      <c r="G2" s="236"/>
      <c r="H2" s="236"/>
      <c r="I2" s="236"/>
      <c r="J2" s="236"/>
      <c r="K2" s="236"/>
      <c r="L2" s="236"/>
    </row>
    <row r="3" spans="1:14" ht="40.5" customHeight="1">
      <c r="A3" s="59" t="s">
        <v>1</v>
      </c>
      <c r="B3" s="9" t="s">
        <v>2</v>
      </c>
      <c r="C3" s="9" t="s">
        <v>3</v>
      </c>
      <c r="D3" s="9" t="s">
        <v>4</v>
      </c>
      <c r="E3" s="9" t="s">
        <v>5</v>
      </c>
      <c r="F3" s="10"/>
      <c r="G3" s="10"/>
      <c r="H3" s="10"/>
      <c r="I3" s="11"/>
      <c r="J3" s="9" t="s">
        <v>6</v>
      </c>
      <c r="K3" s="9" t="s">
        <v>7</v>
      </c>
      <c r="L3" s="12" t="s">
        <v>8</v>
      </c>
      <c r="N3" s="60" t="s">
        <v>282</v>
      </c>
    </row>
    <row r="4" spans="1:14" ht="40.5" customHeight="1">
      <c r="A4" s="59" t="s">
        <v>283</v>
      </c>
      <c r="B4" s="14" t="s">
        <v>9</v>
      </c>
      <c r="C4" s="61">
        <f t="shared" ref="C4:I4" si="0">SUM(C6,C8,C10,C12,C14)</f>
        <v>2045000</v>
      </c>
      <c r="D4" s="61">
        <f t="shared" si="0"/>
        <v>1393480</v>
      </c>
      <c r="E4" s="61">
        <f t="shared" si="0"/>
        <v>651520</v>
      </c>
      <c r="F4" s="62">
        <f t="shared" si="0"/>
        <v>0</v>
      </c>
      <c r="G4" s="62">
        <f t="shared" si="0"/>
        <v>0</v>
      </c>
      <c r="H4" s="62">
        <f t="shared" si="0"/>
        <v>0</v>
      </c>
      <c r="I4" s="62">
        <f t="shared" si="0"/>
        <v>0</v>
      </c>
      <c r="J4" s="9" t="s">
        <v>10</v>
      </c>
      <c r="K4" s="9" t="s">
        <v>284</v>
      </c>
      <c r="L4" s="12"/>
      <c r="N4" s="63">
        <v>651520</v>
      </c>
    </row>
    <row r="5" spans="1:14" ht="28.5" customHeight="1">
      <c r="A5" s="20">
        <v>3200</v>
      </c>
      <c r="B5" s="21" t="s">
        <v>12</v>
      </c>
      <c r="C5" s="22"/>
      <c r="D5" s="22"/>
      <c r="E5" s="22"/>
      <c r="F5" s="22"/>
      <c r="G5" s="22"/>
      <c r="H5" s="22"/>
      <c r="I5" s="22"/>
      <c r="J5" s="22"/>
      <c r="K5" s="22"/>
      <c r="L5" s="23"/>
    </row>
    <row r="6" spans="1:14" s="18" customFormat="1" ht="37.5" customHeight="1">
      <c r="A6" s="64" t="s">
        <v>13</v>
      </c>
      <c r="B6" s="25" t="s">
        <v>14</v>
      </c>
      <c r="C6" s="3">
        <f>C7</f>
        <v>1070000</v>
      </c>
      <c r="D6" s="3">
        <f>D7</f>
        <v>490000</v>
      </c>
      <c r="E6" s="3">
        <f>E7</f>
        <v>580000</v>
      </c>
      <c r="F6" s="26"/>
      <c r="G6" s="26"/>
      <c r="H6" s="26"/>
      <c r="I6" s="26"/>
      <c r="J6" s="4" t="s">
        <v>15</v>
      </c>
      <c r="K6" s="27" t="s">
        <v>16</v>
      </c>
      <c r="L6" s="28" t="s">
        <v>17</v>
      </c>
    </row>
    <row r="7" spans="1:14" s="18" customFormat="1" ht="37.5" customHeight="1">
      <c r="A7" s="64" t="s">
        <v>13</v>
      </c>
      <c r="B7" s="30" t="s">
        <v>18</v>
      </c>
      <c r="C7" s="31">
        <v>1070000</v>
      </c>
      <c r="D7" s="31">
        <v>490000</v>
      </c>
      <c r="E7" s="31">
        <f>C7-D7</f>
        <v>580000</v>
      </c>
      <c r="F7" s="26"/>
      <c r="G7" s="26"/>
      <c r="H7" s="26"/>
      <c r="I7" s="26"/>
      <c r="J7" s="32" t="s">
        <v>15</v>
      </c>
      <c r="K7" s="27" t="s">
        <v>16</v>
      </c>
      <c r="L7" s="28" t="s">
        <v>17</v>
      </c>
    </row>
    <row r="8" spans="1:14" s="18" customFormat="1" ht="37.5" customHeight="1">
      <c r="A8" s="64" t="s">
        <v>21</v>
      </c>
      <c r="B8" s="25" t="s">
        <v>22</v>
      </c>
      <c r="C8" s="3">
        <f>C9</f>
        <v>900000</v>
      </c>
      <c r="D8" s="3">
        <f>D9</f>
        <v>900000</v>
      </c>
      <c r="E8" s="3">
        <f>E9</f>
        <v>0</v>
      </c>
      <c r="F8" s="3"/>
      <c r="G8" s="33"/>
      <c r="H8" s="30"/>
      <c r="I8" s="34"/>
      <c r="J8" s="4" t="s">
        <v>23</v>
      </c>
      <c r="K8" s="27" t="s">
        <v>24</v>
      </c>
      <c r="L8" s="28" t="s">
        <v>25</v>
      </c>
    </row>
    <row r="9" spans="1:14" s="18" customFormat="1" ht="37.5" customHeight="1">
      <c r="A9" s="64" t="s">
        <v>21</v>
      </c>
      <c r="B9" s="30" t="s">
        <v>18</v>
      </c>
      <c r="C9" s="31">
        <v>900000</v>
      </c>
      <c r="D9" s="31">
        <v>900000</v>
      </c>
      <c r="E9" s="31">
        <v>0</v>
      </c>
      <c r="F9" s="3"/>
      <c r="G9" s="33"/>
      <c r="H9" s="30"/>
      <c r="I9" s="34"/>
      <c r="J9" s="32" t="s">
        <v>23</v>
      </c>
      <c r="K9" s="27" t="s">
        <v>24</v>
      </c>
      <c r="L9" s="28" t="s">
        <v>25</v>
      </c>
    </row>
    <row r="10" spans="1:14" s="18" customFormat="1" ht="37.5" customHeight="1">
      <c r="A10" s="64" t="s">
        <v>26</v>
      </c>
      <c r="B10" s="25" t="s">
        <v>27</v>
      </c>
      <c r="C10" s="3">
        <f>C11</f>
        <v>20000</v>
      </c>
      <c r="D10" s="3">
        <f>D11</f>
        <v>0</v>
      </c>
      <c r="E10" s="3">
        <f>E11</f>
        <v>20000</v>
      </c>
      <c r="F10" s="3"/>
      <c r="G10" s="33"/>
      <c r="H10" s="30"/>
      <c r="I10" s="34"/>
      <c r="J10" s="4" t="s">
        <v>28</v>
      </c>
      <c r="K10" s="35" t="s">
        <v>29</v>
      </c>
      <c r="L10" s="28" t="s">
        <v>30</v>
      </c>
    </row>
    <row r="11" spans="1:14" s="18" customFormat="1" ht="37.5" customHeight="1">
      <c r="A11" s="64" t="s">
        <v>26</v>
      </c>
      <c r="B11" s="30" t="s">
        <v>18</v>
      </c>
      <c r="C11" s="31">
        <v>20000</v>
      </c>
      <c r="D11" s="31">
        <v>0</v>
      </c>
      <c r="E11" s="31">
        <f>C11-D11</f>
        <v>20000</v>
      </c>
      <c r="F11" s="3"/>
      <c r="G11" s="33"/>
      <c r="H11" s="30"/>
      <c r="I11" s="34"/>
      <c r="J11" s="32" t="s">
        <v>28</v>
      </c>
      <c r="K11" s="35" t="s">
        <v>29</v>
      </c>
      <c r="L11" s="28" t="s">
        <v>30</v>
      </c>
    </row>
    <row r="12" spans="1:14" s="18" customFormat="1" ht="37.5" customHeight="1">
      <c r="A12" s="64" t="s">
        <v>31</v>
      </c>
      <c r="B12" s="25" t="s">
        <v>32</v>
      </c>
      <c r="C12" s="3">
        <f>C13</f>
        <v>5000</v>
      </c>
      <c r="D12" s="3">
        <f>D13</f>
        <v>3480</v>
      </c>
      <c r="E12" s="3">
        <f>E13</f>
        <v>1520</v>
      </c>
      <c r="F12" s="3"/>
      <c r="G12" s="33"/>
      <c r="H12" s="30"/>
      <c r="I12" s="34"/>
      <c r="J12" s="4" t="s">
        <v>33</v>
      </c>
      <c r="K12" s="27" t="s">
        <v>34</v>
      </c>
      <c r="L12" s="28" t="s">
        <v>35</v>
      </c>
    </row>
    <row r="13" spans="1:14" s="18" customFormat="1" ht="37.5" customHeight="1">
      <c r="A13" s="64" t="s">
        <v>31</v>
      </c>
      <c r="B13" s="30" t="s">
        <v>18</v>
      </c>
      <c r="C13" s="31">
        <v>5000</v>
      </c>
      <c r="D13" s="31">
        <v>3480</v>
      </c>
      <c r="E13" s="31">
        <f>C13-D13</f>
        <v>1520</v>
      </c>
      <c r="F13" s="3"/>
      <c r="G13" s="33"/>
      <c r="H13" s="30"/>
      <c r="I13" s="34"/>
      <c r="J13" s="32" t="s">
        <v>33</v>
      </c>
      <c r="K13" s="27" t="s">
        <v>34</v>
      </c>
      <c r="L13" s="28" t="s">
        <v>35</v>
      </c>
    </row>
    <row r="14" spans="1:14" s="18" customFormat="1" ht="37.5" customHeight="1">
      <c r="A14" s="64" t="s">
        <v>36</v>
      </c>
      <c r="B14" s="25" t="s">
        <v>37</v>
      </c>
      <c r="C14" s="3">
        <f>C15</f>
        <v>50000</v>
      </c>
      <c r="D14" s="3">
        <f>D15</f>
        <v>0</v>
      </c>
      <c r="E14" s="3">
        <f>E15</f>
        <v>50000</v>
      </c>
      <c r="F14" s="3"/>
      <c r="G14" s="33"/>
      <c r="H14" s="30"/>
      <c r="I14" s="34"/>
      <c r="J14" s="4" t="s">
        <v>38</v>
      </c>
      <c r="K14" s="27" t="s">
        <v>39</v>
      </c>
      <c r="L14" s="28" t="s">
        <v>40</v>
      </c>
    </row>
    <row r="15" spans="1:14" s="18" customFormat="1" ht="37.5" customHeight="1">
      <c r="A15" s="64" t="s">
        <v>36</v>
      </c>
      <c r="B15" s="30" t="s">
        <v>18</v>
      </c>
      <c r="C15" s="31">
        <v>50000</v>
      </c>
      <c r="D15" s="31">
        <v>0</v>
      </c>
      <c r="E15" s="31">
        <f>C15-D15</f>
        <v>50000</v>
      </c>
      <c r="F15" s="3"/>
      <c r="G15" s="33"/>
      <c r="H15" s="30"/>
      <c r="I15" s="34"/>
      <c r="J15" s="32" t="s">
        <v>38</v>
      </c>
      <c r="K15" s="27" t="s">
        <v>39</v>
      </c>
      <c r="L15" s="28" t="s">
        <v>40</v>
      </c>
    </row>
    <row r="16" spans="1:14" ht="84.75" customHeight="1">
      <c r="A16" s="238" t="s">
        <v>285</v>
      </c>
      <c r="B16" s="238"/>
      <c r="C16" s="238"/>
      <c r="D16" s="238"/>
      <c r="E16" s="238"/>
      <c r="F16" s="238"/>
      <c r="G16" s="238"/>
      <c r="H16" s="238"/>
      <c r="I16" s="238"/>
      <c r="J16" s="238"/>
      <c r="K16" s="238"/>
      <c r="L16" s="238"/>
    </row>
    <row r="17" spans="1:11" ht="21.95" customHeight="1">
      <c r="C17" s="6"/>
      <c r="D17" s="6"/>
      <c r="E17" s="6"/>
      <c r="J17" s="7"/>
    </row>
    <row r="18" spans="1:11" ht="21.95" customHeight="1">
      <c r="C18" s="6"/>
      <c r="D18" s="6"/>
      <c r="E18" s="6"/>
      <c r="F18" s="57"/>
      <c r="J18" s="7"/>
    </row>
    <row r="19" spans="1:11" ht="21.95" customHeight="1">
      <c r="C19" s="6"/>
      <c r="D19" s="6"/>
      <c r="E19" s="6"/>
      <c r="J19" s="7"/>
    </row>
    <row r="20" spans="1:11" ht="21.95" customHeight="1">
      <c r="C20" s="6"/>
      <c r="D20" s="6"/>
      <c r="E20" s="6"/>
      <c r="J20" s="7"/>
    </row>
    <row r="21" spans="1:11" ht="18" customHeight="1">
      <c r="C21" s="6"/>
      <c r="D21" s="6"/>
      <c r="E21" s="6"/>
      <c r="J21" s="7"/>
    </row>
    <row r="22" spans="1:11" ht="18" customHeight="1">
      <c r="C22" s="6"/>
      <c r="D22" s="6"/>
      <c r="E22" s="6"/>
      <c r="J22" s="7"/>
    </row>
    <row r="23" spans="1:11" ht="18" customHeight="1">
      <c r="C23" s="6"/>
      <c r="D23" s="6"/>
      <c r="E23" s="6"/>
      <c r="J23" s="7"/>
    </row>
    <row r="24" spans="1:11">
      <c r="C24" s="6"/>
      <c r="D24" s="6"/>
      <c r="E24" s="6"/>
      <c r="J24" s="7"/>
    </row>
    <row r="25" spans="1:11">
      <c r="C25" s="6"/>
      <c r="D25" s="6"/>
      <c r="E25" s="6"/>
      <c r="J25" s="7"/>
    </row>
    <row r="26" spans="1:11">
      <c r="C26" s="6"/>
      <c r="D26" s="6"/>
      <c r="E26" s="6"/>
      <c r="J26" s="7"/>
    </row>
    <row r="27" spans="1:11">
      <c r="C27" s="6"/>
      <c r="D27" s="6"/>
      <c r="E27" s="6"/>
      <c r="J27" s="7"/>
    </row>
    <row r="28" spans="1:11">
      <c r="C28" s="6"/>
      <c r="D28" s="6"/>
      <c r="E28" s="6"/>
      <c r="J28" s="7"/>
    </row>
    <row r="29" spans="1:11">
      <c r="C29" s="6"/>
      <c r="D29" s="6"/>
      <c r="E29" s="6"/>
      <c r="J29" s="7"/>
    </row>
    <row r="30" spans="1:11" s="5" customFormat="1">
      <c r="A30" s="58"/>
      <c r="B30" s="2"/>
      <c r="C30" s="6"/>
      <c r="D30" s="6"/>
      <c r="E30" s="6"/>
      <c r="I30"/>
      <c r="J30" s="7"/>
      <c r="K30"/>
    </row>
    <row r="31" spans="1:11" s="5" customFormat="1">
      <c r="A31" s="58"/>
      <c r="B31" s="2"/>
      <c r="C31" s="6"/>
      <c r="D31" s="6"/>
      <c r="E31" s="6"/>
      <c r="I31"/>
      <c r="J31" s="7"/>
      <c r="K31"/>
    </row>
    <row r="32" spans="1:11" s="5" customFormat="1">
      <c r="A32" s="58"/>
      <c r="B32" s="2"/>
      <c r="C32" s="6"/>
      <c r="D32" s="6"/>
      <c r="E32" s="6"/>
      <c r="I32"/>
      <c r="J32" s="7"/>
      <c r="K32"/>
    </row>
    <row r="33" spans="1:11" s="5" customFormat="1">
      <c r="A33" s="58"/>
      <c r="B33" s="2"/>
      <c r="C33" s="6"/>
      <c r="D33" s="6"/>
      <c r="E33" s="6"/>
      <c r="I33"/>
      <c r="J33" s="7"/>
      <c r="K33"/>
    </row>
    <row r="34" spans="1:11" s="5" customFormat="1">
      <c r="A34" s="58"/>
      <c r="B34" s="2"/>
      <c r="C34" s="6"/>
      <c r="D34" s="6"/>
      <c r="E34" s="6"/>
      <c r="I34"/>
      <c r="J34" s="7"/>
      <c r="K34"/>
    </row>
    <row r="35" spans="1:11" s="5" customFormat="1">
      <c r="A35" s="58"/>
      <c r="B35" s="2"/>
      <c r="C35" s="6"/>
      <c r="D35" s="6"/>
      <c r="E35" s="6"/>
      <c r="I35"/>
      <c r="J35" s="7"/>
      <c r="K35"/>
    </row>
    <row r="36" spans="1:11" s="5" customFormat="1">
      <c r="A36" s="58"/>
      <c r="B36" s="2"/>
      <c r="C36" s="6"/>
      <c r="D36" s="6"/>
      <c r="E36" s="6"/>
      <c r="I36"/>
      <c r="J36" s="7"/>
      <c r="K36"/>
    </row>
    <row r="37" spans="1:11" s="5" customFormat="1">
      <c r="A37" s="58"/>
      <c r="B37" s="2"/>
      <c r="C37" s="6"/>
      <c r="D37" s="6"/>
      <c r="E37" s="6"/>
      <c r="I37"/>
      <c r="J37" s="7"/>
      <c r="K37"/>
    </row>
    <row r="38" spans="1:11" s="5" customFormat="1">
      <c r="A38" s="58"/>
      <c r="B38" s="2"/>
      <c r="C38" s="6"/>
      <c r="D38" s="6"/>
      <c r="E38" s="6"/>
      <c r="I38"/>
      <c r="J38" s="7"/>
      <c r="K38"/>
    </row>
    <row r="39" spans="1:11" s="5" customFormat="1">
      <c r="A39" s="58"/>
      <c r="B39" s="2"/>
      <c r="C39" s="6"/>
      <c r="D39" s="6"/>
      <c r="E39" s="6"/>
      <c r="I39"/>
      <c r="J39" s="7"/>
      <c r="K39"/>
    </row>
    <row r="40" spans="1:11" s="5" customFormat="1">
      <c r="A40" s="58"/>
      <c r="B40" s="2"/>
      <c r="C40" s="6"/>
      <c r="D40" s="6"/>
      <c r="E40" s="6"/>
      <c r="I40"/>
      <c r="J40" s="7"/>
      <c r="K40"/>
    </row>
    <row r="41" spans="1:11" s="5" customFormat="1">
      <c r="A41" s="58"/>
      <c r="B41" s="2"/>
      <c r="C41" s="6"/>
      <c r="D41" s="6"/>
      <c r="E41" s="6"/>
      <c r="I41"/>
      <c r="J41" s="7"/>
      <c r="K41"/>
    </row>
    <row r="42" spans="1:11" s="5" customFormat="1">
      <c r="A42" s="58"/>
      <c r="B42" s="2"/>
      <c r="C42" s="6"/>
      <c r="D42" s="6"/>
      <c r="E42" s="6"/>
      <c r="I42"/>
      <c r="J42" s="7"/>
      <c r="K42"/>
    </row>
    <row r="43" spans="1:11" s="5" customFormat="1">
      <c r="A43" s="58"/>
      <c r="B43" s="2"/>
      <c r="C43" s="6"/>
      <c r="D43" s="6"/>
      <c r="E43" s="6"/>
      <c r="I43"/>
      <c r="J43" s="7"/>
      <c r="K43"/>
    </row>
    <row r="44" spans="1:11" s="5" customFormat="1">
      <c r="A44" s="58"/>
      <c r="B44" s="2"/>
      <c r="C44" s="6"/>
      <c r="D44" s="6"/>
      <c r="E44" s="6"/>
      <c r="I44"/>
      <c r="J44" s="7"/>
      <c r="K44"/>
    </row>
    <row r="45" spans="1:11" s="5" customFormat="1">
      <c r="A45" s="58"/>
      <c r="B45" s="2"/>
      <c r="C45" s="6"/>
      <c r="D45" s="6"/>
      <c r="E45" s="6"/>
      <c r="I45"/>
      <c r="J45" s="7"/>
      <c r="K45"/>
    </row>
    <row r="46" spans="1:11" s="5" customFormat="1">
      <c r="A46" s="58"/>
      <c r="B46" s="2"/>
      <c r="C46" s="6"/>
      <c r="D46" s="6"/>
      <c r="E46" s="6"/>
      <c r="I46"/>
      <c r="J46" s="7"/>
      <c r="K46"/>
    </row>
    <row r="47" spans="1:11">
      <c r="C47" s="6"/>
      <c r="D47" s="6"/>
      <c r="E47" s="6"/>
      <c r="J47" s="7"/>
    </row>
    <row r="48" spans="1:11">
      <c r="C48" s="6"/>
      <c r="D48" s="6"/>
      <c r="E48" s="6"/>
      <c r="J48" s="7"/>
    </row>
    <row r="49" spans="3:10">
      <c r="C49" s="6"/>
      <c r="D49" s="6"/>
      <c r="E49" s="6"/>
      <c r="J49" s="7"/>
    </row>
    <row r="50" spans="3:10">
      <c r="C50" s="6"/>
      <c r="D50" s="6"/>
      <c r="E50" s="6"/>
      <c r="J50" s="7"/>
    </row>
    <row r="51" spans="3:10">
      <c r="C51" s="6"/>
      <c r="D51" s="6"/>
      <c r="E51" s="6"/>
      <c r="J51" s="7"/>
    </row>
    <row r="52" spans="3:10">
      <c r="C52" s="6"/>
      <c r="D52" s="6"/>
      <c r="E52" s="6"/>
      <c r="J52" s="7"/>
    </row>
    <row r="53" spans="3:10">
      <c r="C53" s="6"/>
      <c r="D53" s="6"/>
      <c r="E53" s="6"/>
      <c r="J53" s="7"/>
    </row>
    <row r="54" spans="3:10">
      <c r="C54" s="6"/>
      <c r="D54" s="6"/>
      <c r="E54" s="6"/>
      <c r="J54" s="7"/>
    </row>
    <row r="55" spans="3:10">
      <c r="C55" s="6"/>
      <c r="D55" s="6"/>
      <c r="E55" s="6"/>
      <c r="J55" s="7"/>
    </row>
    <row r="56" spans="3:10">
      <c r="C56" s="6"/>
      <c r="D56" s="6"/>
      <c r="E56" s="6"/>
      <c r="J56" s="7"/>
    </row>
    <row r="57" spans="3:10">
      <c r="C57" s="6"/>
      <c r="D57" s="6"/>
      <c r="E57" s="6"/>
      <c r="J57" s="7"/>
    </row>
    <row r="58" spans="3:10">
      <c r="C58" s="6"/>
      <c r="D58" s="6"/>
      <c r="E58" s="6"/>
      <c r="J58" s="7"/>
    </row>
    <row r="59" spans="3:10">
      <c r="C59" s="6"/>
      <c r="D59" s="6"/>
      <c r="E59" s="6"/>
      <c r="J59" s="7"/>
    </row>
    <row r="60" spans="3:10">
      <c r="C60" s="6"/>
      <c r="D60" s="6"/>
      <c r="E60" s="6"/>
      <c r="J60" s="7"/>
    </row>
    <row r="61" spans="3:10">
      <c r="C61" s="6"/>
      <c r="D61" s="6"/>
      <c r="E61" s="6"/>
      <c r="J61" s="7"/>
    </row>
    <row r="62" spans="3:10">
      <c r="C62" s="6"/>
      <c r="D62" s="6"/>
      <c r="E62" s="6"/>
      <c r="J62" s="7"/>
    </row>
    <row r="63" spans="3:10">
      <c r="C63" s="6"/>
      <c r="D63" s="6"/>
      <c r="E63" s="6"/>
      <c r="J63" s="7"/>
    </row>
    <row r="64" spans="3:10">
      <c r="C64" s="6"/>
      <c r="D64" s="6"/>
      <c r="E64" s="6"/>
      <c r="J64" s="7"/>
    </row>
    <row r="65" spans="3:10">
      <c r="C65" s="6"/>
      <c r="D65" s="6"/>
      <c r="E65" s="6"/>
      <c r="J65" s="7"/>
    </row>
    <row r="66" spans="3:10">
      <c r="C66" s="6"/>
      <c r="D66" s="6"/>
      <c r="E66" s="6"/>
      <c r="J66" s="7"/>
    </row>
    <row r="67" spans="3:10">
      <c r="C67" s="6"/>
      <c r="D67" s="6"/>
      <c r="E67" s="6"/>
      <c r="J67" s="7"/>
    </row>
    <row r="68" spans="3:10">
      <c r="C68" s="6"/>
      <c r="D68" s="6"/>
      <c r="E68" s="6"/>
      <c r="J68" s="7"/>
    </row>
    <row r="69" spans="3:10">
      <c r="C69" s="6"/>
      <c r="D69" s="6"/>
      <c r="E69" s="6"/>
      <c r="J69" s="7"/>
    </row>
    <row r="70" spans="3:10">
      <c r="C70" s="6"/>
      <c r="D70" s="6"/>
      <c r="E70" s="6"/>
      <c r="J70" s="7"/>
    </row>
    <row r="71" spans="3:10">
      <c r="C71" s="6"/>
      <c r="D71" s="6"/>
      <c r="E71" s="6"/>
      <c r="J71" s="7"/>
    </row>
    <row r="72" spans="3:10">
      <c r="C72" s="6"/>
      <c r="D72" s="6"/>
      <c r="E72" s="6"/>
      <c r="J72" s="7"/>
    </row>
    <row r="73" spans="3:10">
      <c r="C73" s="6"/>
      <c r="D73" s="6"/>
      <c r="E73" s="6"/>
      <c r="J73" s="7"/>
    </row>
    <row r="74" spans="3:10">
      <c r="C74" s="6"/>
      <c r="D74" s="6"/>
      <c r="E74" s="6"/>
      <c r="J74" s="7"/>
    </row>
    <row r="75" spans="3:10">
      <c r="C75" s="6"/>
      <c r="D75" s="6"/>
      <c r="E75" s="6"/>
      <c r="J75" s="7"/>
    </row>
    <row r="76" spans="3:10">
      <c r="C76" s="6"/>
      <c r="D76" s="6"/>
      <c r="E76" s="6"/>
      <c r="J76" s="7"/>
    </row>
    <row r="77" spans="3:10">
      <c r="C77" s="6"/>
      <c r="D77" s="6"/>
      <c r="E77" s="6"/>
      <c r="J77" s="7"/>
    </row>
    <row r="78" spans="3:10">
      <c r="C78" s="6"/>
      <c r="D78" s="6"/>
      <c r="E78" s="6"/>
      <c r="J78" s="7"/>
    </row>
    <row r="79" spans="3:10">
      <c r="C79" s="6"/>
      <c r="D79" s="6"/>
      <c r="E79" s="6"/>
      <c r="J79" s="7"/>
    </row>
    <row r="80" spans="3:10">
      <c r="C80" s="6"/>
      <c r="D80" s="6"/>
      <c r="E80" s="6"/>
      <c r="J80" s="7"/>
    </row>
    <row r="81" spans="3:10">
      <c r="C81" s="6"/>
      <c r="D81" s="6"/>
      <c r="E81" s="6"/>
      <c r="J81" s="7"/>
    </row>
    <row r="82" spans="3:10">
      <c r="C82" s="6"/>
      <c r="D82" s="6"/>
      <c r="E82" s="6"/>
      <c r="J82" s="7"/>
    </row>
    <row r="83" spans="3:10">
      <c r="C83" s="6"/>
      <c r="D83" s="6"/>
      <c r="E83" s="6"/>
      <c r="J83" s="7"/>
    </row>
    <row r="84" spans="3:10">
      <c r="C84" s="6"/>
      <c r="D84" s="6"/>
      <c r="E84" s="6"/>
      <c r="J84" s="7"/>
    </row>
    <row r="85" spans="3:10">
      <c r="C85" s="6"/>
      <c r="D85" s="6"/>
      <c r="E85" s="6"/>
      <c r="J85" s="7"/>
    </row>
    <row r="86" spans="3:10">
      <c r="C86" s="6"/>
      <c r="D86" s="6"/>
      <c r="E86" s="6"/>
      <c r="J86" s="7"/>
    </row>
    <row r="87" spans="3:10">
      <c r="C87" s="6"/>
      <c r="D87" s="6"/>
      <c r="E87" s="6"/>
      <c r="J87" s="7"/>
    </row>
    <row r="88" spans="3:10">
      <c r="C88" s="6"/>
      <c r="D88" s="6"/>
      <c r="E88" s="6"/>
      <c r="J88" s="7"/>
    </row>
    <row r="89" spans="3:10">
      <c r="C89" s="6"/>
      <c r="D89" s="6"/>
      <c r="E89" s="6"/>
      <c r="J89" s="7"/>
    </row>
    <row r="90" spans="3:10">
      <c r="C90" s="6"/>
      <c r="D90" s="6"/>
      <c r="E90" s="6"/>
      <c r="J90" s="7"/>
    </row>
    <row r="91" spans="3:10">
      <c r="C91" s="6"/>
      <c r="D91" s="6"/>
      <c r="E91" s="6"/>
      <c r="J91" s="7"/>
    </row>
    <row r="92" spans="3:10">
      <c r="C92" s="6"/>
      <c r="D92" s="6"/>
      <c r="E92" s="6"/>
      <c r="J92" s="7"/>
    </row>
    <row r="93" spans="3:10">
      <c r="C93" s="6"/>
      <c r="D93" s="6"/>
      <c r="E93" s="6"/>
      <c r="J93" s="7"/>
    </row>
    <row r="94" spans="3:10">
      <c r="C94" s="6"/>
      <c r="D94" s="6"/>
      <c r="E94" s="6"/>
      <c r="J94" s="7"/>
    </row>
    <row r="95" spans="3:10">
      <c r="C95" s="6"/>
      <c r="D95" s="6"/>
      <c r="E95" s="6"/>
      <c r="J95" s="7"/>
    </row>
    <row r="96" spans="3:10">
      <c r="C96" s="6"/>
      <c r="D96" s="6"/>
      <c r="E96" s="6"/>
      <c r="J96" s="7"/>
    </row>
    <row r="97" spans="3:10">
      <c r="C97" s="6"/>
      <c r="D97" s="6"/>
      <c r="E97" s="6"/>
      <c r="J97" s="7"/>
    </row>
    <row r="98" spans="3:10">
      <c r="C98" s="6"/>
      <c r="D98" s="6"/>
      <c r="E98" s="6"/>
      <c r="J98" s="7"/>
    </row>
    <row r="99" spans="3:10">
      <c r="C99" s="6"/>
      <c r="D99" s="6"/>
      <c r="E99" s="6"/>
      <c r="J99" s="7"/>
    </row>
    <row r="100" spans="3:10">
      <c r="C100" s="6"/>
      <c r="D100" s="6"/>
      <c r="E100" s="6"/>
      <c r="J100" s="7"/>
    </row>
    <row r="101" spans="3:10">
      <c r="C101" s="6"/>
      <c r="D101" s="6"/>
      <c r="E101" s="6"/>
      <c r="J101" s="7"/>
    </row>
    <row r="102" spans="3:10">
      <c r="C102" s="6"/>
      <c r="D102" s="6"/>
      <c r="E102" s="6"/>
      <c r="J102" s="7"/>
    </row>
    <row r="103" spans="3:10">
      <c r="C103" s="6"/>
      <c r="D103" s="6"/>
      <c r="E103" s="6"/>
      <c r="J103" s="7"/>
    </row>
    <row r="104" spans="3:10">
      <c r="C104" s="6"/>
      <c r="D104" s="6"/>
      <c r="E104" s="6"/>
      <c r="J104" s="7"/>
    </row>
    <row r="105" spans="3:10">
      <c r="C105" s="6"/>
      <c r="D105" s="6"/>
      <c r="E105" s="6"/>
      <c r="J105" s="7"/>
    </row>
    <row r="106" spans="3:10">
      <c r="C106" s="6"/>
      <c r="D106" s="6"/>
      <c r="E106" s="6"/>
      <c r="J106" s="7"/>
    </row>
    <row r="107" spans="3:10">
      <c r="C107" s="6"/>
      <c r="D107" s="6"/>
      <c r="E107" s="6"/>
      <c r="J107" s="7"/>
    </row>
    <row r="108" spans="3:10">
      <c r="C108" s="6"/>
      <c r="D108" s="6"/>
      <c r="E108" s="6"/>
      <c r="J108" s="7"/>
    </row>
    <row r="109" spans="3:10">
      <c r="C109" s="6"/>
      <c r="D109" s="6"/>
      <c r="E109" s="6"/>
      <c r="J109" s="7"/>
    </row>
    <row r="110" spans="3:10">
      <c r="C110" s="6"/>
      <c r="D110" s="6"/>
      <c r="E110" s="6"/>
      <c r="J110" s="7"/>
    </row>
    <row r="111" spans="3:10">
      <c r="C111" s="6"/>
      <c r="D111" s="6"/>
      <c r="E111" s="6"/>
      <c r="J111" s="7"/>
    </row>
    <row r="112" spans="3:10">
      <c r="C112" s="6"/>
      <c r="D112" s="6"/>
      <c r="E112" s="6"/>
      <c r="J112" s="7"/>
    </row>
    <row r="113" spans="3:10">
      <c r="C113" s="6"/>
      <c r="D113" s="6"/>
      <c r="E113" s="6"/>
      <c r="J113" s="7"/>
    </row>
    <row r="114" spans="3:10">
      <c r="C114" s="6"/>
      <c r="D114" s="6"/>
      <c r="E114" s="6"/>
      <c r="J114" s="7"/>
    </row>
    <row r="115" spans="3:10">
      <c r="C115" s="6"/>
      <c r="D115" s="6"/>
      <c r="E115" s="6"/>
      <c r="J115" s="7"/>
    </row>
    <row r="116" spans="3:10">
      <c r="C116" s="6"/>
      <c r="D116" s="6"/>
      <c r="E116" s="6"/>
      <c r="J116" s="7"/>
    </row>
    <row r="117" spans="3:10">
      <c r="C117" s="6"/>
      <c r="D117" s="6"/>
      <c r="E117" s="6"/>
      <c r="J117" s="7"/>
    </row>
    <row r="118" spans="3:10">
      <c r="C118" s="6"/>
      <c r="D118" s="6"/>
      <c r="E118" s="6"/>
      <c r="J118" s="7"/>
    </row>
    <row r="119" spans="3:10">
      <c r="C119" s="6"/>
      <c r="D119" s="6"/>
      <c r="E119" s="6"/>
      <c r="J119" s="7"/>
    </row>
    <row r="120" spans="3:10">
      <c r="C120" s="6"/>
      <c r="D120" s="6"/>
      <c r="E120" s="6"/>
      <c r="J120" s="7"/>
    </row>
    <row r="121" spans="3:10">
      <c r="C121" s="6"/>
      <c r="D121" s="6"/>
      <c r="E121" s="6"/>
      <c r="J121" s="7"/>
    </row>
    <row r="122" spans="3:10">
      <c r="C122" s="6"/>
      <c r="D122" s="6"/>
      <c r="E122" s="6"/>
      <c r="J122" s="7"/>
    </row>
    <row r="123" spans="3:10">
      <c r="C123" s="6"/>
      <c r="D123" s="6"/>
      <c r="E123" s="6"/>
      <c r="J123" s="7"/>
    </row>
    <row r="124" spans="3:10">
      <c r="C124" s="6"/>
      <c r="D124" s="6"/>
      <c r="E124" s="6"/>
      <c r="J124" s="7"/>
    </row>
    <row r="125" spans="3:10">
      <c r="C125" s="6"/>
      <c r="D125" s="6"/>
      <c r="E125" s="6"/>
      <c r="J125" s="7"/>
    </row>
    <row r="126" spans="3:10">
      <c r="C126" s="6"/>
      <c r="D126" s="6"/>
      <c r="E126" s="6"/>
      <c r="J126" s="7"/>
    </row>
    <row r="127" spans="3:10">
      <c r="C127" s="6"/>
      <c r="D127" s="6"/>
      <c r="E127" s="6"/>
      <c r="J127" s="7"/>
    </row>
    <row r="128" spans="3:10">
      <c r="C128" s="6"/>
      <c r="D128" s="6"/>
      <c r="E128" s="6"/>
      <c r="J128" s="7"/>
    </row>
    <row r="129" spans="3:10">
      <c r="C129" s="6"/>
      <c r="D129" s="6"/>
      <c r="E129" s="6"/>
      <c r="J129" s="7"/>
    </row>
    <row r="130" spans="3:10">
      <c r="C130" s="6"/>
      <c r="D130" s="6"/>
      <c r="E130" s="6"/>
      <c r="J130" s="7"/>
    </row>
    <row r="131" spans="3:10">
      <c r="C131" s="6"/>
      <c r="D131" s="6"/>
      <c r="E131" s="6"/>
      <c r="J131" s="7"/>
    </row>
    <row r="132" spans="3:10">
      <c r="C132" s="6"/>
      <c r="D132" s="6"/>
      <c r="E132" s="6"/>
      <c r="J132" s="7"/>
    </row>
    <row r="133" spans="3:10">
      <c r="C133" s="6"/>
      <c r="D133" s="6"/>
      <c r="E133" s="6"/>
      <c r="J133" s="7"/>
    </row>
    <row r="134" spans="3:10">
      <c r="C134" s="6"/>
      <c r="D134" s="6"/>
      <c r="E134" s="6"/>
      <c r="J134" s="7"/>
    </row>
    <row r="135" spans="3:10">
      <c r="C135" s="6"/>
      <c r="D135" s="6"/>
      <c r="E135" s="6"/>
      <c r="J135" s="7"/>
    </row>
    <row r="136" spans="3:10">
      <c r="C136" s="6"/>
      <c r="D136" s="6"/>
      <c r="E136" s="6"/>
      <c r="J136" s="7"/>
    </row>
    <row r="137" spans="3:10">
      <c r="C137" s="6"/>
      <c r="D137" s="6"/>
      <c r="E137" s="6"/>
      <c r="J137" s="7"/>
    </row>
    <row r="138" spans="3:10">
      <c r="C138" s="6"/>
      <c r="D138" s="6"/>
      <c r="E138" s="6"/>
      <c r="J138" s="7"/>
    </row>
    <row r="139" spans="3:10">
      <c r="C139" s="6"/>
      <c r="D139" s="6"/>
      <c r="E139" s="6"/>
      <c r="J139" s="7"/>
    </row>
    <row r="140" spans="3:10">
      <c r="C140" s="6"/>
      <c r="D140" s="6"/>
      <c r="E140" s="6"/>
      <c r="J140" s="7"/>
    </row>
    <row r="141" spans="3:10">
      <c r="C141" s="6"/>
      <c r="D141" s="6"/>
      <c r="E141" s="6"/>
      <c r="J141" s="7"/>
    </row>
    <row r="142" spans="3:10">
      <c r="C142" s="6"/>
      <c r="D142" s="6"/>
      <c r="E142" s="6"/>
      <c r="J142" s="7"/>
    </row>
    <row r="143" spans="3:10">
      <c r="C143" s="6"/>
      <c r="D143" s="6"/>
      <c r="E143" s="6"/>
      <c r="J143" s="7"/>
    </row>
    <row r="144" spans="3:10">
      <c r="C144" s="6"/>
      <c r="D144" s="6"/>
      <c r="E144" s="6"/>
      <c r="J144" s="7"/>
    </row>
    <row r="145" spans="3:10">
      <c r="C145" s="6"/>
      <c r="D145" s="6"/>
      <c r="E145" s="6"/>
      <c r="J145" s="7"/>
    </row>
    <row r="146" spans="3:10">
      <c r="C146" s="6"/>
      <c r="D146" s="6"/>
      <c r="E146" s="6"/>
      <c r="J146" s="7"/>
    </row>
    <row r="147" spans="3:10">
      <c r="C147" s="6"/>
      <c r="D147" s="6"/>
      <c r="E147" s="6"/>
      <c r="J147" s="7"/>
    </row>
    <row r="148" spans="3:10">
      <c r="C148" s="6"/>
      <c r="D148" s="6"/>
      <c r="E148" s="6"/>
      <c r="J148" s="7"/>
    </row>
    <row r="149" spans="3:10">
      <c r="C149" s="6"/>
      <c r="D149" s="6"/>
      <c r="E149" s="6"/>
      <c r="J149" s="7"/>
    </row>
    <row r="150" spans="3:10">
      <c r="C150" s="6"/>
      <c r="D150" s="6"/>
      <c r="E150" s="6"/>
      <c r="J150" s="7"/>
    </row>
    <row r="151" spans="3:10">
      <c r="C151" s="6"/>
      <c r="D151" s="6"/>
      <c r="E151" s="6"/>
      <c r="J151" s="7"/>
    </row>
    <row r="152" spans="3:10">
      <c r="C152" s="6"/>
      <c r="D152" s="6"/>
      <c r="E152" s="6"/>
      <c r="J152" s="7"/>
    </row>
    <row r="153" spans="3:10">
      <c r="C153" s="6"/>
      <c r="D153" s="6"/>
      <c r="E153" s="6"/>
      <c r="J153" s="7"/>
    </row>
    <row r="154" spans="3:10">
      <c r="C154" s="6"/>
      <c r="D154" s="6"/>
      <c r="E154" s="6"/>
      <c r="J154" s="7"/>
    </row>
    <row r="155" spans="3:10">
      <c r="C155" s="6"/>
      <c r="D155" s="6"/>
      <c r="E155" s="6"/>
      <c r="J155" s="7"/>
    </row>
    <row r="156" spans="3:10">
      <c r="C156" s="6"/>
      <c r="D156" s="6"/>
      <c r="E156" s="6"/>
      <c r="J156" s="7"/>
    </row>
    <row r="157" spans="3:10">
      <c r="C157" s="6"/>
      <c r="D157" s="6"/>
      <c r="E157" s="6"/>
      <c r="J157" s="7"/>
    </row>
    <row r="158" spans="3:10">
      <c r="C158" s="6"/>
      <c r="D158" s="6"/>
      <c r="E158" s="6"/>
      <c r="J158" s="7"/>
    </row>
    <row r="159" spans="3:10">
      <c r="C159" s="6"/>
      <c r="D159" s="6"/>
      <c r="E159" s="6"/>
      <c r="J159" s="7"/>
    </row>
    <row r="160" spans="3:10">
      <c r="C160" s="6"/>
      <c r="D160" s="6"/>
      <c r="E160" s="6"/>
      <c r="J160" s="7"/>
    </row>
    <row r="161" spans="3:10">
      <c r="C161" s="6"/>
      <c r="D161" s="6"/>
      <c r="E161" s="6"/>
      <c r="J161" s="7"/>
    </row>
    <row r="162" spans="3:10">
      <c r="C162" s="6"/>
      <c r="D162" s="6"/>
      <c r="E162" s="6"/>
      <c r="J162" s="7"/>
    </row>
    <row r="163" spans="3:10">
      <c r="C163" s="6"/>
      <c r="D163" s="6"/>
      <c r="E163" s="6"/>
      <c r="J163" s="7"/>
    </row>
    <row r="164" spans="3:10">
      <c r="C164" s="6"/>
      <c r="D164" s="6"/>
      <c r="E164" s="6"/>
      <c r="J164" s="7"/>
    </row>
    <row r="165" spans="3:10">
      <c r="C165" s="6"/>
      <c r="D165" s="6"/>
      <c r="E165" s="6"/>
      <c r="J165" s="7"/>
    </row>
    <row r="166" spans="3:10">
      <c r="C166" s="6"/>
      <c r="D166" s="6"/>
      <c r="E166" s="6"/>
      <c r="J166" s="7"/>
    </row>
    <row r="167" spans="3:10">
      <c r="C167" s="6"/>
      <c r="D167" s="6"/>
      <c r="E167" s="6"/>
      <c r="J167" s="7"/>
    </row>
    <row r="168" spans="3:10">
      <c r="C168" s="6"/>
      <c r="D168" s="6"/>
      <c r="E168" s="6"/>
      <c r="J168" s="7"/>
    </row>
    <row r="169" spans="3:10">
      <c r="C169" s="6"/>
      <c r="D169" s="6"/>
      <c r="E169" s="6"/>
      <c r="J169" s="7"/>
    </row>
    <row r="170" spans="3:10">
      <c r="C170" s="6"/>
      <c r="D170" s="6"/>
      <c r="E170" s="6"/>
      <c r="J170" s="7"/>
    </row>
    <row r="171" spans="3:10">
      <c r="C171" s="6"/>
      <c r="D171" s="6"/>
      <c r="E171" s="6"/>
      <c r="J171" s="7"/>
    </row>
    <row r="172" spans="3:10">
      <c r="C172" s="6"/>
      <c r="D172" s="6"/>
      <c r="E172" s="6"/>
      <c r="J172" s="7"/>
    </row>
    <row r="173" spans="3:10">
      <c r="C173" s="6"/>
      <c r="D173" s="6"/>
      <c r="E173" s="6"/>
      <c r="J173" s="7"/>
    </row>
    <row r="174" spans="3:10">
      <c r="C174" s="6"/>
      <c r="D174" s="6"/>
      <c r="E174" s="6"/>
      <c r="J174" s="7"/>
    </row>
    <row r="175" spans="3:10">
      <c r="C175" s="6"/>
      <c r="D175" s="6"/>
      <c r="E175" s="6"/>
      <c r="J175" s="7"/>
    </row>
    <row r="176" spans="3:10">
      <c r="C176" s="6"/>
      <c r="D176" s="6"/>
      <c r="E176" s="6"/>
      <c r="J176" s="7"/>
    </row>
    <row r="177" spans="3:10">
      <c r="C177" s="6"/>
      <c r="D177" s="6"/>
      <c r="E177" s="6"/>
      <c r="J177" s="7"/>
    </row>
    <row r="178" spans="3:10">
      <c r="C178" s="6"/>
      <c r="D178" s="6"/>
      <c r="E178" s="6"/>
      <c r="J178" s="7"/>
    </row>
    <row r="179" spans="3:10">
      <c r="C179" s="6"/>
      <c r="D179" s="6"/>
      <c r="E179" s="6"/>
      <c r="J179" s="7"/>
    </row>
    <row r="180" spans="3:10">
      <c r="C180" s="6"/>
      <c r="D180" s="6"/>
      <c r="E180" s="6"/>
      <c r="J180" s="7"/>
    </row>
    <row r="181" spans="3:10">
      <c r="C181" s="6"/>
      <c r="D181" s="6"/>
      <c r="E181" s="6"/>
      <c r="J181" s="7"/>
    </row>
    <row r="182" spans="3:10">
      <c r="C182" s="6"/>
      <c r="D182" s="6"/>
      <c r="E182" s="6"/>
      <c r="J182" s="7"/>
    </row>
    <row r="183" spans="3:10">
      <c r="C183" s="6"/>
      <c r="D183" s="6"/>
      <c r="E183" s="6"/>
      <c r="J183" s="7"/>
    </row>
    <row r="184" spans="3:10">
      <c r="C184" s="6"/>
      <c r="D184" s="6"/>
      <c r="E184" s="6"/>
      <c r="J184" s="7"/>
    </row>
    <row r="185" spans="3:10">
      <c r="C185" s="6"/>
      <c r="D185" s="6"/>
      <c r="E185" s="6"/>
      <c r="J185" s="7"/>
    </row>
    <row r="186" spans="3:10">
      <c r="C186" s="6"/>
      <c r="D186" s="6"/>
      <c r="E186" s="6"/>
      <c r="J186" s="7"/>
    </row>
    <row r="187" spans="3:10">
      <c r="C187" s="6"/>
      <c r="D187" s="6"/>
      <c r="E187" s="6"/>
      <c r="J187" s="7"/>
    </row>
    <row r="188" spans="3:10">
      <c r="C188" s="6"/>
      <c r="D188" s="6"/>
      <c r="E188" s="6"/>
      <c r="J188" s="7"/>
    </row>
    <row r="189" spans="3:10">
      <c r="C189" s="6"/>
      <c r="D189" s="6"/>
      <c r="E189" s="6"/>
      <c r="J189" s="7"/>
    </row>
    <row r="190" spans="3:10">
      <c r="C190" s="6"/>
      <c r="D190" s="6"/>
      <c r="E190" s="6"/>
      <c r="J190" s="7"/>
    </row>
    <row r="191" spans="3:10">
      <c r="C191" s="6"/>
      <c r="D191" s="6"/>
      <c r="E191" s="6"/>
      <c r="J191" s="7"/>
    </row>
    <row r="192" spans="3:10">
      <c r="C192" s="6"/>
      <c r="D192" s="6"/>
      <c r="E192" s="6"/>
      <c r="J192" s="7"/>
    </row>
    <row r="193" spans="3:10">
      <c r="C193" s="6"/>
      <c r="D193" s="6"/>
      <c r="E193" s="6"/>
      <c r="J193" s="7"/>
    </row>
    <row r="194" spans="3:10">
      <c r="C194" s="6"/>
      <c r="D194" s="6"/>
      <c r="E194" s="6"/>
      <c r="J194" s="7"/>
    </row>
    <row r="195" spans="3:10">
      <c r="C195" s="6"/>
      <c r="D195" s="6"/>
      <c r="E195" s="6"/>
      <c r="J195" s="7"/>
    </row>
    <row r="196" spans="3:10">
      <c r="C196" s="6"/>
      <c r="D196" s="6"/>
      <c r="E196" s="6"/>
      <c r="J196" s="7"/>
    </row>
    <row r="197" spans="3:10">
      <c r="C197" s="6"/>
      <c r="D197" s="6"/>
      <c r="E197" s="6"/>
      <c r="J197" s="7"/>
    </row>
    <row r="198" spans="3:10">
      <c r="C198" s="6"/>
      <c r="D198" s="6"/>
      <c r="E198" s="6"/>
      <c r="J198" s="7"/>
    </row>
    <row r="199" spans="3:10">
      <c r="C199" s="6"/>
      <c r="D199" s="6"/>
      <c r="E199" s="6"/>
      <c r="J199" s="7"/>
    </row>
    <row r="200" spans="3:10">
      <c r="C200" s="6"/>
      <c r="D200" s="6"/>
      <c r="E200" s="6"/>
      <c r="J200" s="7"/>
    </row>
    <row r="201" spans="3:10">
      <c r="C201" s="6"/>
      <c r="D201" s="6"/>
      <c r="E201" s="6"/>
      <c r="J201" s="7"/>
    </row>
    <row r="202" spans="3:10">
      <c r="C202" s="6"/>
      <c r="D202" s="6"/>
      <c r="E202" s="6"/>
      <c r="J202" s="7"/>
    </row>
    <row r="203" spans="3:10">
      <c r="C203" s="6"/>
      <c r="D203" s="6"/>
      <c r="E203" s="6"/>
      <c r="J203" s="7"/>
    </row>
    <row r="204" spans="3:10">
      <c r="C204" s="6"/>
      <c r="D204" s="6"/>
      <c r="E204" s="6"/>
      <c r="J204" s="7"/>
    </row>
    <row r="205" spans="3:10">
      <c r="C205" s="6"/>
      <c r="D205" s="6"/>
      <c r="E205" s="6"/>
      <c r="J205" s="7"/>
    </row>
    <row r="206" spans="3:10">
      <c r="C206" s="6"/>
      <c r="D206" s="6"/>
      <c r="E206" s="6"/>
      <c r="J206" s="7"/>
    </row>
    <row r="207" spans="3:10">
      <c r="C207" s="6"/>
      <c r="D207" s="6"/>
      <c r="E207" s="6"/>
      <c r="J207" s="7"/>
    </row>
    <row r="208" spans="3:10">
      <c r="C208" s="6"/>
      <c r="D208" s="6"/>
      <c r="E208" s="6"/>
      <c r="J208" s="7"/>
    </row>
    <row r="209" spans="3:10">
      <c r="C209" s="6"/>
      <c r="D209" s="6"/>
      <c r="E209" s="6"/>
      <c r="J209" s="7"/>
    </row>
    <row r="210" spans="3:10">
      <c r="C210" s="6"/>
      <c r="D210" s="6"/>
      <c r="E210" s="6"/>
      <c r="J210" s="7"/>
    </row>
    <row r="211" spans="3:10">
      <c r="C211" s="6"/>
      <c r="D211" s="6"/>
      <c r="E211" s="6"/>
      <c r="J211" s="7"/>
    </row>
    <row r="212" spans="3:10">
      <c r="C212" s="6"/>
      <c r="D212" s="6"/>
      <c r="E212" s="6"/>
      <c r="J212" s="7"/>
    </row>
    <row r="213" spans="3:10">
      <c r="C213" s="6"/>
      <c r="D213" s="6"/>
      <c r="E213" s="6"/>
      <c r="J213" s="7"/>
    </row>
    <row r="214" spans="3:10">
      <c r="C214" s="6"/>
      <c r="D214" s="6"/>
      <c r="E214" s="6"/>
      <c r="J214" s="7"/>
    </row>
    <row r="215" spans="3:10">
      <c r="C215" s="6"/>
      <c r="D215" s="6"/>
      <c r="E215" s="6"/>
      <c r="J215" s="7"/>
    </row>
    <row r="216" spans="3:10">
      <c r="C216" s="6"/>
      <c r="D216" s="6"/>
      <c r="E216" s="6"/>
      <c r="J216" s="7"/>
    </row>
    <row r="217" spans="3:10">
      <c r="C217" s="6"/>
      <c r="D217" s="6"/>
      <c r="E217" s="6"/>
      <c r="J217" s="7"/>
    </row>
    <row r="218" spans="3:10">
      <c r="C218" s="6"/>
      <c r="D218" s="6"/>
      <c r="E218" s="6"/>
      <c r="J218" s="7"/>
    </row>
    <row r="219" spans="3:10">
      <c r="C219" s="6"/>
      <c r="D219" s="6"/>
      <c r="E219" s="6"/>
      <c r="J219" s="7"/>
    </row>
    <row r="220" spans="3:10">
      <c r="C220" s="6"/>
      <c r="D220" s="6"/>
      <c r="E220" s="6"/>
      <c r="J220" s="7"/>
    </row>
    <row r="221" spans="3:10">
      <c r="C221" s="6"/>
      <c r="D221" s="6"/>
      <c r="E221" s="6"/>
      <c r="J221" s="7"/>
    </row>
    <row r="222" spans="3:10">
      <c r="C222" s="6"/>
      <c r="D222" s="6"/>
      <c r="E222" s="6"/>
      <c r="J222" s="7"/>
    </row>
    <row r="223" spans="3:10">
      <c r="C223" s="6"/>
      <c r="D223" s="6"/>
      <c r="E223" s="6"/>
      <c r="J223" s="7"/>
    </row>
    <row r="224" spans="3:10">
      <c r="C224" s="6"/>
      <c r="D224" s="6"/>
      <c r="E224" s="6"/>
      <c r="J224" s="7"/>
    </row>
    <row r="225" spans="3:10">
      <c r="C225" s="6"/>
      <c r="D225" s="6"/>
      <c r="E225" s="6"/>
      <c r="J225" s="7"/>
    </row>
    <row r="226" spans="3:10">
      <c r="C226" s="6"/>
      <c r="D226" s="6"/>
      <c r="E226" s="6"/>
      <c r="J226" s="7"/>
    </row>
    <row r="227" spans="3:10">
      <c r="C227" s="6"/>
      <c r="D227" s="6"/>
      <c r="E227" s="6"/>
      <c r="J227" s="7"/>
    </row>
    <row r="228" spans="3:10">
      <c r="C228" s="6"/>
      <c r="D228" s="6"/>
      <c r="E228" s="6"/>
      <c r="J228" s="7"/>
    </row>
    <row r="229" spans="3:10">
      <c r="C229" s="6"/>
      <c r="D229" s="6"/>
      <c r="E229" s="6"/>
      <c r="J229" s="7"/>
    </row>
    <row r="230" spans="3:10">
      <c r="C230" s="6"/>
      <c r="D230" s="6"/>
      <c r="E230" s="6"/>
      <c r="J230" s="7"/>
    </row>
    <row r="231" spans="3:10">
      <c r="C231" s="6"/>
      <c r="D231" s="6"/>
      <c r="E231" s="6"/>
      <c r="J231" s="7"/>
    </row>
    <row r="232" spans="3:10">
      <c r="C232" s="6"/>
      <c r="D232" s="6"/>
      <c r="E232" s="6"/>
      <c r="J232" s="7"/>
    </row>
    <row r="233" spans="3:10">
      <c r="C233" s="6"/>
      <c r="D233" s="6"/>
      <c r="E233" s="6"/>
      <c r="J233" s="7"/>
    </row>
    <row r="234" spans="3:10">
      <c r="C234" s="6"/>
      <c r="D234" s="6"/>
      <c r="E234" s="6"/>
      <c r="J234" s="7"/>
    </row>
    <row r="235" spans="3:10">
      <c r="C235" s="6"/>
      <c r="D235" s="6"/>
      <c r="E235" s="6"/>
      <c r="J235" s="7"/>
    </row>
    <row r="236" spans="3:10">
      <c r="C236" s="6"/>
      <c r="D236" s="6"/>
      <c r="E236" s="6"/>
      <c r="J236" s="7"/>
    </row>
    <row r="237" spans="3:10">
      <c r="C237" s="6"/>
      <c r="D237" s="6"/>
      <c r="E237" s="6"/>
      <c r="J237" s="7"/>
    </row>
    <row r="238" spans="3:10">
      <c r="C238" s="6"/>
      <c r="D238" s="6"/>
      <c r="E238" s="6"/>
      <c r="J238" s="7"/>
    </row>
    <row r="239" spans="3:10">
      <c r="C239" s="6"/>
      <c r="D239" s="6"/>
      <c r="E239" s="6"/>
      <c r="J239" s="7"/>
    </row>
    <row r="240" spans="3:10">
      <c r="C240" s="6"/>
      <c r="D240" s="6"/>
      <c r="E240" s="6"/>
      <c r="J240" s="7"/>
    </row>
    <row r="241" spans="3:10">
      <c r="C241" s="6"/>
      <c r="D241" s="6"/>
      <c r="E241" s="6"/>
      <c r="J241" s="7"/>
    </row>
    <row r="242" spans="3:10">
      <c r="C242" s="6"/>
      <c r="D242" s="6"/>
      <c r="E242" s="6"/>
      <c r="J242" s="7"/>
    </row>
    <row r="243" spans="3:10">
      <c r="C243" s="6"/>
      <c r="D243" s="6"/>
      <c r="E243" s="6"/>
      <c r="J243" s="7"/>
    </row>
    <row r="244" spans="3:10">
      <c r="C244" s="6"/>
      <c r="D244" s="6"/>
      <c r="E244" s="6"/>
      <c r="J244" s="7"/>
    </row>
    <row r="245" spans="3:10">
      <c r="C245" s="6"/>
      <c r="D245" s="6"/>
      <c r="E245" s="6"/>
      <c r="J245" s="7"/>
    </row>
    <row r="246" spans="3:10">
      <c r="C246" s="6"/>
      <c r="D246" s="6"/>
      <c r="E246" s="6"/>
      <c r="J246" s="7"/>
    </row>
    <row r="247" spans="3:10">
      <c r="C247" s="6"/>
      <c r="D247" s="6"/>
      <c r="E247" s="6"/>
      <c r="J247" s="7"/>
    </row>
    <row r="248" spans="3:10">
      <c r="C248" s="6"/>
      <c r="D248" s="6"/>
      <c r="E248" s="6"/>
      <c r="J248" s="7"/>
    </row>
    <row r="249" spans="3:10">
      <c r="C249" s="6"/>
      <c r="D249" s="6"/>
      <c r="E249" s="6"/>
      <c r="J249" s="7"/>
    </row>
    <row r="250" spans="3:10">
      <c r="C250" s="6"/>
      <c r="D250" s="6"/>
      <c r="E250" s="6"/>
      <c r="J250" s="7"/>
    </row>
    <row r="251" spans="3:10">
      <c r="C251" s="6"/>
      <c r="D251" s="6"/>
      <c r="E251" s="6"/>
      <c r="J251" s="7"/>
    </row>
    <row r="252" spans="3:10">
      <c r="C252" s="6"/>
      <c r="D252" s="6"/>
      <c r="E252" s="6"/>
      <c r="J252" s="7"/>
    </row>
    <row r="253" spans="3:10">
      <c r="C253" s="6"/>
      <c r="D253" s="6"/>
      <c r="E253" s="6"/>
      <c r="J253" s="7"/>
    </row>
    <row r="254" spans="3:10">
      <c r="C254" s="6"/>
      <c r="D254" s="6"/>
      <c r="E254" s="6"/>
      <c r="J254" s="7"/>
    </row>
    <row r="255" spans="3:10">
      <c r="C255" s="6"/>
      <c r="D255" s="6"/>
      <c r="E255" s="6"/>
      <c r="J255" s="7"/>
    </row>
    <row r="256" spans="3:10">
      <c r="C256" s="6"/>
      <c r="D256" s="6"/>
      <c r="E256" s="6"/>
      <c r="J256" s="7"/>
    </row>
    <row r="257" spans="3:10">
      <c r="C257" s="6"/>
      <c r="D257" s="6"/>
      <c r="E257" s="6"/>
      <c r="J257" s="7"/>
    </row>
    <row r="258" spans="3:10">
      <c r="C258" s="6"/>
      <c r="D258" s="6"/>
      <c r="E258" s="6"/>
      <c r="J258" s="7"/>
    </row>
    <row r="259" spans="3:10">
      <c r="C259" s="6"/>
      <c r="D259" s="6"/>
      <c r="E259" s="6"/>
      <c r="J259" s="7"/>
    </row>
    <row r="260" spans="3:10">
      <c r="C260" s="6"/>
      <c r="D260" s="6"/>
      <c r="E260" s="6"/>
      <c r="J260" s="7"/>
    </row>
    <row r="261" spans="3:10">
      <c r="C261" s="6"/>
      <c r="D261" s="6"/>
      <c r="E261" s="6"/>
      <c r="J261" s="7"/>
    </row>
    <row r="262" spans="3:10">
      <c r="C262" s="6"/>
      <c r="D262" s="6"/>
      <c r="E262" s="6"/>
      <c r="J262" s="7"/>
    </row>
    <row r="263" spans="3:10">
      <c r="C263" s="6"/>
      <c r="D263" s="6"/>
      <c r="E263" s="6"/>
      <c r="J263" s="7"/>
    </row>
    <row r="264" spans="3:10">
      <c r="C264" s="6"/>
      <c r="D264" s="6"/>
      <c r="E264" s="6"/>
      <c r="J264" s="7"/>
    </row>
    <row r="265" spans="3:10">
      <c r="C265" s="6"/>
      <c r="D265" s="6"/>
      <c r="E265" s="6"/>
      <c r="J265" s="7"/>
    </row>
    <row r="266" spans="3:10">
      <c r="C266" s="6"/>
      <c r="D266" s="6"/>
      <c r="E266" s="6"/>
      <c r="J266" s="7"/>
    </row>
    <row r="267" spans="3:10">
      <c r="C267" s="6"/>
      <c r="D267" s="6"/>
      <c r="E267" s="6"/>
      <c r="J267" s="7"/>
    </row>
    <row r="268" spans="3:10">
      <c r="C268" s="6"/>
      <c r="D268" s="6"/>
      <c r="E268" s="6"/>
      <c r="J268" s="7"/>
    </row>
    <row r="269" spans="3:10">
      <c r="C269" s="6"/>
      <c r="D269" s="6"/>
      <c r="E269" s="6"/>
      <c r="J269" s="7"/>
    </row>
    <row r="270" spans="3:10">
      <c r="C270" s="6"/>
      <c r="D270" s="6"/>
      <c r="E270" s="6"/>
      <c r="J270" s="7"/>
    </row>
    <row r="271" spans="3:10">
      <c r="C271" s="6"/>
      <c r="D271" s="6"/>
      <c r="E271" s="6"/>
      <c r="J271" s="7"/>
    </row>
    <row r="272" spans="3:10">
      <c r="C272" s="6"/>
      <c r="D272" s="6"/>
      <c r="E272" s="6"/>
      <c r="J272" s="7"/>
    </row>
    <row r="273" spans="3:10">
      <c r="C273" s="6"/>
      <c r="D273" s="6"/>
      <c r="E273" s="6"/>
      <c r="J273" s="7"/>
    </row>
    <row r="274" spans="3:10">
      <c r="C274" s="6"/>
      <c r="D274" s="6"/>
      <c r="E274" s="6"/>
      <c r="J274" s="7"/>
    </row>
    <row r="275" spans="3:10">
      <c r="C275" s="6"/>
      <c r="D275" s="6"/>
      <c r="E275" s="6"/>
      <c r="J275" s="7"/>
    </row>
    <row r="276" spans="3:10">
      <c r="C276" s="6"/>
      <c r="D276" s="6"/>
      <c r="E276" s="6"/>
      <c r="J276" s="7"/>
    </row>
    <row r="277" spans="3:10">
      <c r="C277" s="6"/>
      <c r="D277" s="6"/>
      <c r="E277" s="6"/>
      <c r="J277" s="7"/>
    </row>
    <row r="278" spans="3:10">
      <c r="C278" s="6"/>
      <c r="D278" s="6"/>
      <c r="E278" s="6"/>
      <c r="J278" s="7"/>
    </row>
    <row r="279" spans="3:10">
      <c r="C279" s="6"/>
      <c r="D279" s="6"/>
      <c r="E279" s="6"/>
      <c r="J279" s="7"/>
    </row>
    <row r="280" spans="3:10">
      <c r="C280" s="6"/>
      <c r="D280" s="6"/>
      <c r="E280" s="6"/>
      <c r="J280" s="7"/>
    </row>
    <row r="281" spans="3:10">
      <c r="C281" s="6"/>
      <c r="D281" s="6"/>
      <c r="E281" s="6"/>
      <c r="J281" s="7"/>
    </row>
    <row r="282" spans="3:10">
      <c r="C282" s="6"/>
      <c r="D282" s="6"/>
      <c r="E282" s="6"/>
      <c r="J282" s="7"/>
    </row>
    <row r="283" spans="3:10">
      <c r="C283" s="6"/>
      <c r="D283" s="6"/>
      <c r="E283" s="6"/>
      <c r="J283" s="7"/>
    </row>
    <row r="284" spans="3:10">
      <c r="C284" s="6"/>
      <c r="D284" s="6"/>
      <c r="E284" s="6"/>
      <c r="J284" s="7"/>
    </row>
    <row r="285" spans="3:10">
      <c r="C285" s="6"/>
      <c r="D285" s="6"/>
      <c r="E285" s="6"/>
      <c r="J285" s="7"/>
    </row>
    <row r="286" spans="3:10">
      <c r="C286" s="6"/>
      <c r="D286" s="6"/>
      <c r="E286" s="6"/>
      <c r="J286" s="7"/>
    </row>
    <row r="287" spans="3:10">
      <c r="C287" s="6"/>
      <c r="D287" s="6"/>
      <c r="E287" s="6"/>
      <c r="J287" s="7"/>
    </row>
    <row r="288" spans="3:10">
      <c r="C288" s="6"/>
      <c r="D288" s="6"/>
      <c r="E288" s="6"/>
      <c r="J288" s="7"/>
    </row>
    <row r="289" spans="3:10">
      <c r="C289" s="6"/>
      <c r="D289" s="6"/>
      <c r="E289" s="6"/>
      <c r="J289" s="7"/>
    </row>
    <row r="290" spans="3:10">
      <c r="C290" s="6"/>
      <c r="D290" s="6"/>
      <c r="E290" s="6"/>
      <c r="J290" s="7"/>
    </row>
    <row r="291" spans="3:10">
      <c r="C291" s="6"/>
      <c r="D291" s="6"/>
      <c r="E291" s="6"/>
      <c r="J291" s="7"/>
    </row>
    <row r="292" spans="3:10">
      <c r="C292" s="6"/>
      <c r="D292" s="6"/>
      <c r="E292" s="6"/>
      <c r="J292" s="7"/>
    </row>
    <row r="293" spans="3:10">
      <c r="C293" s="6"/>
      <c r="D293" s="6"/>
      <c r="E293" s="6"/>
      <c r="J293" s="7"/>
    </row>
    <row r="294" spans="3:10">
      <c r="C294" s="6"/>
      <c r="D294" s="6"/>
      <c r="E294" s="6"/>
      <c r="J294" s="7"/>
    </row>
    <row r="295" spans="3:10">
      <c r="C295" s="6"/>
      <c r="D295" s="6"/>
      <c r="E295" s="6"/>
      <c r="J295" s="7"/>
    </row>
    <row r="296" spans="3:10">
      <c r="C296" s="6"/>
      <c r="D296" s="6"/>
      <c r="E296" s="6"/>
      <c r="J296" s="7"/>
    </row>
    <row r="297" spans="3:10">
      <c r="C297" s="6"/>
      <c r="D297" s="6"/>
      <c r="E297" s="6"/>
      <c r="J297" s="7"/>
    </row>
    <row r="298" spans="3:10">
      <c r="C298" s="6"/>
      <c r="D298" s="6"/>
      <c r="E298" s="6"/>
      <c r="J298" s="7"/>
    </row>
    <row r="299" spans="3:10">
      <c r="C299" s="6"/>
      <c r="D299" s="6"/>
      <c r="E299" s="6"/>
      <c r="J299" s="7"/>
    </row>
    <row r="300" spans="3:10">
      <c r="C300" s="6"/>
      <c r="D300" s="6"/>
      <c r="E300" s="6"/>
      <c r="J300" s="7"/>
    </row>
    <row r="301" spans="3:10">
      <c r="C301" s="6"/>
      <c r="D301" s="6"/>
      <c r="E301" s="6"/>
      <c r="J301" s="7"/>
    </row>
    <row r="302" spans="3:10">
      <c r="C302" s="6"/>
      <c r="D302" s="6"/>
      <c r="E302" s="6"/>
      <c r="J302" s="7"/>
    </row>
    <row r="303" spans="3:10">
      <c r="C303" s="6"/>
      <c r="D303" s="6"/>
      <c r="E303" s="6"/>
      <c r="J303" s="7"/>
    </row>
    <row r="304" spans="3:10">
      <c r="C304" s="6"/>
      <c r="D304" s="6"/>
      <c r="E304" s="6"/>
      <c r="J304" s="7"/>
    </row>
    <row r="305" spans="3:10">
      <c r="C305" s="6"/>
      <c r="D305" s="6"/>
      <c r="E305" s="6"/>
      <c r="J305" s="7"/>
    </row>
    <row r="306" spans="3:10">
      <c r="C306" s="6"/>
      <c r="D306" s="6"/>
      <c r="E306" s="6"/>
      <c r="J306" s="7"/>
    </row>
    <row r="307" spans="3:10">
      <c r="C307" s="6"/>
      <c r="D307" s="6"/>
      <c r="E307" s="6"/>
      <c r="J307" s="7"/>
    </row>
    <row r="308" spans="3:10">
      <c r="C308" s="6"/>
      <c r="D308" s="6"/>
      <c r="E308" s="6"/>
      <c r="J308" s="7"/>
    </row>
    <row r="309" spans="3:10">
      <c r="C309" s="6"/>
      <c r="D309" s="6"/>
      <c r="E309" s="6"/>
      <c r="J309" s="7"/>
    </row>
    <row r="310" spans="3:10">
      <c r="C310" s="6"/>
      <c r="D310" s="6"/>
      <c r="E310" s="6"/>
      <c r="J310" s="7"/>
    </row>
    <row r="311" spans="3:10">
      <c r="C311" s="6"/>
      <c r="D311" s="6"/>
      <c r="E311" s="6"/>
      <c r="J311" s="7"/>
    </row>
    <row r="312" spans="3:10">
      <c r="C312" s="6"/>
      <c r="D312" s="6"/>
      <c r="E312" s="6"/>
      <c r="J312" s="7"/>
    </row>
    <row r="313" spans="3:10">
      <c r="C313" s="6"/>
      <c r="D313" s="6"/>
      <c r="E313" s="6"/>
      <c r="J313" s="7"/>
    </row>
    <row r="314" spans="3:10">
      <c r="C314" s="6"/>
      <c r="D314" s="6"/>
      <c r="E314" s="6"/>
      <c r="J314" s="7"/>
    </row>
    <row r="315" spans="3:10">
      <c r="C315" s="6"/>
      <c r="D315" s="6"/>
      <c r="E315" s="6"/>
      <c r="J315" s="7"/>
    </row>
    <row r="316" spans="3:10">
      <c r="C316" s="6"/>
      <c r="D316" s="6"/>
      <c r="E316" s="6"/>
      <c r="J316" s="7"/>
    </row>
    <row r="317" spans="3:10">
      <c r="C317" s="6"/>
      <c r="D317" s="6"/>
      <c r="E317" s="6"/>
      <c r="J317" s="7"/>
    </row>
    <row r="318" spans="3:10">
      <c r="C318" s="6"/>
      <c r="D318" s="6"/>
      <c r="E318" s="6"/>
      <c r="J318" s="7"/>
    </row>
    <row r="319" spans="3:10">
      <c r="C319" s="6"/>
      <c r="D319" s="6"/>
      <c r="E319" s="6"/>
      <c r="J319" s="7"/>
    </row>
    <row r="320" spans="3:10">
      <c r="C320" s="6"/>
      <c r="D320" s="6"/>
      <c r="E320" s="6"/>
      <c r="J320" s="7"/>
    </row>
    <row r="321" spans="3:10">
      <c r="C321" s="6"/>
      <c r="D321" s="6"/>
      <c r="E321" s="6"/>
      <c r="J321" s="7"/>
    </row>
    <row r="322" spans="3:10">
      <c r="C322" s="6"/>
      <c r="D322" s="6"/>
      <c r="E322" s="6"/>
      <c r="J322" s="7"/>
    </row>
    <row r="323" spans="3:10">
      <c r="C323" s="6"/>
      <c r="D323" s="6"/>
      <c r="E323" s="6"/>
      <c r="J323" s="7"/>
    </row>
    <row r="324" spans="3:10">
      <c r="C324" s="6"/>
      <c r="D324" s="6"/>
      <c r="E324" s="6"/>
      <c r="J324" s="7"/>
    </row>
    <row r="325" spans="3:10">
      <c r="C325" s="6"/>
      <c r="D325" s="6"/>
      <c r="E325" s="6"/>
      <c r="J325" s="7"/>
    </row>
    <row r="326" spans="3:10">
      <c r="C326" s="6"/>
      <c r="D326" s="6"/>
      <c r="E326" s="6"/>
      <c r="J326" s="7"/>
    </row>
    <row r="327" spans="3:10">
      <c r="C327" s="6"/>
      <c r="D327" s="6"/>
      <c r="E327" s="6"/>
      <c r="J327" s="7"/>
    </row>
    <row r="328" spans="3:10">
      <c r="C328" s="6"/>
      <c r="D328" s="6"/>
      <c r="E328" s="6"/>
      <c r="J328" s="7"/>
    </row>
    <row r="329" spans="3:10">
      <c r="C329" s="6"/>
      <c r="D329" s="6"/>
      <c r="E329" s="6"/>
      <c r="J329" s="7"/>
    </row>
    <row r="330" spans="3:10">
      <c r="C330" s="6"/>
      <c r="D330" s="6"/>
      <c r="E330" s="6"/>
      <c r="J330" s="7"/>
    </row>
    <row r="331" spans="3:10">
      <c r="C331" s="6"/>
      <c r="D331" s="6"/>
      <c r="E331" s="6"/>
      <c r="J331" s="7"/>
    </row>
    <row r="332" spans="3:10">
      <c r="C332" s="6"/>
      <c r="D332" s="6"/>
      <c r="E332" s="6"/>
      <c r="J332" s="7"/>
    </row>
    <row r="333" spans="3:10">
      <c r="C333" s="6"/>
      <c r="D333" s="6"/>
      <c r="E333" s="6"/>
      <c r="J333" s="7"/>
    </row>
    <row r="334" spans="3:10">
      <c r="C334" s="6"/>
      <c r="D334" s="6"/>
      <c r="E334" s="6"/>
      <c r="J334" s="7"/>
    </row>
    <row r="335" spans="3:10">
      <c r="C335" s="6"/>
      <c r="D335" s="6"/>
      <c r="E335" s="6"/>
      <c r="J335" s="7"/>
    </row>
    <row r="336" spans="3:10">
      <c r="C336" s="6"/>
      <c r="D336" s="6"/>
      <c r="E336" s="6"/>
      <c r="J336" s="7"/>
    </row>
    <row r="337" spans="3:10">
      <c r="C337" s="6"/>
      <c r="D337" s="6"/>
      <c r="E337" s="6"/>
      <c r="J337" s="7"/>
    </row>
    <row r="338" spans="3:10">
      <c r="C338" s="6"/>
      <c r="D338" s="6"/>
      <c r="E338" s="6"/>
      <c r="J338" s="7"/>
    </row>
    <row r="339" spans="3:10">
      <c r="C339" s="6"/>
      <c r="D339" s="6"/>
      <c r="E339" s="6"/>
      <c r="J339" s="7"/>
    </row>
    <row r="340" spans="3:10">
      <c r="C340" s="6"/>
      <c r="D340" s="6"/>
      <c r="E340" s="6"/>
      <c r="J340" s="7"/>
    </row>
    <row r="341" spans="3:10">
      <c r="C341" s="6"/>
      <c r="D341" s="6"/>
      <c r="E341" s="6"/>
      <c r="J341" s="7"/>
    </row>
    <row r="342" spans="3:10">
      <c r="C342" s="6"/>
      <c r="D342" s="6"/>
      <c r="E342" s="6"/>
      <c r="J342" s="7"/>
    </row>
    <row r="343" spans="3:10">
      <c r="C343" s="6"/>
      <c r="D343" s="6"/>
      <c r="E343" s="6"/>
      <c r="J343" s="7"/>
    </row>
    <row r="344" spans="3:10">
      <c r="C344" s="6"/>
      <c r="D344" s="6"/>
      <c r="E344" s="6"/>
      <c r="J344" s="7"/>
    </row>
    <row r="345" spans="3:10">
      <c r="C345" s="6"/>
      <c r="D345" s="6"/>
      <c r="E345" s="6"/>
      <c r="J345" s="7"/>
    </row>
    <row r="346" spans="3:10">
      <c r="C346" s="6"/>
      <c r="D346" s="6"/>
      <c r="E346" s="6"/>
      <c r="J346" s="7"/>
    </row>
    <row r="347" spans="3:10">
      <c r="C347" s="6"/>
      <c r="D347" s="6"/>
      <c r="E347" s="6"/>
      <c r="J347" s="7"/>
    </row>
    <row r="348" spans="3:10">
      <c r="C348" s="6"/>
      <c r="D348" s="6"/>
      <c r="E348" s="6"/>
      <c r="J348" s="7"/>
    </row>
    <row r="349" spans="3:10">
      <c r="C349" s="6"/>
      <c r="D349" s="6"/>
      <c r="E349" s="6"/>
      <c r="J349" s="7"/>
    </row>
    <row r="350" spans="3:10">
      <c r="C350" s="6"/>
      <c r="D350" s="6"/>
      <c r="E350" s="6"/>
      <c r="J350" s="7"/>
    </row>
    <row r="351" spans="3:10">
      <c r="C351" s="6"/>
      <c r="D351" s="6"/>
      <c r="E351" s="6"/>
      <c r="J351" s="7"/>
    </row>
    <row r="352" spans="3:10">
      <c r="C352" s="6"/>
      <c r="D352" s="6"/>
      <c r="E352" s="6"/>
      <c r="J352" s="7"/>
    </row>
    <row r="353" spans="3:10">
      <c r="C353" s="6"/>
      <c r="D353" s="6"/>
      <c r="E353" s="6"/>
      <c r="J353" s="7"/>
    </row>
    <row r="354" spans="3:10">
      <c r="C354" s="6"/>
      <c r="D354" s="6"/>
      <c r="E354" s="6"/>
      <c r="J354" s="7"/>
    </row>
    <row r="355" spans="3:10">
      <c r="C355" s="6"/>
      <c r="D355" s="6"/>
      <c r="E355" s="6"/>
      <c r="J355" s="7"/>
    </row>
    <row r="356" spans="3:10">
      <c r="C356" s="6"/>
      <c r="D356" s="6"/>
      <c r="E356" s="6"/>
      <c r="J356" s="7"/>
    </row>
    <row r="357" spans="3:10">
      <c r="C357" s="6"/>
      <c r="D357" s="6"/>
      <c r="E357" s="6"/>
      <c r="J357" s="7"/>
    </row>
    <row r="358" spans="3:10">
      <c r="C358" s="6"/>
      <c r="D358" s="6"/>
      <c r="E358" s="6"/>
      <c r="J358" s="7"/>
    </row>
    <row r="359" spans="3:10">
      <c r="C359" s="6"/>
      <c r="D359" s="6"/>
      <c r="E359" s="6"/>
      <c r="J359" s="7"/>
    </row>
    <row r="360" spans="3:10">
      <c r="C360" s="6"/>
      <c r="D360" s="6"/>
      <c r="E360" s="6"/>
      <c r="J360" s="7"/>
    </row>
    <row r="361" spans="3:10">
      <c r="C361" s="6"/>
      <c r="D361" s="6"/>
      <c r="E361" s="6"/>
      <c r="J361" s="7"/>
    </row>
    <row r="362" spans="3:10">
      <c r="C362" s="6"/>
      <c r="D362" s="6"/>
      <c r="E362" s="6"/>
      <c r="J362" s="7"/>
    </row>
    <row r="363" spans="3:10">
      <c r="C363" s="6"/>
      <c r="D363" s="6"/>
      <c r="E363" s="6"/>
      <c r="J363" s="7"/>
    </row>
    <row r="364" spans="3:10">
      <c r="C364" s="6"/>
      <c r="D364" s="6"/>
      <c r="E364" s="6"/>
      <c r="J364" s="7"/>
    </row>
    <row r="365" spans="3:10">
      <c r="C365" s="6"/>
      <c r="D365" s="6"/>
      <c r="E365" s="6"/>
      <c r="J365" s="7"/>
    </row>
    <row r="366" spans="3:10">
      <c r="C366" s="6"/>
      <c r="D366" s="6"/>
      <c r="E366" s="6"/>
      <c r="J366" s="7"/>
    </row>
    <row r="367" spans="3:10">
      <c r="C367" s="6"/>
      <c r="D367" s="6"/>
      <c r="E367" s="6"/>
      <c r="J367" s="7"/>
    </row>
    <row r="368" spans="3:10">
      <c r="C368" s="6"/>
      <c r="D368" s="6"/>
      <c r="E368" s="6"/>
      <c r="J368" s="7"/>
    </row>
    <row r="369" spans="3:10">
      <c r="C369" s="6"/>
      <c r="D369" s="6"/>
      <c r="E369" s="6"/>
      <c r="J369" s="7"/>
    </row>
    <row r="370" spans="3:10">
      <c r="C370" s="6"/>
      <c r="D370" s="6"/>
      <c r="E370" s="6"/>
      <c r="J370" s="7"/>
    </row>
    <row r="371" spans="3:10">
      <c r="C371" s="6"/>
      <c r="D371" s="6"/>
      <c r="E371" s="6"/>
      <c r="J371" s="7"/>
    </row>
    <row r="372" spans="3:10">
      <c r="C372" s="6"/>
      <c r="D372" s="6"/>
      <c r="E372" s="6"/>
      <c r="J372" s="7"/>
    </row>
    <row r="373" spans="3:10">
      <c r="C373" s="6"/>
      <c r="D373" s="6"/>
      <c r="E373" s="6"/>
      <c r="J373" s="7"/>
    </row>
    <row r="374" spans="3:10">
      <c r="C374" s="6"/>
      <c r="D374" s="6"/>
      <c r="E374" s="6"/>
      <c r="J374" s="7"/>
    </row>
    <row r="375" spans="3:10">
      <c r="C375" s="6"/>
      <c r="D375" s="6"/>
      <c r="E375" s="6"/>
      <c r="J375" s="7"/>
    </row>
    <row r="376" spans="3:10">
      <c r="C376" s="6"/>
      <c r="D376" s="6"/>
      <c r="E376" s="6"/>
      <c r="J376" s="7"/>
    </row>
    <row r="377" spans="3:10">
      <c r="C377" s="6"/>
      <c r="D377" s="6"/>
      <c r="E377" s="6"/>
      <c r="J377" s="7"/>
    </row>
    <row r="378" spans="3:10">
      <c r="C378" s="6"/>
      <c r="D378" s="6"/>
      <c r="E378" s="6"/>
      <c r="J378" s="7"/>
    </row>
    <row r="379" spans="3:10">
      <c r="C379" s="6"/>
      <c r="D379" s="6"/>
      <c r="E379" s="6"/>
      <c r="J379" s="7"/>
    </row>
    <row r="380" spans="3:10">
      <c r="C380" s="6"/>
      <c r="D380" s="6"/>
      <c r="E380" s="6"/>
      <c r="J380" s="7"/>
    </row>
    <row r="381" spans="3:10">
      <c r="C381" s="6"/>
      <c r="D381" s="6"/>
      <c r="E381" s="6"/>
      <c r="J381" s="7"/>
    </row>
    <row r="382" spans="3:10">
      <c r="C382" s="6"/>
      <c r="D382" s="6"/>
      <c r="E382" s="6"/>
      <c r="J382" s="7"/>
    </row>
    <row r="383" spans="3:10">
      <c r="C383" s="6"/>
      <c r="D383" s="6"/>
      <c r="E383" s="6"/>
      <c r="J383" s="7"/>
    </row>
    <row r="384" spans="3:10">
      <c r="C384" s="6"/>
      <c r="D384" s="6"/>
      <c r="E384" s="6"/>
      <c r="J384" s="7"/>
    </row>
    <row r="385" spans="3:10">
      <c r="C385" s="6"/>
      <c r="D385" s="6"/>
      <c r="E385" s="6"/>
      <c r="J385" s="7"/>
    </row>
    <row r="386" spans="3:10">
      <c r="C386" s="6"/>
      <c r="D386" s="6"/>
      <c r="E386" s="6"/>
      <c r="J386" s="7"/>
    </row>
    <row r="387" spans="3:10">
      <c r="C387" s="6"/>
      <c r="D387" s="6"/>
      <c r="E387" s="6"/>
      <c r="J387" s="7"/>
    </row>
    <row r="388" spans="3:10">
      <c r="C388" s="6"/>
      <c r="D388" s="6"/>
      <c r="E388" s="6"/>
      <c r="J388" s="7"/>
    </row>
    <row r="389" spans="3:10">
      <c r="C389" s="6"/>
      <c r="D389" s="6"/>
      <c r="E389" s="6"/>
      <c r="J389" s="7"/>
    </row>
    <row r="390" spans="3:10">
      <c r="C390" s="6"/>
      <c r="D390" s="6"/>
      <c r="E390" s="6"/>
      <c r="J390" s="7"/>
    </row>
    <row r="391" spans="3:10">
      <c r="C391" s="6"/>
      <c r="D391" s="6"/>
      <c r="E391" s="6"/>
      <c r="J391" s="7"/>
    </row>
    <row r="392" spans="3:10">
      <c r="C392" s="6"/>
      <c r="D392" s="6"/>
      <c r="E392" s="6"/>
      <c r="J392" s="7"/>
    </row>
    <row r="393" spans="3:10">
      <c r="C393" s="6"/>
      <c r="D393" s="6"/>
      <c r="E393" s="6"/>
      <c r="J393" s="7"/>
    </row>
    <row r="394" spans="3:10">
      <c r="C394" s="6"/>
      <c r="D394" s="6"/>
      <c r="E394" s="6"/>
      <c r="J394" s="7"/>
    </row>
    <row r="395" spans="3:10">
      <c r="C395" s="6"/>
      <c r="D395" s="6"/>
      <c r="E395" s="6"/>
      <c r="J395" s="7"/>
    </row>
    <row r="396" spans="3:10">
      <c r="C396" s="6"/>
      <c r="D396" s="6"/>
      <c r="E396" s="6"/>
      <c r="J396" s="7"/>
    </row>
    <row r="397" spans="3:10">
      <c r="C397" s="6"/>
      <c r="D397" s="6"/>
      <c r="E397" s="6"/>
      <c r="J397" s="7"/>
    </row>
    <row r="398" spans="3:10">
      <c r="C398" s="6"/>
      <c r="D398" s="6"/>
      <c r="E398" s="6"/>
      <c r="J398" s="7"/>
    </row>
    <row r="399" spans="3:10">
      <c r="C399" s="6"/>
      <c r="D399" s="6"/>
      <c r="E399" s="6"/>
      <c r="J399" s="7"/>
    </row>
    <row r="400" spans="3:10">
      <c r="C400" s="6"/>
      <c r="D400" s="6"/>
      <c r="E400" s="6"/>
      <c r="J400" s="7"/>
    </row>
    <row r="401" spans="3:10">
      <c r="C401" s="6"/>
      <c r="D401" s="6"/>
      <c r="E401" s="6"/>
      <c r="J401" s="7"/>
    </row>
    <row r="402" spans="3:10">
      <c r="C402" s="6"/>
      <c r="D402" s="6"/>
      <c r="E402" s="6"/>
      <c r="J402" s="7"/>
    </row>
    <row r="403" spans="3:10">
      <c r="C403" s="6"/>
      <c r="D403" s="6"/>
      <c r="E403" s="6"/>
      <c r="J403" s="7"/>
    </row>
    <row r="404" spans="3:10">
      <c r="C404" s="6"/>
      <c r="D404" s="6"/>
      <c r="E404" s="6"/>
      <c r="J404" s="7"/>
    </row>
    <row r="405" spans="3:10">
      <c r="C405" s="6"/>
      <c r="D405" s="6"/>
      <c r="E405" s="6"/>
      <c r="J405" s="7"/>
    </row>
    <row r="406" spans="3:10">
      <c r="C406" s="6"/>
      <c r="D406" s="6"/>
      <c r="E406" s="6"/>
      <c r="J406" s="7"/>
    </row>
    <row r="407" spans="3:10">
      <c r="C407" s="6"/>
      <c r="D407" s="6"/>
      <c r="E407" s="6"/>
      <c r="J407" s="7"/>
    </row>
    <row r="408" spans="3:10">
      <c r="C408" s="6"/>
      <c r="D408" s="6"/>
      <c r="E408" s="6"/>
      <c r="J408" s="7"/>
    </row>
    <row r="409" spans="3:10">
      <c r="C409" s="6"/>
      <c r="D409" s="6"/>
      <c r="E409" s="6"/>
      <c r="J409" s="7"/>
    </row>
    <row r="410" spans="3:10">
      <c r="C410" s="6"/>
      <c r="D410" s="6"/>
      <c r="E410" s="6"/>
      <c r="J410" s="7"/>
    </row>
    <row r="411" spans="3:10">
      <c r="C411" s="6"/>
      <c r="D411" s="6"/>
      <c r="E411" s="6"/>
      <c r="J411" s="7"/>
    </row>
    <row r="412" spans="3:10">
      <c r="C412" s="6"/>
      <c r="D412" s="6"/>
      <c r="E412" s="6"/>
      <c r="J412" s="7"/>
    </row>
    <row r="413" spans="3:10">
      <c r="C413" s="6"/>
      <c r="D413" s="6"/>
      <c r="E413" s="6"/>
      <c r="J413" s="7"/>
    </row>
    <row r="414" spans="3:10">
      <c r="C414" s="6"/>
      <c r="D414" s="6"/>
      <c r="E414" s="6"/>
      <c r="J414" s="7"/>
    </row>
    <row r="415" spans="3:10">
      <c r="C415" s="6"/>
      <c r="D415" s="6"/>
      <c r="E415" s="6"/>
      <c r="J415" s="7"/>
    </row>
    <row r="416" spans="3:10">
      <c r="C416" s="6"/>
      <c r="D416" s="6"/>
      <c r="E416" s="6"/>
      <c r="J416" s="7"/>
    </row>
    <row r="417" spans="3:10">
      <c r="C417" s="6"/>
      <c r="D417" s="6"/>
      <c r="E417" s="6"/>
      <c r="J417" s="7"/>
    </row>
    <row r="418" spans="3:10">
      <c r="C418" s="6"/>
      <c r="D418" s="6"/>
      <c r="E418" s="6"/>
      <c r="J418" s="7"/>
    </row>
    <row r="419" spans="3:10">
      <c r="C419" s="6"/>
      <c r="D419" s="6"/>
      <c r="E419" s="6"/>
      <c r="J419" s="7"/>
    </row>
    <row r="420" spans="3:10">
      <c r="C420" s="6"/>
      <c r="D420" s="6"/>
      <c r="E420" s="6"/>
      <c r="J420" s="7"/>
    </row>
    <row r="421" spans="3:10">
      <c r="C421" s="6"/>
      <c r="D421" s="6"/>
      <c r="E421" s="6"/>
      <c r="J421" s="7"/>
    </row>
    <row r="422" spans="3:10">
      <c r="C422" s="6"/>
      <c r="D422" s="6"/>
      <c r="E422" s="6"/>
      <c r="J422" s="7"/>
    </row>
    <row r="423" spans="3:10">
      <c r="C423" s="6"/>
      <c r="D423" s="6"/>
      <c r="E423" s="6"/>
      <c r="J423" s="7"/>
    </row>
    <row r="424" spans="3:10">
      <c r="C424" s="6"/>
      <c r="D424" s="6"/>
      <c r="E424" s="6"/>
      <c r="J424" s="7"/>
    </row>
    <row r="425" spans="3:10">
      <c r="C425" s="6"/>
      <c r="D425" s="6"/>
      <c r="E425" s="6"/>
      <c r="J425" s="7"/>
    </row>
    <row r="426" spans="3:10">
      <c r="C426" s="6"/>
      <c r="D426" s="6"/>
      <c r="E426" s="6"/>
      <c r="J426" s="7"/>
    </row>
    <row r="427" spans="3:10">
      <c r="C427" s="6"/>
      <c r="D427" s="6"/>
      <c r="E427" s="6"/>
      <c r="J427" s="7"/>
    </row>
    <row r="428" spans="3:10">
      <c r="C428" s="6"/>
      <c r="D428" s="6"/>
      <c r="E428" s="6"/>
      <c r="J428" s="7"/>
    </row>
    <row r="429" spans="3:10">
      <c r="C429" s="6"/>
      <c r="D429" s="6"/>
      <c r="E429" s="6"/>
      <c r="J429" s="7"/>
    </row>
    <row r="430" spans="3:10">
      <c r="C430" s="6"/>
      <c r="D430" s="6"/>
      <c r="E430" s="6"/>
      <c r="J430" s="7"/>
    </row>
    <row r="431" spans="3:10">
      <c r="C431" s="6"/>
      <c r="D431" s="6"/>
      <c r="E431" s="6"/>
      <c r="J431" s="7"/>
    </row>
    <row r="432" spans="3:10">
      <c r="C432" s="6"/>
      <c r="D432" s="6"/>
      <c r="E432" s="6"/>
      <c r="J432" s="7"/>
    </row>
    <row r="433" spans="3:10">
      <c r="C433" s="6"/>
      <c r="D433" s="6"/>
      <c r="E433" s="6"/>
      <c r="J433" s="7"/>
    </row>
    <row r="434" spans="3:10">
      <c r="C434" s="6"/>
      <c r="D434" s="6"/>
      <c r="E434" s="6"/>
      <c r="J434" s="7"/>
    </row>
    <row r="435" spans="3:10">
      <c r="C435" s="6"/>
      <c r="D435" s="6"/>
      <c r="E435" s="6"/>
      <c r="J435" s="7"/>
    </row>
    <row r="436" spans="3:10">
      <c r="C436" s="6"/>
      <c r="D436" s="6"/>
      <c r="E436" s="6"/>
      <c r="J436" s="7"/>
    </row>
    <row r="437" spans="3:10">
      <c r="C437" s="6"/>
      <c r="D437" s="6"/>
      <c r="E437" s="6"/>
      <c r="J437" s="7"/>
    </row>
    <row r="438" spans="3:10">
      <c r="C438" s="6"/>
      <c r="D438" s="6"/>
      <c r="E438" s="6"/>
      <c r="J438" s="7"/>
    </row>
    <row r="439" spans="3:10">
      <c r="C439" s="6"/>
      <c r="D439" s="6"/>
      <c r="E439" s="6"/>
      <c r="J439" s="7"/>
    </row>
    <row r="440" spans="3:10">
      <c r="C440" s="6"/>
      <c r="D440" s="6"/>
      <c r="E440" s="6"/>
      <c r="J440" s="7"/>
    </row>
    <row r="441" spans="3:10">
      <c r="C441" s="6"/>
      <c r="D441" s="6"/>
      <c r="E441" s="6"/>
      <c r="J441" s="7"/>
    </row>
    <row r="442" spans="3:10">
      <c r="C442" s="6"/>
      <c r="D442" s="6"/>
      <c r="E442" s="6"/>
      <c r="J442" s="7"/>
    </row>
    <row r="443" spans="3:10">
      <c r="C443" s="6"/>
      <c r="D443" s="6"/>
      <c r="E443" s="6"/>
      <c r="J443" s="7"/>
    </row>
    <row r="444" spans="3:10">
      <c r="C444" s="6"/>
      <c r="D444" s="6"/>
      <c r="E444" s="6"/>
      <c r="J444" s="7"/>
    </row>
    <row r="445" spans="3:10">
      <c r="C445" s="6"/>
      <c r="D445" s="6"/>
      <c r="E445" s="6"/>
      <c r="J445" s="7"/>
    </row>
    <row r="446" spans="3:10">
      <c r="C446" s="6"/>
      <c r="D446" s="6"/>
      <c r="E446" s="6"/>
      <c r="J446" s="7"/>
    </row>
    <row r="447" spans="3:10">
      <c r="C447" s="6"/>
      <c r="D447" s="6"/>
      <c r="E447" s="6"/>
      <c r="J447" s="7"/>
    </row>
    <row r="448" spans="3:10">
      <c r="C448" s="6"/>
      <c r="D448" s="6"/>
      <c r="E448" s="6"/>
      <c r="J448" s="7"/>
    </row>
    <row r="449" spans="3:10">
      <c r="C449" s="6"/>
      <c r="D449" s="6"/>
      <c r="E449" s="6"/>
      <c r="J449" s="7"/>
    </row>
    <row r="450" spans="3:10">
      <c r="C450" s="6"/>
      <c r="D450" s="6"/>
      <c r="E450" s="6"/>
      <c r="J450" s="7"/>
    </row>
    <row r="451" spans="3:10">
      <c r="C451" s="6"/>
      <c r="D451" s="6"/>
      <c r="E451" s="6"/>
      <c r="J451" s="7"/>
    </row>
    <row r="452" spans="3:10">
      <c r="C452" s="6"/>
      <c r="D452" s="6"/>
      <c r="E452" s="6"/>
      <c r="J452" s="7"/>
    </row>
    <row r="453" spans="3:10">
      <c r="C453" s="6"/>
      <c r="D453" s="6"/>
      <c r="E453" s="6"/>
      <c r="J453" s="7"/>
    </row>
    <row r="454" spans="3:10">
      <c r="C454" s="6"/>
      <c r="D454" s="6"/>
      <c r="E454" s="6"/>
      <c r="J454" s="7"/>
    </row>
    <row r="455" spans="3:10">
      <c r="C455" s="6"/>
      <c r="D455" s="6"/>
      <c r="E455" s="6"/>
      <c r="J455" s="7"/>
    </row>
    <row r="456" spans="3:10">
      <c r="C456" s="6"/>
      <c r="D456" s="6"/>
      <c r="E456" s="6"/>
      <c r="J456" s="7"/>
    </row>
    <row r="457" spans="3:10">
      <c r="C457" s="6"/>
      <c r="D457" s="6"/>
      <c r="E457" s="6"/>
      <c r="J457" s="7"/>
    </row>
    <row r="458" spans="3:10">
      <c r="C458" s="6"/>
      <c r="D458" s="6"/>
      <c r="E458" s="6"/>
      <c r="J458" s="7"/>
    </row>
    <row r="459" spans="3:10">
      <c r="C459" s="6"/>
      <c r="D459" s="6"/>
      <c r="E459" s="6"/>
      <c r="J459" s="7"/>
    </row>
    <row r="460" spans="3:10">
      <c r="C460" s="6"/>
      <c r="D460" s="6"/>
      <c r="E460" s="6"/>
      <c r="J460" s="7"/>
    </row>
    <row r="461" spans="3:10">
      <c r="C461" s="6"/>
      <c r="D461" s="6"/>
      <c r="E461" s="6"/>
      <c r="J461" s="7"/>
    </row>
    <row r="462" spans="3:10">
      <c r="C462" s="6"/>
      <c r="D462" s="6"/>
      <c r="E462" s="6"/>
      <c r="J462" s="7"/>
    </row>
    <row r="463" spans="3:10">
      <c r="C463" s="6"/>
      <c r="D463" s="6"/>
      <c r="E463" s="6"/>
      <c r="J463" s="7"/>
    </row>
    <row r="464" spans="3:10">
      <c r="C464" s="6"/>
      <c r="D464" s="6"/>
      <c r="E464" s="6"/>
      <c r="J464" s="7"/>
    </row>
    <row r="465" spans="3:10">
      <c r="C465" s="6"/>
      <c r="D465" s="6"/>
      <c r="E465" s="6"/>
      <c r="J465" s="7"/>
    </row>
    <row r="466" spans="3:10">
      <c r="C466" s="6"/>
      <c r="D466" s="6"/>
      <c r="E466" s="6"/>
      <c r="J466" s="7"/>
    </row>
    <row r="467" spans="3:10">
      <c r="C467" s="6"/>
      <c r="D467" s="6"/>
      <c r="E467" s="6"/>
      <c r="J467" s="7"/>
    </row>
    <row r="468" spans="3:10">
      <c r="C468" s="6"/>
      <c r="D468" s="6"/>
      <c r="E468" s="6"/>
      <c r="J468" s="7"/>
    </row>
    <row r="469" spans="3:10">
      <c r="C469" s="6"/>
      <c r="D469" s="6"/>
      <c r="E469" s="6"/>
      <c r="J469" s="7"/>
    </row>
    <row r="470" spans="3:10">
      <c r="C470" s="6"/>
      <c r="D470" s="6"/>
      <c r="E470" s="6"/>
      <c r="J470" s="7"/>
    </row>
    <row r="471" spans="3:10">
      <c r="C471" s="6"/>
      <c r="D471" s="6"/>
      <c r="E471" s="6"/>
      <c r="J471" s="7"/>
    </row>
    <row r="472" spans="3:10">
      <c r="C472" s="6"/>
      <c r="D472" s="6"/>
      <c r="E472" s="6"/>
      <c r="J472" s="7"/>
    </row>
    <row r="473" spans="3:10">
      <c r="C473" s="6"/>
      <c r="D473" s="6"/>
      <c r="E473" s="6"/>
      <c r="J473" s="7"/>
    </row>
    <row r="474" spans="3:10">
      <c r="C474" s="6"/>
      <c r="D474" s="6"/>
      <c r="E474" s="6"/>
      <c r="J474" s="7"/>
    </row>
    <row r="475" spans="3:10">
      <c r="C475" s="6"/>
      <c r="D475" s="6"/>
      <c r="E475" s="6"/>
      <c r="J475" s="7"/>
    </row>
    <row r="476" spans="3:10">
      <c r="C476" s="6"/>
      <c r="D476" s="6"/>
      <c r="E476" s="6"/>
      <c r="J476" s="7"/>
    </row>
    <row r="477" spans="3:10">
      <c r="C477" s="6"/>
      <c r="D477" s="6"/>
      <c r="E477" s="6"/>
      <c r="J477" s="7"/>
    </row>
    <row r="478" spans="3:10">
      <c r="C478" s="6"/>
      <c r="D478" s="6"/>
      <c r="E478" s="6"/>
      <c r="J478" s="7"/>
    </row>
    <row r="479" spans="3:10">
      <c r="C479" s="6"/>
      <c r="D479" s="6"/>
      <c r="E479" s="6"/>
      <c r="J479" s="7"/>
    </row>
    <row r="480" spans="3:10">
      <c r="C480" s="6"/>
      <c r="D480" s="6"/>
      <c r="E480" s="6"/>
      <c r="J480" s="7"/>
    </row>
    <row r="481" spans="3:10">
      <c r="C481" s="6"/>
      <c r="D481" s="6"/>
      <c r="E481" s="6"/>
      <c r="J481" s="7"/>
    </row>
    <row r="482" spans="3:10">
      <c r="C482" s="6"/>
      <c r="D482" s="6"/>
      <c r="E482" s="6"/>
      <c r="J482" s="7"/>
    </row>
    <row r="483" spans="3:10">
      <c r="C483" s="6"/>
      <c r="D483" s="6"/>
      <c r="E483" s="6"/>
      <c r="J483" s="7"/>
    </row>
    <row r="484" spans="3:10">
      <c r="C484" s="6"/>
      <c r="D484" s="6"/>
      <c r="E484" s="6"/>
      <c r="J484" s="7"/>
    </row>
    <row r="485" spans="3:10">
      <c r="C485" s="6"/>
      <c r="D485" s="6"/>
      <c r="E485" s="6"/>
      <c r="J485" s="7"/>
    </row>
    <row r="486" spans="3:10">
      <c r="C486" s="6"/>
      <c r="D486" s="6"/>
      <c r="E486" s="6"/>
      <c r="J486" s="7"/>
    </row>
    <row r="487" spans="3:10">
      <c r="C487" s="6"/>
      <c r="D487" s="6"/>
      <c r="E487" s="6"/>
      <c r="J487" s="7"/>
    </row>
    <row r="488" spans="3:10">
      <c r="C488" s="6"/>
      <c r="D488" s="6"/>
      <c r="E488" s="6"/>
      <c r="J488" s="7"/>
    </row>
    <row r="489" spans="3:10">
      <c r="C489" s="6"/>
      <c r="D489" s="6"/>
      <c r="E489" s="6"/>
      <c r="J489" s="7"/>
    </row>
    <row r="490" spans="3:10">
      <c r="C490" s="6"/>
      <c r="D490" s="6"/>
      <c r="E490" s="6"/>
      <c r="J490" s="7"/>
    </row>
    <row r="491" spans="3:10">
      <c r="C491" s="6"/>
      <c r="D491" s="6"/>
      <c r="E491" s="6"/>
      <c r="J491" s="7"/>
    </row>
    <row r="492" spans="3:10">
      <c r="C492" s="6"/>
      <c r="D492" s="6"/>
      <c r="E492" s="6"/>
      <c r="J492" s="7"/>
    </row>
    <row r="493" spans="3:10">
      <c r="C493" s="6"/>
      <c r="D493" s="6"/>
      <c r="E493" s="6"/>
      <c r="J493" s="7"/>
    </row>
    <row r="494" spans="3:10">
      <c r="C494" s="6"/>
      <c r="D494" s="6"/>
      <c r="E494" s="6"/>
      <c r="J494" s="7"/>
    </row>
    <row r="495" spans="3:10">
      <c r="C495" s="6"/>
      <c r="D495" s="6"/>
      <c r="E495" s="6"/>
      <c r="J495" s="7"/>
    </row>
    <row r="496" spans="3:10">
      <c r="C496" s="6"/>
      <c r="D496" s="6"/>
      <c r="E496" s="6"/>
      <c r="J496" s="7"/>
    </row>
    <row r="497" spans="3:10">
      <c r="C497" s="6"/>
      <c r="D497" s="6"/>
      <c r="E497" s="6"/>
      <c r="J497" s="7"/>
    </row>
    <row r="498" spans="3:10">
      <c r="C498" s="6"/>
      <c r="D498" s="6"/>
      <c r="E498" s="6"/>
      <c r="J498" s="7"/>
    </row>
    <row r="499" spans="3:10">
      <c r="C499" s="6"/>
      <c r="D499" s="6"/>
      <c r="E499" s="6"/>
      <c r="J499" s="7"/>
    </row>
    <row r="500" spans="3:10">
      <c r="C500" s="6"/>
      <c r="D500" s="6"/>
      <c r="E500" s="6"/>
      <c r="J500" s="7"/>
    </row>
    <row r="501" spans="3:10">
      <c r="C501" s="6"/>
      <c r="D501" s="6"/>
      <c r="E501" s="6"/>
      <c r="J501" s="7"/>
    </row>
    <row r="502" spans="3:10">
      <c r="C502" s="6"/>
      <c r="D502" s="6"/>
      <c r="E502" s="6"/>
      <c r="J502" s="7"/>
    </row>
    <row r="503" spans="3:10">
      <c r="C503" s="6"/>
      <c r="D503" s="6"/>
      <c r="E503" s="6"/>
      <c r="J503" s="7"/>
    </row>
    <row r="504" spans="3:10">
      <c r="C504" s="6"/>
      <c r="D504" s="6"/>
      <c r="E504" s="6"/>
      <c r="J504" s="7"/>
    </row>
    <row r="505" spans="3:10">
      <c r="C505" s="6"/>
      <c r="D505" s="6"/>
      <c r="E505" s="6"/>
      <c r="J505" s="7"/>
    </row>
    <row r="506" spans="3:10">
      <c r="C506" s="6"/>
      <c r="D506" s="6"/>
      <c r="E506" s="6"/>
      <c r="J506" s="7"/>
    </row>
    <row r="507" spans="3:10">
      <c r="C507" s="6"/>
      <c r="D507" s="6"/>
      <c r="E507" s="6"/>
      <c r="J507" s="7"/>
    </row>
    <row r="508" spans="3:10">
      <c r="C508" s="6"/>
      <c r="D508" s="6"/>
      <c r="E508" s="6"/>
      <c r="J508" s="7"/>
    </row>
    <row r="509" spans="3:10">
      <c r="C509" s="6"/>
      <c r="D509" s="6"/>
      <c r="E509" s="6"/>
      <c r="J509" s="7"/>
    </row>
    <row r="510" spans="3:10">
      <c r="C510" s="6"/>
      <c r="D510" s="6"/>
      <c r="E510" s="6"/>
      <c r="J510" s="7"/>
    </row>
    <row r="511" spans="3:10">
      <c r="C511" s="6"/>
      <c r="D511" s="6"/>
      <c r="E511" s="6"/>
      <c r="J511" s="7"/>
    </row>
    <row r="512" spans="3:10">
      <c r="C512" s="6"/>
      <c r="D512" s="6"/>
      <c r="E512" s="6"/>
      <c r="J512" s="7"/>
    </row>
    <row r="513" spans="3:10">
      <c r="C513" s="6"/>
      <c r="D513" s="6"/>
      <c r="E513" s="6"/>
      <c r="J513" s="7"/>
    </row>
    <row r="514" spans="3:10">
      <c r="C514" s="6"/>
      <c r="D514" s="6"/>
      <c r="E514" s="6"/>
      <c r="J514" s="7"/>
    </row>
    <row r="515" spans="3:10">
      <c r="C515" s="6"/>
      <c r="D515" s="6"/>
      <c r="E515" s="6"/>
      <c r="J515" s="7"/>
    </row>
    <row r="516" spans="3:10">
      <c r="C516" s="6"/>
      <c r="D516" s="6"/>
      <c r="E516" s="6"/>
      <c r="J516" s="7"/>
    </row>
    <row r="517" spans="3:10">
      <c r="C517" s="6"/>
      <c r="D517" s="6"/>
      <c r="E517" s="6"/>
      <c r="J517" s="7"/>
    </row>
    <row r="518" spans="3:10">
      <c r="C518" s="6"/>
      <c r="D518" s="6"/>
      <c r="E518" s="6"/>
      <c r="J518" s="7"/>
    </row>
    <row r="519" spans="3:10">
      <c r="C519" s="6"/>
      <c r="D519" s="6"/>
      <c r="E519" s="6"/>
      <c r="J519" s="7"/>
    </row>
    <row r="520" spans="3:10">
      <c r="C520" s="6"/>
      <c r="D520" s="6"/>
      <c r="E520" s="6"/>
      <c r="J520" s="7"/>
    </row>
    <row r="521" spans="3:10">
      <c r="C521" s="6"/>
      <c r="D521" s="6"/>
      <c r="E521" s="6"/>
      <c r="J521" s="7"/>
    </row>
    <row r="522" spans="3:10">
      <c r="C522" s="6"/>
      <c r="D522" s="6"/>
      <c r="E522" s="6"/>
      <c r="J522" s="7"/>
    </row>
    <row r="523" spans="3:10">
      <c r="C523" s="6"/>
      <c r="D523" s="6"/>
      <c r="E523" s="6"/>
      <c r="J523" s="7"/>
    </row>
    <row r="524" spans="3:10">
      <c r="C524" s="6"/>
      <c r="D524" s="6"/>
      <c r="E524" s="6"/>
      <c r="J524" s="7"/>
    </row>
    <row r="525" spans="3:10">
      <c r="C525" s="6"/>
      <c r="D525" s="6"/>
      <c r="E525" s="6"/>
      <c r="J525" s="7"/>
    </row>
    <row r="526" spans="3:10">
      <c r="C526" s="6"/>
      <c r="D526" s="6"/>
      <c r="E526" s="6"/>
      <c r="J526" s="7"/>
    </row>
    <row r="527" spans="3:10">
      <c r="C527" s="6"/>
      <c r="D527" s="6"/>
      <c r="E527" s="6"/>
      <c r="J527" s="7"/>
    </row>
    <row r="528" spans="3:10">
      <c r="C528" s="6"/>
      <c r="D528" s="6"/>
      <c r="E528" s="6"/>
      <c r="J528" s="7"/>
    </row>
    <row r="529" spans="3:10">
      <c r="C529" s="6"/>
      <c r="D529" s="6"/>
      <c r="E529" s="6"/>
      <c r="J529" s="7"/>
    </row>
    <row r="530" spans="3:10">
      <c r="C530" s="6"/>
      <c r="D530" s="6"/>
      <c r="E530" s="6"/>
      <c r="J530" s="7"/>
    </row>
    <row r="531" spans="3:10">
      <c r="C531" s="6"/>
      <c r="D531" s="6"/>
      <c r="E531" s="6"/>
      <c r="J531" s="7"/>
    </row>
    <row r="532" spans="3:10">
      <c r="C532" s="6"/>
      <c r="D532" s="6"/>
      <c r="E532" s="6"/>
      <c r="J532" s="7"/>
    </row>
    <row r="533" spans="3:10">
      <c r="C533" s="6"/>
      <c r="D533" s="6"/>
      <c r="E533" s="6"/>
      <c r="J533" s="7"/>
    </row>
    <row r="534" spans="3:10">
      <c r="C534" s="6"/>
      <c r="D534" s="6"/>
      <c r="E534" s="6"/>
      <c r="J534" s="7"/>
    </row>
    <row r="535" spans="3:10">
      <c r="C535" s="6"/>
      <c r="D535" s="6"/>
      <c r="E535" s="6"/>
      <c r="J535" s="7"/>
    </row>
    <row r="536" spans="3:10">
      <c r="C536" s="6"/>
      <c r="D536" s="6"/>
      <c r="E536" s="6"/>
      <c r="J536" s="7"/>
    </row>
    <row r="537" spans="3:10">
      <c r="C537" s="6"/>
      <c r="D537" s="6"/>
      <c r="E537" s="6"/>
      <c r="J537" s="7"/>
    </row>
    <row r="538" spans="3:10">
      <c r="C538" s="6"/>
      <c r="D538" s="6"/>
      <c r="E538" s="6"/>
      <c r="J538" s="7"/>
    </row>
    <row r="539" spans="3:10">
      <c r="C539" s="6"/>
      <c r="D539" s="6"/>
      <c r="E539" s="6"/>
      <c r="J539" s="7"/>
    </row>
    <row r="540" spans="3:10">
      <c r="C540" s="6"/>
      <c r="D540" s="6"/>
      <c r="E540" s="6"/>
      <c r="J540" s="7"/>
    </row>
    <row r="541" spans="3:10">
      <c r="C541" s="6"/>
      <c r="D541" s="6"/>
      <c r="E541" s="6"/>
      <c r="J541" s="7"/>
    </row>
    <row r="542" spans="3:10">
      <c r="C542" s="6"/>
      <c r="D542" s="6"/>
      <c r="E542" s="6"/>
      <c r="J542" s="7"/>
    </row>
    <row r="543" spans="3:10">
      <c r="C543" s="6"/>
      <c r="D543" s="6"/>
      <c r="E543" s="6"/>
      <c r="J543" s="7"/>
    </row>
    <row r="544" spans="3:10">
      <c r="C544" s="6"/>
      <c r="D544" s="6"/>
      <c r="E544" s="6"/>
      <c r="J544" s="7"/>
    </row>
    <row r="545" spans="3:10">
      <c r="C545" s="6"/>
      <c r="D545" s="6"/>
      <c r="E545" s="6"/>
      <c r="J545" s="7"/>
    </row>
    <row r="546" spans="3:10">
      <c r="C546" s="6"/>
      <c r="D546" s="6"/>
      <c r="E546" s="6"/>
      <c r="J546" s="7"/>
    </row>
    <row r="547" spans="3:10">
      <c r="C547" s="6"/>
      <c r="D547" s="6"/>
      <c r="E547" s="6"/>
      <c r="J547" s="7"/>
    </row>
    <row r="548" spans="3:10">
      <c r="C548" s="6"/>
      <c r="D548" s="6"/>
      <c r="E548" s="6"/>
      <c r="J548" s="7"/>
    </row>
    <row r="549" spans="3:10">
      <c r="C549" s="6"/>
      <c r="D549" s="6"/>
      <c r="E549" s="6"/>
      <c r="J549" s="7"/>
    </row>
    <row r="550" spans="3:10">
      <c r="C550" s="6"/>
      <c r="D550" s="6"/>
      <c r="E550" s="6"/>
      <c r="J550" s="7"/>
    </row>
    <row r="551" spans="3:10">
      <c r="C551" s="6"/>
      <c r="D551" s="6"/>
      <c r="E551" s="6"/>
      <c r="J551" s="7"/>
    </row>
    <row r="552" spans="3:10">
      <c r="C552" s="6"/>
      <c r="D552" s="6"/>
      <c r="E552" s="6"/>
      <c r="J552" s="7"/>
    </row>
    <row r="553" spans="3:10">
      <c r="C553" s="6"/>
      <c r="D553" s="6"/>
      <c r="E553" s="6"/>
      <c r="J553" s="7"/>
    </row>
    <row r="554" spans="3:10">
      <c r="C554" s="6"/>
      <c r="D554" s="6"/>
      <c r="E554" s="6"/>
      <c r="J554" s="7"/>
    </row>
    <row r="555" spans="3:10">
      <c r="C555" s="6"/>
      <c r="D555" s="6"/>
      <c r="E555" s="6"/>
      <c r="J555" s="7"/>
    </row>
    <row r="556" spans="3:10">
      <c r="C556" s="6"/>
      <c r="D556" s="6"/>
      <c r="E556" s="6"/>
      <c r="J556" s="7"/>
    </row>
    <row r="557" spans="3:10">
      <c r="C557" s="6"/>
      <c r="D557" s="6"/>
      <c r="E557" s="6"/>
      <c r="J557" s="7"/>
    </row>
    <row r="558" spans="3:10">
      <c r="C558" s="6"/>
      <c r="D558" s="6"/>
      <c r="E558" s="6"/>
      <c r="J558" s="7"/>
    </row>
    <row r="559" spans="3:10">
      <c r="C559" s="6"/>
      <c r="D559" s="6"/>
      <c r="E559" s="6"/>
      <c r="J559" s="7"/>
    </row>
    <row r="560" spans="3:10">
      <c r="C560" s="6"/>
      <c r="D560" s="6"/>
      <c r="E560" s="6"/>
      <c r="J560" s="7"/>
    </row>
    <row r="561" spans="3:10">
      <c r="C561" s="6"/>
      <c r="D561" s="6"/>
      <c r="E561" s="6"/>
      <c r="J561" s="7"/>
    </row>
    <row r="562" spans="3:10">
      <c r="C562" s="6"/>
      <c r="D562" s="6"/>
      <c r="E562" s="6"/>
      <c r="J562" s="7"/>
    </row>
    <row r="563" spans="3:10">
      <c r="C563" s="6"/>
      <c r="D563" s="6"/>
      <c r="E563" s="6"/>
      <c r="J563" s="7"/>
    </row>
    <row r="564" spans="3:10">
      <c r="C564" s="6"/>
      <c r="D564" s="6"/>
      <c r="E564" s="6"/>
      <c r="J564" s="7"/>
    </row>
    <row r="565" spans="3:10">
      <c r="C565" s="6"/>
      <c r="D565" s="6"/>
      <c r="E565" s="6"/>
      <c r="J565" s="7"/>
    </row>
    <row r="566" spans="3:10">
      <c r="C566" s="6"/>
      <c r="D566" s="6"/>
      <c r="E566" s="6"/>
      <c r="J566" s="7"/>
    </row>
    <row r="567" spans="3:10">
      <c r="C567" s="6"/>
      <c r="D567" s="6"/>
      <c r="E567" s="6"/>
      <c r="J567" s="7"/>
    </row>
    <row r="568" spans="3:10">
      <c r="C568" s="6"/>
      <c r="D568" s="6"/>
      <c r="E568" s="6"/>
      <c r="J568" s="7"/>
    </row>
    <row r="569" spans="3:10">
      <c r="C569" s="6"/>
      <c r="D569" s="6"/>
      <c r="E569" s="6"/>
      <c r="J569" s="7"/>
    </row>
    <row r="570" spans="3:10">
      <c r="C570" s="6"/>
      <c r="D570" s="6"/>
      <c r="E570" s="6"/>
      <c r="J570" s="7"/>
    </row>
    <row r="571" spans="3:10">
      <c r="C571" s="6"/>
      <c r="D571" s="6"/>
      <c r="E571" s="6"/>
      <c r="J571" s="7"/>
    </row>
    <row r="572" spans="3:10">
      <c r="C572" s="6"/>
      <c r="D572" s="6"/>
      <c r="E572" s="6"/>
      <c r="J572" s="7"/>
    </row>
    <row r="573" spans="3:10">
      <c r="C573" s="6"/>
      <c r="D573" s="6"/>
      <c r="E573" s="6"/>
      <c r="J573" s="7"/>
    </row>
    <row r="574" spans="3:10">
      <c r="C574" s="6"/>
      <c r="D574" s="6"/>
      <c r="E574" s="6"/>
      <c r="J574" s="7"/>
    </row>
    <row r="575" spans="3:10">
      <c r="C575" s="6"/>
      <c r="D575" s="6"/>
      <c r="E575" s="6"/>
      <c r="J575" s="7"/>
    </row>
    <row r="576" spans="3:10">
      <c r="C576" s="6"/>
      <c r="D576" s="6"/>
      <c r="E576" s="6"/>
      <c r="J576" s="7"/>
    </row>
    <row r="577" spans="3:10">
      <c r="C577" s="6"/>
      <c r="D577" s="6"/>
      <c r="E577" s="6"/>
      <c r="J577" s="7"/>
    </row>
    <row r="578" spans="3:10">
      <c r="C578" s="6"/>
      <c r="D578" s="6"/>
      <c r="E578" s="6"/>
      <c r="J578" s="7"/>
    </row>
    <row r="579" spans="3:10">
      <c r="C579" s="6"/>
      <c r="D579" s="6"/>
      <c r="E579" s="6"/>
      <c r="J579" s="7"/>
    </row>
    <row r="580" spans="3:10">
      <c r="C580" s="6"/>
      <c r="D580" s="6"/>
      <c r="E580" s="6"/>
      <c r="J580" s="7"/>
    </row>
    <row r="581" spans="3:10">
      <c r="C581" s="6"/>
      <c r="D581" s="6"/>
      <c r="E581" s="6"/>
      <c r="J581" s="7"/>
    </row>
    <row r="582" spans="3:10">
      <c r="C582" s="6"/>
      <c r="D582" s="6"/>
      <c r="E582" s="6"/>
      <c r="J582" s="7"/>
    </row>
    <row r="583" spans="3:10">
      <c r="C583" s="6"/>
      <c r="D583" s="6"/>
      <c r="E583" s="6"/>
      <c r="J583" s="7"/>
    </row>
    <row r="584" spans="3:10">
      <c r="C584" s="6"/>
      <c r="D584" s="6"/>
      <c r="E584" s="6"/>
      <c r="J584" s="7"/>
    </row>
    <row r="585" spans="3:10">
      <c r="C585" s="6"/>
      <c r="D585" s="6"/>
      <c r="E585" s="6"/>
      <c r="J585" s="7"/>
    </row>
    <row r="586" spans="3:10">
      <c r="C586" s="6"/>
      <c r="D586" s="6"/>
      <c r="E586" s="6"/>
      <c r="J586" s="7"/>
    </row>
    <row r="587" spans="3:10">
      <c r="C587" s="6"/>
      <c r="D587" s="6"/>
      <c r="E587" s="6"/>
      <c r="J587" s="7"/>
    </row>
    <row r="588" spans="3:10">
      <c r="C588" s="6"/>
      <c r="D588" s="6"/>
      <c r="E588" s="6"/>
      <c r="J588" s="7"/>
    </row>
    <row r="589" spans="3:10">
      <c r="C589" s="6"/>
      <c r="D589" s="6"/>
      <c r="E589" s="6"/>
      <c r="J589" s="7"/>
    </row>
    <row r="590" spans="3:10">
      <c r="C590" s="6"/>
      <c r="D590" s="6"/>
      <c r="E590" s="6"/>
      <c r="J590" s="7"/>
    </row>
    <row r="591" spans="3:10">
      <c r="C591" s="6"/>
      <c r="D591" s="6"/>
      <c r="E591" s="6"/>
      <c r="J591" s="7"/>
    </row>
    <row r="592" spans="3:10">
      <c r="C592" s="6"/>
      <c r="D592" s="6"/>
      <c r="E592" s="6"/>
      <c r="J592" s="7"/>
    </row>
    <row r="593" spans="3:10">
      <c r="C593" s="6"/>
      <c r="D593" s="6"/>
      <c r="E593" s="6"/>
      <c r="J593" s="7"/>
    </row>
    <row r="594" spans="3:10">
      <c r="C594" s="6"/>
      <c r="D594" s="6"/>
      <c r="E594" s="6"/>
      <c r="J594" s="7"/>
    </row>
    <row r="595" spans="3:10">
      <c r="C595" s="6"/>
      <c r="D595" s="6"/>
      <c r="E595" s="6"/>
      <c r="J595" s="7"/>
    </row>
    <row r="596" spans="3:10">
      <c r="C596" s="6"/>
      <c r="D596" s="6"/>
      <c r="E596" s="6"/>
      <c r="J596" s="7"/>
    </row>
    <row r="597" spans="3:10">
      <c r="C597" s="6"/>
      <c r="D597" s="6"/>
      <c r="E597" s="6"/>
      <c r="J597" s="7"/>
    </row>
    <row r="598" spans="3:10">
      <c r="C598" s="6"/>
      <c r="D598" s="6"/>
      <c r="E598" s="6"/>
      <c r="J598" s="7"/>
    </row>
    <row r="599" spans="3:10">
      <c r="C599" s="6"/>
      <c r="D599" s="6"/>
      <c r="E599" s="6"/>
      <c r="J599" s="7"/>
    </row>
    <row r="600" spans="3:10">
      <c r="C600" s="6"/>
      <c r="D600" s="6"/>
      <c r="E600" s="6"/>
      <c r="J600" s="7"/>
    </row>
    <row r="601" spans="3:10">
      <c r="C601" s="6"/>
      <c r="D601" s="6"/>
      <c r="E601" s="6"/>
      <c r="J601" s="7"/>
    </row>
    <row r="602" spans="3:10">
      <c r="C602" s="6"/>
      <c r="D602" s="6"/>
      <c r="E602" s="6"/>
      <c r="J602" s="7"/>
    </row>
    <row r="603" spans="3:10">
      <c r="C603" s="6"/>
      <c r="D603" s="6"/>
      <c r="E603" s="6"/>
      <c r="J603" s="7"/>
    </row>
    <row r="604" spans="3:10">
      <c r="C604" s="6"/>
      <c r="D604" s="6"/>
      <c r="E604" s="6"/>
      <c r="J604" s="7"/>
    </row>
    <row r="605" spans="3:10">
      <c r="C605" s="6"/>
      <c r="D605" s="6"/>
      <c r="E605" s="6"/>
      <c r="J605" s="7"/>
    </row>
    <row r="606" spans="3:10">
      <c r="C606" s="6"/>
      <c r="D606" s="6"/>
      <c r="E606" s="6"/>
      <c r="J606" s="7"/>
    </row>
    <row r="607" spans="3:10">
      <c r="C607" s="6"/>
      <c r="D607" s="6"/>
      <c r="E607" s="6"/>
      <c r="J607" s="7"/>
    </row>
    <row r="608" spans="3:10">
      <c r="C608" s="6"/>
      <c r="D608" s="6"/>
      <c r="E608" s="6"/>
      <c r="J608" s="7"/>
    </row>
    <row r="609" spans="3:10">
      <c r="C609" s="6"/>
      <c r="D609" s="6"/>
      <c r="E609" s="6"/>
      <c r="J609" s="7"/>
    </row>
    <row r="610" spans="3:10">
      <c r="C610" s="6"/>
      <c r="D610" s="6"/>
      <c r="E610" s="6"/>
      <c r="J610" s="7"/>
    </row>
    <row r="611" spans="3:10">
      <c r="C611" s="6"/>
      <c r="D611" s="6"/>
      <c r="E611" s="6"/>
      <c r="J611" s="7"/>
    </row>
    <row r="612" spans="3:10">
      <c r="C612" s="6"/>
      <c r="D612" s="6"/>
      <c r="E612" s="6"/>
      <c r="J612" s="7"/>
    </row>
    <row r="613" spans="3:10">
      <c r="C613" s="6"/>
      <c r="D613" s="6"/>
      <c r="E613" s="6"/>
      <c r="J613" s="7"/>
    </row>
    <row r="614" spans="3:10">
      <c r="C614" s="6"/>
      <c r="D614" s="6"/>
      <c r="E614" s="6"/>
      <c r="J614" s="7"/>
    </row>
    <row r="615" spans="3:10">
      <c r="C615" s="6"/>
      <c r="D615" s="6"/>
      <c r="E615" s="6"/>
      <c r="J615" s="7"/>
    </row>
    <row r="616" spans="3:10">
      <c r="C616" s="6"/>
      <c r="D616" s="6"/>
      <c r="E616" s="6"/>
      <c r="J616" s="7"/>
    </row>
    <row r="617" spans="3:10">
      <c r="C617" s="6"/>
      <c r="D617" s="6"/>
      <c r="E617" s="6"/>
      <c r="J617" s="7"/>
    </row>
    <row r="618" spans="3:10">
      <c r="C618" s="6"/>
      <c r="D618" s="6"/>
      <c r="E618" s="6"/>
      <c r="J618" s="7"/>
    </row>
    <row r="619" spans="3:10">
      <c r="C619" s="6"/>
      <c r="D619" s="6"/>
      <c r="E619" s="6"/>
      <c r="J619" s="7"/>
    </row>
    <row r="620" spans="3:10">
      <c r="C620" s="6"/>
      <c r="D620" s="6"/>
      <c r="E620" s="6"/>
      <c r="J620" s="7"/>
    </row>
    <row r="621" spans="3:10">
      <c r="C621" s="6"/>
      <c r="D621" s="6"/>
      <c r="E621" s="6"/>
      <c r="J621" s="7"/>
    </row>
    <row r="622" spans="3:10">
      <c r="C622" s="6"/>
      <c r="D622" s="6"/>
      <c r="E622" s="6"/>
      <c r="J622" s="7"/>
    </row>
    <row r="623" spans="3:10">
      <c r="C623" s="6"/>
      <c r="D623" s="6"/>
      <c r="E623" s="6"/>
      <c r="J623" s="7"/>
    </row>
    <row r="624" spans="3:10">
      <c r="C624" s="6"/>
      <c r="D624" s="6"/>
      <c r="E624" s="6"/>
      <c r="J624" s="7"/>
    </row>
    <row r="625" spans="3:10">
      <c r="C625" s="6"/>
      <c r="D625" s="6"/>
      <c r="E625" s="6"/>
      <c r="J625" s="7"/>
    </row>
    <row r="626" spans="3:10">
      <c r="C626" s="6"/>
      <c r="D626" s="6"/>
      <c r="E626" s="6"/>
      <c r="J626" s="7"/>
    </row>
    <row r="627" spans="3:10">
      <c r="C627" s="6"/>
      <c r="D627" s="6"/>
      <c r="E627" s="6"/>
      <c r="J627" s="7"/>
    </row>
    <row r="628" spans="3:10">
      <c r="C628" s="6"/>
      <c r="D628" s="6"/>
      <c r="E628" s="6"/>
      <c r="J628" s="7"/>
    </row>
    <row r="629" spans="3:10">
      <c r="C629" s="6"/>
      <c r="D629" s="6"/>
      <c r="E629" s="6"/>
      <c r="J629" s="7"/>
    </row>
    <row r="630" spans="3:10">
      <c r="C630" s="6"/>
      <c r="D630" s="6"/>
      <c r="E630" s="6"/>
      <c r="J630" s="7"/>
    </row>
    <row r="631" spans="3:10">
      <c r="C631" s="6"/>
      <c r="D631" s="6"/>
      <c r="E631" s="6"/>
      <c r="J631" s="7"/>
    </row>
    <row r="632" spans="3:10">
      <c r="C632" s="6"/>
      <c r="D632" s="6"/>
      <c r="E632" s="6"/>
      <c r="J632" s="7"/>
    </row>
    <row r="633" spans="3:10">
      <c r="C633" s="6"/>
      <c r="D633" s="6"/>
      <c r="E633" s="6"/>
      <c r="J633" s="7"/>
    </row>
    <row r="634" spans="3:10">
      <c r="C634" s="6"/>
      <c r="D634" s="6"/>
      <c r="E634" s="6"/>
      <c r="J634" s="7"/>
    </row>
    <row r="635" spans="3:10">
      <c r="C635" s="6"/>
      <c r="D635" s="6"/>
      <c r="E635" s="6"/>
      <c r="J635" s="7"/>
    </row>
    <row r="636" spans="3:10">
      <c r="C636" s="6"/>
      <c r="D636" s="6"/>
      <c r="E636" s="6"/>
      <c r="J636" s="7"/>
    </row>
    <row r="637" spans="3:10">
      <c r="C637" s="6"/>
      <c r="D637" s="6"/>
      <c r="E637" s="6"/>
      <c r="J637" s="7"/>
    </row>
    <row r="638" spans="3:10">
      <c r="C638" s="6"/>
      <c r="D638" s="6"/>
      <c r="E638" s="6"/>
      <c r="J638" s="7"/>
    </row>
    <row r="639" spans="3:10">
      <c r="C639" s="6"/>
      <c r="D639" s="6"/>
      <c r="E639" s="6"/>
      <c r="J639" s="7"/>
    </row>
    <row r="640" spans="3:10">
      <c r="C640" s="6"/>
      <c r="D640" s="6"/>
      <c r="E640" s="6"/>
      <c r="J640" s="7"/>
    </row>
    <row r="641" spans="3:10">
      <c r="C641" s="6"/>
      <c r="D641" s="6"/>
      <c r="E641" s="6"/>
      <c r="J641" s="7"/>
    </row>
    <row r="642" spans="3:10">
      <c r="C642" s="6"/>
      <c r="D642" s="6"/>
      <c r="E642" s="6"/>
      <c r="J642" s="7"/>
    </row>
    <row r="643" spans="3:10">
      <c r="C643" s="6"/>
      <c r="D643" s="6"/>
      <c r="E643" s="6"/>
      <c r="J643" s="7"/>
    </row>
    <row r="644" spans="3:10">
      <c r="C644" s="6"/>
      <c r="D644" s="6"/>
      <c r="E644" s="6"/>
      <c r="J644" s="7"/>
    </row>
    <row r="645" spans="3:10">
      <c r="C645" s="6"/>
      <c r="D645" s="6"/>
      <c r="E645" s="6"/>
      <c r="J645" s="7"/>
    </row>
    <row r="646" spans="3:10">
      <c r="C646" s="6"/>
      <c r="D646" s="6"/>
      <c r="E646" s="6"/>
      <c r="J646" s="7"/>
    </row>
    <row r="647" spans="3:10">
      <c r="C647" s="6"/>
      <c r="D647" s="6"/>
      <c r="E647" s="6"/>
      <c r="J647" s="7"/>
    </row>
    <row r="648" spans="3:10">
      <c r="C648" s="6"/>
      <c r="D648" s="6"/>
      <c r="E648" s="6"/>
      <c r="J648" s="7"/>
    </row>
    <row r="649" spans="3:10">
      <c r="C649" s="6"/>
      <c r="D649" s="6"/>
      <c r="E649" s="6"/>
      <c r="J649" s="7"/>
    </row>
    <row r="650" spans="3:10">
      <c r="C650" s="6"/>
      <c r="D650" s="6"/>
      <c r="E650" s="6"/>
      <c r="J650" s="7"/>
    </row>
    <row r="651" spans="3:10">
      <c r="C651" s="6"/>
      <c r="D651" s="6"/>
      <c r="E651" s="6"/>
      <c r="J651" s="7"/>
    </row>
    <row r="652" spans="3:10">
      <c r="C652" s="6"/>
      <c r="D652" s="6"/>
      <c r="E652" s="6"/>
      <c r="J652" s="7"/>
    </row>
    <row r="653" spans="3:10">
      <c r="C653" s="6"/>
      <c r="D653" s="6"/>
      <c r="E653" s="6"/>
      <c r="J653" s="7"/>
    </row>
    <row r="654" spans="3:10">
      <c r="C654" s="6"/>
      <c r="D654" s="6"/>
      <c r="E654" s="6"/>
      <c r="J654" s="7"/>
    </row>
    <row r="655" spans="3:10">
      <c r="C655" s="6"/>
      <c r="D655" s="6"/>
      <c r="E655" s="6"/>
      <c r="J655" s="7"/>
    </row>
    <row r="656" spans="3:10">
      <c r="C656" s="6"/>
      <c r="D656" s="6"/>
      <c r="E656" s="6"/>
      <c r="J656" s="7"/>
    </row>
    <row r="657" spans="3:10">
      <c r="C657" s="6"/>
      <c r="D657" s="6"/>
      <c r="E657" s="6"/>
      <c r="J657" s="7"/>
    </row>
    <row r="658" spans="3:10">
      <c r="C658" s="6"/>
      <c r="D658" s="6"/>
      <c r="E658" s="6"/>
      <c r="J658" s="7"/>
    </row>
    <row r="659" spans="3:10">
      <c r="C659" s="6"/>
      <c r="D659" s="6"/>
      <c r="E659" s="6"/>
      <c r="J659" s="7"/>
    </row>
    <row r="660" spans="3:10">
      <c r="C660" s="6"/>
      <c r="D660" s="6"/>
      <c r="E660" s="6"/>
      <c r="J660" s="7"/>
    </row>
    <row r="661" spans="3:10">
      <c r="C661" s="6"/>
      <c r="D661" s="6"/>
      <c r="E661" s="6"/>
      <c r="J661" s="7"/>
    </row>
    <row r="662" spans="3:10">
      <c r="C662" s="6"/>
      <c r="D662" s="6"/>
      <c r="E662" s="6"/>
      <c r="J662" s="7"/>
    </row>
    <row r="663" spans="3:10">
      <c r="C663" s="6"/>
      <c r="D663" s="6"/>
      <c r="E663" s="6"/>
      <c r="J663" s="7"/>
    </row>
    <row r="664" spans="3:10">
      <c r="C664" s="6"/>
      <c r="D664" s="6"/>
      <c r="E664" s="6"/>
      <c r="J664" s="7"/>
    </row>
    <row r="665" spans="3:10">
      <c r="C665" s="6"/>
      <c r="D665" s="6"/>
      <c r="E665" s="6"/>
      <c r="J665" s="7"/>
    </row>
    <row r="666" spans="3:10">
      <c r="C666" s="6"/>
      <c r="D666" s="6"/>
      <c r="E666" s="6"/>
      <c r="J666" s="7"/>
    </row>
    <row r="667" spans="3:10">
      <c r="C667" s="6"/>
      <c r="D667" s="6"/>
      <c r="E667" s="6"/>
      <c r="J667" s="7"/>
    </row>
    <row r="668" spans="3:10">
      <c r="C668" s="6"/>
      <c r="D668" s="6"/>
      <c r="E668" s="6"/>
      <c r="J668" s="7"/>
    </row>
    <row r="669" spans="3:10">
      <c r="C669" s="6"/>
      <c r="D669" s="6"/>
      <c r="E669" s="6"/>
      <c r="J669" s="7"/>
    </row>
    <row r="670" spans="3:10">
      <c r="C670" s="6"/>
      <c r="D670" s="6"/>
      <c r="E670" s="6"/>
      <c r="J670" s="7"/>
    </row>
    <row r="671" spans="3:10">
      <c r="C671" s="6"/>
      <c r="D671" s="6"/>
      <c r="E671" s="6"/>
      <c r="J671" s="7"/>
    </row>
    <row r="672" spans="3:10">
      <c r="C672" s="6"/>
      <c r="D672" s="6"/>
      <c r="E672" s="6"/>
      <c r="J672" s="7"/>
    </row>
    <row r="673" spans="3:10">
      <c r="C673" s="6"/>
      <c r="D673" s="6"/>
      <c r="E673" s="6"/>
      <c r="J673" s="7"/>
    </row>
    <row r="674" spans="3:10">
      <c r="C674" s="6"/>
      <c r="D674" s="6"/>
      <c r="E674" s="6"/>
      <c r="J674" s="7"/>
    </row>
    <row r="675" spans="3:10">
      <c r="C675" s="6"/>
      <c r="D675" s="6"/>
      <c r="E675" s="6"/>
      <c r="J675" s="7"/>
    </row>
    <row r="676" spans="3:10">
      <c r="C676" s="6"/>
      <c r="D676" s="6"/>
      <c r="E676" s="6"/>
      <c r="J676" s="7"/>
    </row>
    <row r="677" spans="3:10">
      <c r="C677" s="6"/>
      <c r="D677" s="6"/>
      <c r="E677" s="6"/>
      <c r="J677" s="7"/>
    </row>
    <row r="678" spans="3:10">
      <c r="C678" s="6"/>
      <c r="D678" s="6"/>
      <c r="E678" s="6"/>
      <c r="J678" s="7"/>
    </row>
    <row r="679" spans="3:10">
      <c r="C679" s="6"/>
      <c r="D679" s="6"/>
      <c r="E679" s="6"/>
      <c r="J679" s="7"/>
    </row>
    <row r="680" spans="3:10">
      <c r="C680" s="6"/>
      <c r="D680" s="6"/>
      <c r="E680" s="6"/>
      <c r="J680" s="7"/>
    </row>
    <row r="681" spans="3:10">
      <c r="C681" s="6"/>
      <c r="D681" s="6"/>
      <c r="E681" s="6"/>
      <c r="J681" s="7"/>
    </row>
    <row r="682" spans="3:10">
      <c r="C682" s="6"/>
      <c r="D682" s="6"/>
      <c r="E682" s="6"/>
      <c r="J682" s="7"/>
    </row>
    <row r="683" spans="3:10">
      <c r="C683" s="6"/>
      <c r="D683" s="6"/>
      <c r="E683" s="6"/>
      <c r="J683" s="7"/>
    </row>
    <row r="684" spans="3:10">
      <c r="C684" s="6"/>
      <c r="D684" s="6"/>
      <c r="E684" s="6"/>
      <c r="J684" s="7"/>
    </row>
    <row r="685" spans="3:10">
      <c r="C685" s="6"/>
      <c r="D685" s="6"/>
      <c r="E685" s="6"/>
      <c r="J685" s="7"/>
    </row>
    <row r="686" spans="3:10">
      <c r="C686" s="6"/>
      <c r="D686" s="6"/>
      <c r="E686" s="6"/>
      <c r="J686" s="7"/>
    </row>
    <row r="687" spans="3:10">
      <c r="C687" s="6"/>
      <c r="D687" s="6"/>
      <c r="E687" s="6"/>
      <c r="J687" s="7"/>
    </row>
    <row r="688" spans="3:10">
      <c r="C688" s="6"/>
      <c r="D688" s="6"/>
      <c r="E688" s="6"/>
      <c r="J688" s="7"/>
    </row>
    <row r="689" spans="3:10">
      <c r="C689" s="6"/>
      <c r="D689" s="6"/>
      <c r="E689" s="6"/>
      <c r="J689" s="7"/>
    </row>
    <row r="690" spans="3:10">
      <c r="C690" s="6"/>
      <c r="D690" s="6"/>
      <c r="E690" s="6"/>
      <c r="J690" s="7"/>
    </row>
    <row r="691" spans="3:10">
      <c r="C691" s="6"/>
      <c r="D691" s="6"/>
      <c r="E691" s="6"/>
      <c r="J691" s="7"/>
    </row>
    <row r="692" spans="3:10">
      <c r="C692" s="6"/>
      <c r="D692" s="6"/>
      <c r="E692" s="6"/>
      <c r="J692" s="7"/>
    </row>
    <row r="693" spans="3:10">
      <c r="C693" s="6"/>
      <c r="D693" s="6"/>
      <c r="E693" s="6"/>
      <c r="J693" s="7"/>
    </row>
    <row r="694" spans="3:10">
      <c r="C694" s="6"/>
      <c r="D694" s="6"/>
      <c r="E694" s="6"/>
      <c r="J694" s="7"/>
    </row>
    <row r="695" spans="3:10">
      <c r="C695" s="6"/>
      <c r="D695" s="6"/>
      <c r="E695" s="6"/>
      <c r="J695" s="7"/>
    </row>
    <row r="696" spans="3:10">
      <c r="C696" s="6"/>
      <c r="D696" s="6"/>
      <c r="E696" s="6"/>
      <c r="J696" s="7"/>
    </row>
    <row r="697" spans="3:10">
      <c r="C697" s="6"/>
      <c r="D697" s="6"/>
      <c r="E697" s="6"/>
      <c r="J697" s="7"/>
    </row>
    <row r="698" spans="3:10">
      <c r="C698" s="6"/>
      <c r="D698" s="6"/>
      <c r="E698" s="6"/>
      <c r="J698" s="7"/>
    </row>
    <row r="699" spans="3:10">
      <c r="C699" s="6"/>
      <c r="D699" s="6"/>
      <c r="E699" s="6"/>
      <c r="J699" s="7"/>
    </row>
    <row r="700" spans="3:10">
      <c r="C700" s="6"/>
      <c r="D700" s="6"/>
      <c r="E700" s="6"/>
      <c r="J700" s="7"/>
    </row>
    <row r="701" spans="3:10">
      <c r="C701" s="6"/>
      <c r="D701" s="6"/>
      <c r="E701" s="6"/>
      <c r="J701" s="7"/>
    </row>
    <row r="702" spans="3:10">
      <c r="C702" s="6"/>
      <c r="D702" s="6"/>
      <c r="E702" s="6"/>
      <c r="J702" s="7"/>
    </row>
    <row r="703" spans="3:10">
      <c r="C703" s="6"/>
      <c r="D703" s="6"/>
      <c r="E703" s="6"/>
      <c r="J703" s="7"/>
    </row>
    <row r="704" spans="3:10">
      <c r="C704" s="6"/>
      <c r="D704" s="6"/>
      <c r="E704" s="6"/>
      <c r="J704" s="7"/>
    </row>
    <row r="705" spans="3:10">
      <c r="C705" s="6"/>
      <c r="D705" s="6"/>
      <c r="E705" s="6"/>
      <c r="J705" s="7"/>
    </row>
    <row r="706" spans="3:10">
      <c r="C706" s="6"/>
      <c r="D706" s="6"/>
      <c r="E706" s="6"/>
      <c r="J706" s="7"/>
    </row>
    <row r="707" spans="3:10">
      <c r="C707" s="6"/>
      <c r="D707" s="6"/>
      <c r="E707" s="6"/>
      <c r="J707" s="7"/>
    </row>
    <row r="708" spans="3:10">
      <c r="C708" s="6"/>
      <c r="D708" s="6"/>
      <c r="E708" s="6"/>
      <c r="J708" s="7"/>
    </row>
    <row r="709" spans="3:10">
      <c r="C709" s="6"/>
      <c r="D709" s="6"/>
      <c r="E709" s="6"/>
      <c r="J709" s="7"/>
    </row>
    <row r="710" spans="3:10">
      <c r="C710" s="6"/>
      <c r="D710" s="6"/>
      <c r="E710" s="6"/>
      <c r="J710" s="7"/>
    </row>
    <row r="711" spans="3:10">
      <c r="C711" s="6"/>
      <c r="D711" s="6"/>
      <c r="E711" s="6"/>
      <c r="J711" s="7"/>
    </row>
    <row r="712" spans="3:10">
      <c r="C712" s="6"/>
      <c r="D712" s="6"/>
      <c r="E712" s="6"/>
      <c r="J712" s="7"/>
    </row>
    <row r="713" spans="3:10">
      <c r="C713" s="6"/>
      <c r="D713" s="6"/>
      <c r="E713" s="6"/>
      <c r="J713" s="7"/>
    </row>
    <row r="714" spans="3:10">
      <c r="C714" s="6"/>
      <c r="D714" s="6"/>
      <c r="E714" s="6"/>
      <c r="J714" s="7"/>
    </row>
    <row r="715" spans="3:10">
      <c r="C715" s="6"/>
      <c r="D715" s="6"/>
      <c r="E715" s="6"/>
      <c r="J715" s="7"/>
    </row>
    <row r="716" spans="3:10">
      <c r="C716" s="6"/>
      <c r="D716" s="6"/>
      <c r="E716" s="6"/>
      <c r="J716" s="7"/>
    </row>
    <row r="717" spans="3:10">
      <c r="C717" s="6"/>
      <c r="D717" s="6"/>
      <c r="E717" s="6"/>
      <c r="J717" s="7"/>
    </row>
    <row r="718" spans="3:10">
      <c r="C718" s="6"/>
      <c r="D718" s="6"/>
      <c r="E718" s="6"/>
      <c r="J718" s="7"/>
    </row>
    <row r="719" spans="3:10">
      <c r="C719" s="6"/>
      <c r="D719" s="6"/>
      <c r="E719" s="6"/>
      <c r="J719" s="7"/>
    </row>
    <row r="720" spans="3:10">
      <c r="C720" s="6"/>
      <c r="D720" s="6"/>
      <c r="E720" s="6"/>
      <c r="J720" s="7"/>
    </row>
    <row r="721" spans="3:10">
      <c r="C721" s="6"/>
      <c r="D721" s="6"/>
      <c r="E721" s="6"/>
      <c r="J721" s="7"/>
    </row>
    <row r="722" spans="3:10">
      <c r="C722" s="6"/>
      <c r="D722" s="6"/>
      <c r="E722" s="6"/>
      <c r="J722" s="7"/>
    </row>
    <row r="723" spans="3:10">
      <c r="C723" s="6"/>
      <c r="D723" s="6"/>
      <c r="E723" s="6"/>
      <c r="J723" s="7"/>
    </row>
    <row r="724" spans="3:10">
      <c r="C724" s="6"/>
      <c r="D724" s="6"/>
      <c r="E724" s="6"/>
      <c r="J724" s="7"/>
    </row>
    <row r="725" spans="3:10">
      <c r="C725" s="6"/>
      <c r="D725" s="6"/>
      <c r="E725" s="6"/>
      <c r="J725" s="7"/>
    </row>
    <row r="726" spans="3:10">
      <c r="C726" s="6"/>
      <c r="D726" s="6"/>
      <c r="E726" s="6"/>
      <c r="J726" s="7"/>
    </row>
    <row r="727" spans="3:10">
      <c r="C727" s="6"/>
      <c r="D727" s="6"/>
      <c r="E727" s="6"/>
      <c r="J727" s="7"/>
    </row>
    <row r="728" spans="3:10">
      <c r="C728" s="6"/>
      <c r="D728" s="6"/>
      <c r="E728" s="6"/>
      <c r="J728" s="7"/>
    </row>
    <row r="729" spans="3:10">
      <c r="C729" s="6"/>
      <c r="D729" s="6"/>
      <c r="E729" s="6"/>
      <c r="J729" s="7"/>
    </row>
    <row r="730" spans="3:10">
      <c r="C730" s="6"/>
      <c r="D730" s="6"/>
      <c r="E730" s="6"/>
      <c r="J730" s="7"/>
    </row>
    <row r="731" spans="3:10">
      <c r="C731" s="6"/>
      <c r="D731" s="6"/>
      <c r="E731" s="6"/>
      <c r="J731" s="7"/>
    </row>
    <row r="732" spans="3:10">
      <c r="C732" s="6"/>
      <c r="D732" s="6"/>
      <c r="E732" s="6"/>
      <c r="J732" s="7"/>
    </row>
    <row r="733" spans="3:10">
      <c r="C733" s="6"/>
      <c r="D733" s="6"/>
      <c r="E733" s="6"/>
      <c r="J733" s="7"/>
    </row>
    <row r="734" spans="3:10">
      <c r="C734" s="6"/>
      <c r="D734" s="6"/>
      <c r="E734" s="6"/>
      <c r="J734" s="7"/>
    </row>
    <row r="735" spans="3:10">
      <c r="C735" s="6"/>
      <c r="D735" s="6"/>
      <c r="E735" s="6"/>
      <c r="J735" s="7"/>
    </row>
    <row r="736" spans="3:10">
      <c r="C736" s="6"/>
      <c r="D736" s="6"/>
      <c r="E736" s="6"/>
      <c r="J736" s="7"/>
    </row>
    <row r="737" spans="3:10">
      <c r="C737" s="6"/>
      <c r="D737" s="6"/>
      <c r="E737" s="6"/>
      <c r="J737" s="7"/>
    </row>
    <row r="738" spans="3:10">
      <c r="C738" s="6"/>
      <c r="D738" s="6"/>
      <c r="E738" s="6"/>
      <c r="J738" s="7"/>
    </row>
    <row r="739" spans="3:10">
      <c r="C739" s="6"/>
      <c r="D739" s="6"/>
      <c r="E739" s="6"/>
      <c r="J739" s="7"/>
    </row>
    <row r="740" spans="3:10">
      <c r="C740" s="6"/>
      <c r="D740" s="6"/>
      <c r="E740" s="6"/>
      <c r="J740" s="7"/>
    </row>
    <row r="741" spans="3:10">
      <c r="C741" s="6"/>
      <c r="D741" s="6"/>
      <c r="E741" s="6"/>
      <c r="J741" s="7"/>
    </row>
    <row r="742" spans="3:10">
      <c r="C742" s="6"/>
      <c r="D742" s="6"/>
      <c r="E742" s="6"/>
      <c r="J742" s="7"/>
    </row>
    <row r="743" spans="3:10">
      <c r="C743" s="6"/>
      <c r="D743" s="6"/>
      <c r="E743" s="6"/>
      <c r="J743" s="7"/>
    </row>
    <row r="744" spans="3:10">
      <c r="C744" s="6"/>
      <c r="D744" s="6"/>
      <c r="E744" s="6"/>
      <c r="J744" s="7"/>
    </row>
    <row r="745" spans="3:10">
      <c r="C745" s="6"/>
      <c r="D745" s="6"/>
      <c r="E745" s="6"/>
      <c r="J745" s="7"/>
    </row>
    <row r="746" spans="3:10">
      <c r="C746" s="6"/>
      <c r="D746" s="6"/>
      <c r="E746" s="6"/>
      <c r="J746" s="7"/>
    </row>
    <row r="747" spans="3:10">
      <c r="C747" s="6"/>
      <c r="D747" s="6"/>
      <c r="E747" s="6"/>
      <c r="J747" s="7"/>
    </row>
    <row r="748" spans="3:10">
      <c r="C748" s="6"/>
      <c r="D748" s="6"/>
      <c r="E748" s="6"/>
      <c r="J748" s="7"/>
    </row>
    <row r="749" spans="3:10">
      <c r="C749" s="6"/>
      <c r="D749" s="6"/>
      <c r="E749" s="6"/>
      <c r="J749" s="7"/>
    </row>
    <row r="750" spans="3:10">
      <c r="C750" s="6"/>
      <c r="D750" s="6"/>
      <c r="E750" s="6"/>
      <c r="J750" s="7"/>
    </row>
    <row r="751" spans="3:10">
      <c r="C751" s="6"/>
      <c r="D751" s="6"/>
      <c r="E751" s="6"/>
      <c r="J751" s="7"/>
    </row>
    <row r="752" spans="3:10">
      <c r="C752" s="6"/>
      <c r="D752" s="6"/>
      <c r="E752" s="6"/>
      <c r="J752" s="7"/>
    </row>
    <row r="753" spans="3:10">
      <c r="C753" s="6"/>
      <c r="D753" s="6"/>
      <c r="E753" s="6"/>
      <c r="J753" s="7"/>
    </row>
    <row r="754" spans="3:10">
      <c r="C754" s="6"/>
      <c r="D754" s="6"/>
      <c r="E754" s="6"/>
      <c r="J754" s="7"/>
    </row>
    <row r="755" spans="3:10">
      <c r="C755" s="6"/>
      <c r="D755" s="6"/>
      <c r="E755" s="6"/>
      <c r="J755" s="7"/>
    </row>
    <row r="756" spans="3:10">
      <c r="C756" s="6"/>
      <c r="D756" s="6"/>
      <c r="E756" s="6"/>
      <c r="J756" s="7"/>
    </row>
    <row r="757" spans="3:10">
      <c r="C757" s="6"/>
      <c r="D757" s="6"/>
      <c r="E757" s="6"/>
      <c r="J757" s="7"/>
    </row>
    <row r="758" spans="3:10">
      <c r="C758" s="6"/>
      <c r="D758" s="6"/>
      <c r="E758" s="6"/>
      <c r="J758" s="7"/>
    </row>
    <row r="759" spans="3:10">
      <c r="C759" s="6"/>
      <c r="D759" s="6"/>
      <c r="E759" s="6"/>
      <c r="J759" s="7"/>
    </row>
    <row r="760" spans="3:10">
      <c r="C760" s="6"/>
      <c r="D760" s="6"/>
      <c r="E760" s="6"/>
      <c r="J760" s="7"/>
    </row>
    <row r="761" spans="3:10">
      <c r="C761" s="6"/>
      <c r="D761" s="6"/>
      <c r="E761" s="6"/>
      <c r="J761" s="7"/>
    </row>
    <row r="762" spans="3:10">
      <c r="C762" s="6"/>
      <c r="D762" s="6"/>
      <c r="E762" s="6"/>
      <c r="J762" s="7"/>
    </row>
    <row r="763" spans="3:10">
      <c r="C763" s="6"/>
      <c r="D763" s="6"/>
      <c r="E763" s="6"/>
      <c r="J763" s="7"/>
    </row>
    <row r="764" spans="3:10">
      <c r="C764" s="6"/>
      <c r="D764" s="6"/>
      <c r="E764" s="6"/>
      <c r="J764" s="7"/>
    </row>
    <row r="765" spans="3:10">
      <c r="C765" s="6"/>
      <c r="D765" s="6"/>
      <c r="E765" s="6"/>
      <c r="J765" s="7"/>
    </row>
    <row r="766" spans="3:10">
      <c r="C766" s="6"/>
      <c r="D766" s="6"/>
      <c r="E766" s="6"/>
      <c r="J766" s="7"/>
    </row>
    <row r="767" spans="3:10">
      <c r="C767" s="6"/>
      <c r="D767" s="6"/>
      <c r="E767" s="6"/>
      <c r="J767" s="7"/>
    </row>
    <row r="768" spans="3:10">
      <c r="C768" s="6"/>
      <c r="D768" s="6"/>
      <c r="E768" s="6"/>
      <c r="J768" s="7"/>
    </row>
    <row r="769" spans="3:10">
      <c r="C769" s="6"/>
      <c r="D769" s="6"/>
      <c r="E769" s="6"/>
      <c r="J769" s="7"/>
    </row>
    <row r="770" spans="3:10">
      <c r="C770" s="6"/>
      <c r="D770" s="6"/>
      <c r="E770" s="6"/>
      <c r="J770" s="7"/>
    </row>
    <row r="771" spans="3:10">
      <c r="C771" s="6"/>
      <c r="D771" s="6"/>
      <c r="E771" s="6"/>
      <c r="J771" s="7"/>
    </row>
    <row r="772" spans="3:10">
      <c r="C772" s="6"/>
      <c r="D772" s="6"/>
      <c r="E772" s="6"/>
      <c r="J772" s="7"/>
    </row>
    <row r="773" spans="3:10">
      <c r="C773" s="6"/>
      <c r="D773" s="6"/>
      <c r="E773" s="6"/>
      <c r="J773" s="7"/>
    </row>
    <row r="774" spans="3:10">
      <c r="C774" s="6"/>
      <c r="D774" s="6"/>
      <c r="E774" s="6"/>
      <c r="J774" s="7"/>
    </row>
    <row r="775" spans="3:10">
      <c r="C775" s="6"/>
      <c r="D775" s="6"/>
      <c r="E775" s="6"/>
      <c r="J775" s="7"/>
    </row>
    <row r="776" spans="3:10">
      <c r="C776" s="6"/>
      <c r="D776" s="6"/>
      <c r="E776" s="6"/>
      <c r="J776" s="7"/>
    </row>
    <row r="777" spans="3:10">
      <c r="C777" s="6"/>
      <c r="D777" s="6"/>
      <c r="E777" s="6"/>
      <c r="J777" s="7"/>
    </row>
    <row r="778" spans="3:10">
      <c r="C778" s="6"/>
      <c r="D778" s="6"/>
      <c r="E778" s="6"/>
      <c r="J778" s="7"/>
    </row>
    <row r="779" spans="3:10">
      <c r="C779" s="6"/>
      <c r="D779" s="6"/>
      <c r="E779" s="6"/>
      <c r="J779" s="7"/>
    </row>
    <row r="780" spans="3:10">
      <c r="C780" s="6"/>
      <c r="D780" s="6"/>
      <c r="E780" s="6"/>
      <c r="J780" s="7"/>
    </row>
    <row r="781" spans="3:10">
      <c r="C781" s="6"/>
      <c r="D781" s="6"/>
      <c r="E781" s="6"/>
      <c r="J781" s="7"/>
    </row>
    <row r="782" spans="3:10">
      <c r="C782" s="6"/>
      <c r="D782" s="6"/>
      <c r="E782" s="6"/>
      <c r="J782" s="7"/>
    </row>
    <row r="783" spans="3:10">
      <c r="C783" s="6"/>
      <c r="D783" s="6"/>
      <c r="E783" s="6"/>
      <c r="J783" s="7"/>
    </row>
    <row r="784" spans="3:10">
      <c r="C784" s="6"/>
      <c r="D784" s="6"/>
      <c r="E784" s="6"/>
      <c r="J784" s="7"/>
    </row>
    <row r="785" spans="3:10">
      <c r="C785" s="6"/>
      <c r="D785" s="6"/>
      <c r="E785" s="6"/>
      <c r="J785" s="7"/>
    </row>
    <row r="786" spans="3:10">
      <c r="C786" s="6"/>
      <c r="D786" s="6"/>
      <c r="E786" s="6"/>
      <c r="J786" s="7"/>
    </row>
    <row r="787" spans="3:10">
      <c r="C787" s="6"/>
      <c r="D787" s="6"/>
      <c r="E787" s="6"/>
      <c r="J787" s="7"/>
    </row>
    <row r="788" spans="3:10">
      <c r="C788" s="6"/>
      <c r="D788" s="6"/>
      <c r="E788" s="6"/>
      <c r="J788" s="7"/>
    </row>
    <row r="789" spans="3:10">
      <c r="C789" s="6"/>
      <c r="D789" s="6"/>
      <c r="E789" s="6"/>
      <c r="J789" s="7"/>
    </row>
    <row r="790" spans="3:10">
      <c r="C790" s="6"/>
      <c r="D790" s="6"/>
      <c r="E790" s="6"/>
      <c r="J790" s="7"/>
    </row>
    <row r="791" spans="3:10">
      <c r="C791" s="6"/>
      <c r="D791" s="6"/>
      <c r="E791" s="6"/>
      <c r="J791" s="7"/>
    </row>
    <row r="792" spans="3:10">
      <c r="C792" s="6"/>
      <c r="D792" s="6"/>
      <c r="E792" s="6"/>
      <c r="J792" s="7"/>
    </row>
    <row r="793" spans="3:10">
      <c r="C793" s="6"/>
      <c r="D793" s="6"/>
      <c r="E793" s="6"/>
      <c r="J793" s="7"/>
    </row>
    <row r="794" spans="3:10">
      <c r="C794" s="6"/>
      <c r="D794" s="6"/>
      <c r="E794" s="6"/>
      <c r="J794" s="7"/>
    </row>
    <row r="795" spans="3:10">
      <c r="C795" s="6"/>
      <c r="D795" s="6"/>
      <c r="E795" s="6"/>
      <c r="J795" s="7"/>
    </row>
    <row r="796" spans="3:10">
      <c r="C796" s="6"/>
      <c r="D796" s="6"/>
      <c r="E796" s="6"/>
      <c r="J796" s="7"/>
    </row>
    <row r="797" spans="3:10">
      <c r="C797" s="6"/>
      <c r="D797" s="6"/>
      <c r="E797" s="6"/>
      <c r="J797" s="7"/>
    </row>
    <row r="798" spans="3:10">
      <c r="C798" s="6"/>
      <c r="D798" s="6"/>
      <c r="E798" s="6"/>
      <c r="J798" s="7"/>
    </row>
    <row r="799" spans="3:10">
      <c r="C799" s="6"/>
      <c r="D799" s="6"/>
      <c r="E799" s="6"/>
      <c r="J799" s="7"/>
    </row>
    <row r="800" spans="3:10">
      <c r="C800" s="6"/>
      <c r="D800" s="6"/>
      <c r="E800" s="6"/>
      <c r="J800" s="7"/>
    </row>
    <row r="801" spans="3:10">
      <c r="C801" s="6"/>
      <c r="D801" s="6"/>
      <c r="E801" s="6"/>
      <c r="J801" s="7"/>
    </row>
    <row r="802" spans="3:10">
      <c r="C802" s="6"/>
      <c r="D802" s="6"/>
      <c r="E802" s="6"/>
      <c r="J802" s="7"/>
    </row>
    <row r="803" spans="3:10">
      <c r="C803" s="6"/>
      <c r="D803" s="6"/>
      <c r="E803" s="6"/>
      <c r="J803" s="7"/>
    </row>
    <row r="804" spans="3:10">
      <c r="C804" s="6"/>
      <c r="D804" s="6"/>
      <c r="E804" s="6"/>
      <c r="J804" s="7"/>
    </row>
    <row r="805" spans="3:10">
      <c r="C805" s="6"/>
      <c r="D805" s="6"/>
      <c r="E805" s="6"/>
      <c r="J805" s="7"/>
    </row>
    <row r="806" spans="3:10">
      <c r="C806" s="6"/>
      <c r="D806" s="6"/>
      <c r="E806" s="6"/>
      <c r="J806" s="7"/>
    </row>
    <row r="807" spans="3:10">
      <c r="C807" s="6"/>
      <c r="D807" s="6"/>
      <c r="E807" s="6"/>
      <c r="J807" s="7"/>
    </row>
    <row r="808" spans="3:10">
      <c r="C808" s="6"/>
      <c r="D808" s="6"/>
      <c r="E808" s="6"/>
      <c r="J808" s="7"/>
    </row>
    <row r="809" spans="3:10">
      <c r="C809" s="6"/>
      <c r="D809" s="6"/>
      <c r="E809" s="6"/>
      <c r="J809" s="7"/>
    </row>
    <row r="810" spans="3:10">
      <c r="C810" s="6"/>
      <c r="D810" s="6"/>
      <c r="E810" s="6"/>
      <c r="J810" s="7"/>
    </row>
    <row r="811" spans="3:10">
      <c r="C811" s="6"/>
      <c r="D811" s="6"/>
      <c r="E811" s="6"/>
      <c r="J811" s="7"/>
    </row>
    <row r="812" spans="3:10">
      <c r="C812" s="6"/>
      <c r="D812" s="6"/>
      <c r="E812" s="6"/>
      <c r="J812" s="7"/>
    </row>
    <row r="813" spans="3:10">
      <c r="C813" s="6"/>
      <c r="D813" s="6"/>
      <c r="E813" s="6"/>
      <c r="J813" s="7"/>
    </row>
    <row r="814" spans="3:10">
      <c r="C814" s="6"/>
      <c r="D814" s="6"/>
      <c r="E814" s="6"/>
      <c r="J814" s="7"/>
    </row>
    <row r="815" spans="3:10">
      <c r="C815" s="6"/>
      <c r="D815" s="6"/>
      <c r="E815" s="6"/>
      <c r="J815" s="7"/>
    </row>
    <row r="816" spans="3:10">
      <c r="C816" s="6"/>
      <c r="D816" s="6"/>
      <c r="E816" s="6"/>
      <c r="J816" s="7"/>
    </row>
    <row r="817" spans="3:10">
      <c r="C817" s="6"/>
      <c r="D817" s="6"/>
      <c r="E817" s="6"/>
      <c r="J817" s="7"/>
    </row>
    <row r="818" spans="3:10">
      <c r="C818" s="6"/>
      <c r="D818" s="6"/>
      <c r="E818" s="6"/>
      <c r="J818" s="7"/>
    </row>
    <row r="819" spans="3:10">
      <c r="C819" s="6"/>
      <c r="D819" s="6"/>
      <c r="E819" s="6"/>
      <c r="J819" s="7"/>
    </row>
    <row r="820" spans="3:10">
      <c r="C820" s="6"/>
      <c r="D820" s="6"/>
      <c r="E820" s="6"/>
      <c r="J820" s="7"/>
    </row>
    <row r="821" spans="3:10">
      <c r="C821" s="6"/>
      <c r="D821" s="6"/>
      <c r="E821" s="6"/>
      <c r="J821" s="7"/>
    </row>
    <row r="822" spans="3:10">
      <c r="C822" s="6"/>
      <c r="D822" s="6"/>
      <c r="E822" s="6"/>
      <c r="J822" s="7"/>
    </row>
    <row r="823" spans="3:10">
      <c r="C823" s="6"/>
      <c r="D823" s="6"/>
      <c r="E823" s="6"/>
      <c r="J823" s="7"/>
    </row>
    <row r="824" spans="3:10">
      <c r="C824" s="6"/>
      <c r="D824" s="6"/>
      <c r="E824" s="6"/>
      <c r="J824" s="7"/>
    </row>
    <row r="825" spans="3:10">
      <c r="C825" s="6"/>
      <c r="D825" s="6"/>
      <c r="E825" s="6"/>
      <c r="J825" s="7"/>
    </row>
    <row r="826" spans="3:10">
      <c r="C826" s="6"/>
      <c r="D826" s="6"/>
      <c r="E826" s="6"/>
      <c r="J826" s="7"/>
    </row>
    <row r="827" spans="3:10">
      <c r="C827" s="6"/>
      <c r="D827" s="6"/>
      <c r="E827" s="6"/>
      <c r="J827" s="7"/>
    </row>
    <row r="828" spans="3:10">
      <c r="C828" s="6"/>
      <c r="D828" s="6"/>
      <c r="E828" s="6"/>
      <c r="J828" s="7"/>
    </row>
    <row r="829" spans="3:10">
      <c r="C829" s="6"/>
      <c r="D829" s="6"/>
      <c r="E829" s="6"/>
      <c r="J829" s="7"/>
    </row>
    <row r="830" spans="3:10">
      <c r="C830" s="6"/>
      <c r="D830" s="6"/>
      <c r="E830" s="6"/>
      <c r="J830" s="7"/>
    </row>
    <row r="831" spans="3:10">
      <c r="C831" s="6"/>
      <c r="D831" s="6"/>
      <c r="E831" s="6"/>
      <c r="J831" s="7"/>
    </row>
    <row r="832" spans="3:10">
      <c r="C832" s="6"/>
      <c r="D832" s="6"/>
      <c r="E832" s="6"/>
      <c r="J832" s="7"/>
    </row>
    <row r="833" spans="3:10">
      <c r="C833" s="6"/>
      <c r="D833" s="6"/>
      <c r="E833" s="6"/>
      <c r="J833" s="7"/>
    </row>
  </sheetData>
  <autoFilter ref="A3:N3"/>
  <mergeCells count="2">
    <mergeCell ref="A2:L2"/>
    <mergeCell ref="A16:L16"/>
  </mergeCells>
  <phoneticPr fontId="32" type="noConversion"/>
  <printOptions horizontalCentered="1"/>
  <pageMargins left="0" right="0" top="0.196527777777778" bottom="1.1812499999999999" header="0.51180555555555496" footer="0"/>
  <pageSetup paperSize="9" firstPageNumber="0" orientation="portrait" horizontalDpi="300" verticalDpi="300"/>
  <headerFooter>
    <oddFooter>&amp;C第 &amp;P 页，共 &amp;N 页</oddFooter>
  </headerFooter>
</worksheet>
</file>

<file path=xl/worksheets/sheet3.xml><?xml version="1.0" encoding="utf-8"?>
<worksheet xmlns="http://schemas.openxmlformats.org/spreadsheetml/2006/main" xmlns:r="http://schemas.openxmlformats.org/officeDocument/2006/relationships">
  <dimension ref="A1:N853"/>
  <sheetViews>
    <sheetView workbookViewId="0">
      <pane ySplit="3" topLeftCell="A4" activePane="bottomLeft" state="frozen"/>
      <selection pane="bottomLeft" activeCell="E14" sqref="E14"/>
    </sheetView>
  </sheetViews>
  <sheetFormatPr defaultRowHeight="16.5"/>
  <cols>
    <col min="1" max="1" width="5.5" style="58" customWidth="1"/>
    <col min="2" max="2" width="15.875" style="2" customWidth="1"/>
    <col min="3" max="4" width="14.625" style="3" customWidth="1"/>
    <col min="5" max="5" width="12.125" style="3" customWidth="1"/>
    <col min="6" max="6" width="10.625" hidden="1" customWidth="1"/>
    <col min="7" max="7" width="11.875" hidden="1" customWidth="1"/>
    <col min="8" max="8" width="9.25" hidden="1" customWidth="1"/>
    <col min="9" max="9" width="12.625" hidden="1" customWidth="1"/>
    <col min="10" max="10" width="10" style="4" customWidth="1"/>
    <col min="11" max="11" width="14.375" customWidth="1"/>
    <col min="12" max="12" width="10.5" style="5" customWidth="1"/>
    <col min="13" max="13" width="9" customWidth="1"/>
    <col min="14" max="14" width="14.5" customWidth="1"/>
    <col min="15" max="15" width="10.5" customWidth="1"/>
    <col min="16" max="1025" width="8.75" customWidth="1"/>
  </cols>
  <sheetData>
    <row r="1" spans="1:14">
      <c r="C1" s="6"/>
      <c r="D1" s="6"/>
      <c r="E1" s="6"/>
      <c r="J1" s="7"/>
    </row>
    <row r="2" spans="1:14" ht="66.75" customHeight="1">
      <c r="A2" s="236" t="s">
        <v>333</v>
      </c>
      <c r="B2" s="236"/>
      <c r="C2" s="236"/>
      <c r="D2" s="236"/>
      <c r="E2" s="236"/>
      <c r="F2" s="236"/>
      <c r="G2" s="236"/>
      <c r="H2" s="236"/>
      <c r="I2" s="236"/>
      <c r="J2" s="236"/>
      <c r="K2" s="236"/>
      <c r="L2" s="236"/>
    </row>
    <row r="3" spans="1:14" ht="40.5" customHeight="1">
      <c r="A3" s="59" t="s">
        <v>1</v>
      </c>
      <c r="B3" s="9" t="s">
        <v>2</v>
      </c>
      <c r="C3" s="9" t="s">
        <v>3</v>
      </c>
      <c r="D3" s="9" t="s">
        <v>4</v>
      </c>
      <c r="E3" s="9" t="s">
        <v>5</v>
      </c>
      <c r="F3" s="10"/>
      <c r="G3" s="10"/>
      <c r="H3" s="10"/>
      <c r="I3" s="11"/>
      <c r="J3" s="9" t="s">
        <v>6</v>
      </c>
      <c r="K3" s="9" t="s">
        <v>7</v>
      </c>
      <c r="L3" s="12" t="s">
        <v>8</v>
      </c>
      <c r="N3" s="5" t="s">
        <v>286</v>
      </c>
    </row>
    <row r="4" spans="1:14" ht="40.5" customHeight="1">
      <c r="A4" s="65" t="s">
        <v>283</v>
      </c>
      <c r="B4" s="66" t="s">
        <v>287</v>
      </c>
      <c r="C4" s="61">
        <f>C5+'冠名基金收支明细 (2019) '!C4</f>
        <v>4746034.6999999993</v>
      </c>
      <c r="D4" s="61">
        <f>D5+'冠名基金收支明细 (2019) '!D4</f>
        <v>4162984.42</v>
      </c>
      <c r="E4" s="61">
        <f>SUM(E6,E9,E12,E15,E18,E21,E23,E25,E27,E28,E30,E32,E34)</f>
        <v>583050.27999999991</v>
      </c>
      <c r="F4" s="10"/>
      <c r="G4" s="10"/>
      <c r="H4" s="10"/>
      <c r="I4" s="11"/>
      <c r="J4" s="14" t="s">
        <v>9</v>
      </c>
      <c r="K4" s="14" t="s">
        <v>9</v>
      </c>
      <c r="L4" s="67" t="s">
        <v>288</v>
      </c>
      <c r="N4" s="68">
        <f>E5+'冠名基金收支明细 (2019) '!E4</f>
        <v>583050.28</v>
      </c>
    </row>
    <row r="5" spans="1:14" ht="40.5" customHeight="1">
      <c r="A5" s="65" t="s">
        <v>283</v>
      </c>
      <c r="B5" s="66" t="s">
        <v>19</v>
      </c>
      <c r="C5" s="69">
        <f>C6+C9+C12+C15+C18+C21+C23+C25+C27+C28+C30+C32+C34</f>
        <v>2701034.6999999997</v>
      </c>
      <c r="D5" s="69">
        <f>D6+D9+D12+D15+D18+D21+D23+D25+D27+D28+D30+D32+D34</f>
        <v>2769504.42</v>
      </c>
      <c r="E5" s="61">
        <f>E8+E11+E20+E22+E24+E26+E29+E31+E33+E35</f>
        <v>-68469.72000000003</v>
      </c>
      <c r="F5" s="10"/>
      <c r="G5" s="10"/>
      <c r="H5" s="10"/>
      <c r="I5" s="11"/>
      <c r="J5" s="14" t="s">
        <v>9</v>
      </c>
      <c r="K5" s="14" t="s">
        <v>9</v>
      </c>
      <c r="L5" s="48" t="s">
        <v>9</v>
      </c>
      <c r="N5" s="63"/>
    </row>
    <row r="6" spans="1:14" s="18" customFormat="1" ht="37.5" customHeight="1">
      <c r="A6" s="64" t="s">
        <v>13</v>
      </c>
      <c r="B6" s="25" t="s">
        <v>14</v>
      </c>
      <c r="C6" s="3">
        <f>C8</f>
        <v>380000</v>
      </c>
      <c r="D6" s="3">
        <f>D8</f>
        <v>608312</v>
      </c>
      <c r="E6" s="3">
        <f>E7+E8</f>
        <v>351688</v>
      </c>
      <c r="F6" s="26"/>
      <c r="G6" s="26"/>
      <c r="H6" s="26"/>
      <c r="I6" s="26"/>
      <c r="J6" s="4" t="s">
        <v>15</v>
      </c>
      <c r="K6" s="27" t="s">
        <v>16</v>
      </c>
      <c r="L6" s="28" t="s">
        <v>17</v>
      </c>
      <c r="N6" s="19"/>
    </row>
    <row r="7" spans="1:14" s="18" customFormat="1" ht="37.5" customHeight="1">
      <c r="A7" s="64" t="s">
        <v>13</v>
      </c>
      <c r="B7" s="30" t="s">
        <v>18</v>
      </c>
      <c r="C7" s="14" t="s">
        <v>9</v>
      </c>
      <c r="D7" s="14" t="s">
        <v>9</v>
      </c>
      <c r="E7" s="31">
        <f>'冠名基金收支明细 (2019) '!E6</f>
        <v>580000</v>
      </c>
      <c r="F7" s="26"/>
      <c r="G7" s="26"/>
      <c r="H7" s="26"/>
      <c r="I7" s="26"/>
      <c r="J7" s="32" t="s">
        <v>15</v>
      </c>
      <c r="K7" s="27" t="s">
        <v>16</v>
      </c>
      <c r="L7" s="28" t="s">
        <v>17</v>
      </c>
      <c r="N7" s="19"/>
    </row>
    <row r="8" spans="1:14" s="18" customFormat="1" ht="37.5" customHeight="1">
      <c r="A8" s="64" t="s">
        <v>13</v>
      </c>
      <c r="B8" s="30" t="s">
        <v>19</v>
      </c>
      <c r="C8" s="31">
        <v>380000</v>
      </c>
      <c r="D8" s="31">
        <v>608312</v>
      </c>
      <c r="E8" s="31">
        <f>C8-D8</f>
        <v>-228312</v>
      </c>
      <c r="F8" s="26"/>
      <c r="G8" s="26"/>
      <c r="H8" s="26"/>
      <c r="I8" s="26"/>
      <c r="J8" s="32" t="s">
        <v>15</v>
      </c>
      <c r="K8" s="27" t="s">
        <v>16</v>
      </c>
      <c r="L8" s="28" t="s">
        <v>17</v>
      </c>
    </row>
    <row r="9" spans="1:14" s="18" customFormat="1" ht="37.5" customHeight="1">
      <c r="A9" s="64" t="s">
        <v>21</v>
      </c>
      <c r="B9" s="25" t="s">
        <v>22</v>
      </c>
      <c r="C9" s="3">
        <f>C11</f>
        <v>1500000</v>
      </c>
      <c r="D9" s="3">
        <f>D11</f>
        <v>1500000</v>
      </c>
      <c r="E9" s="3">
        <f>E10+E11</f>
        <v>0</v>
      </c>
      <c r="F9" s="3"/>
      <c r="G9" s="33"/>
      <c r="H9" s="30"/>
      <c r="I9" s="34"/>
      <c r="J9" s="4" t="s">
        <v>23</v>
      </c>
      <c r="K9" s="27" t="s">
        <v>24</v>
      </c>
      <c r="L9" s="28" t="s">
        <v>25</v>
      </c>
      <c r="N9" s="19"/>
    </row>
    <row r="10" spans="1:14" s="18" customFormat="1" ht="37.5" customHeight="1">
      <c r="A10" s="64" t="s">
        <v>21</v>
      </c>
      <c r="B10" s="30" t="s">
        <v>18</v>
      </c>
      <c r="C10" s="14" t="s">
        <v>9</v>
      </c>
      <c r="D10" s="14" t="s">
        <v>9</v>
      </c>
      <c r="E10" s="31">
        <f>'冠名基金收支明细 (2019) '!E8</f>
        <v>0</v>
      </c>
      <c r="F10" s="3"/>
      <c r="G10" s="33"/>
      <c r="H10" s="30"/>
      <c r="I10" s="34"/>
      <c r="J10" s="32" t="s">
        <v>23</v>
      </c>
      <c r="K10" s="27" t="s">
        <v>24</v>
      </c>
      <c r="L10" s="28" t="s">
        <v>25</v>
      </c>
    </row>
    <row r="11" spans="1:14" s="18" customFormat="1" ht="37.5" customHeight="1">
      <c r="A11" s="64" t="s">
        <v>21</v>
      </c>
      <c r="B11" s="30" t="s">
        <v>19</v>
      </c>
      <c r="C11" s="31">
        <v>1500000</v>
      </c>
      <c r="D11" s="31">
        <v>1500000</v>
      </c>
      <c r="E11" s="31">
        <f>C11-D11</f>
        <v>0</v>
      </c>
      <c r="F11" s="3"/>
      <c r="G11" s="33"/>
      <c r="H11" s="30"/>
      <c r="I11" s="34"/>
      <c r="J11" s="32" t="s">
        <v>23</v>
      </c>
      <c r="K11" s="27" t="s">
        <v>24</v>
      </c>
      <c r="L11" s="28" t="s">
        <v>25</v>
      </c>
    </row>
    <row r="12" spans="1:14" s="18" customFormat="1" ht="37.5" customHeight="1">
      <c r="A12" s="64" t="s">
        <v>26</v>
      </c>
      <c r="B12" s="25" t="s">
        <v>27</v>
      </c>
      <c r="C12" s="3">
        <f>C15</f>
        <v>0</v>
      </c>
      <c r="D12" s="3">
        <f>D15</f>
        <v>0</v>
      </c>
      <c r="E12" s="3">
        <f>E13</f>
        <v>20000</v>
      </c>
      <c r="F12" s="3"/>
      <c r="G12" s="33"/>
      <c r="H12" s="30"/>
      <c r="I12" s="34"/>
      <c r="J12" s="4" t="s">
        <v>28</v>
      </c>
      <c r="K12" s="35" t="s">
        <v>29</v>
      </c>
      <c r="L12" s="28" t="s">
        <v>30</v>
      </c>
      <c r="N12" s="19"/>
    </row>
    <row r="13" spans="1:14" s="18" customFormat="1" ht="37.5" customHeight="1">
      <c r="A13" s="64" t="s">
        <v>26</v>
      </c>
      <c r="B13" s="30" t="s">
        <v>18</v>
      </c>
      <c r="C13" s="14" t="s">
        <v>9</v>
      </c>
      <c r="D13" s="14" t="s">
        <v>9</v>
      </c>
      <c r="E13" s="31">
        <f>'冠名基金收支明细 (2019) '!E10</f>
        <v>20000</v>
      </c>
      <c r="F13" s="3"/>
      <c r="G13" s="33"/>
      <c r="H13" s="30"/>
      <c r="I13" s="34"/>
      <c r="J13" s="32" t="s">
        <v>28</v>
      </c>
      <c r="K13" s="35" t="s">
        <v>29</v>
      </c>
      <c r="L13" s="28" t="s">
        <v>30</v>
      </c>
      <c r="N13" s="19"/>
    </row>
    <row r="14" spans="1:14" s="18" customFormat="1" ht="37.5" customHeight="1">
      <c r="A14" s="64"/>
      <c r="B14" s="30" t="s">
        <v>19</v>
      </c>
      <c r="C14" s="31">
        <v>0</v>
      </c>
      <c r="D14" s="31">
        <v>0</v>
      </c>
      <c r="E14" s="31">
        <f>C14-D14</f>
        <v>0</v>
      </c>
      <c r="F14" s="3"/>
      <c r="G14" s="33"/>
      <c r="H14" s="30"/>
      <c r="I14" s="34"/>
      <c r="J14" s="32" t="s">
        <v>28</v>
      </c>
      <c r="K14" s="35" t="s">
        <v>29</v>
      </c>
      <c r="L14" s="28" t="s">
        <v>35</v>
      </c>
      <c r="N14" s="19"/>
    </row>
    <row r="15" spans="1:14" s="18" customFormat="1" ht="37.5" customHeight="1">
      <c r="A15" s="64" t="s">
        <v>31</v>
      </c>
      <c r="B15" s="25" t="s">
        <v>32</v>
      </c>
      <c r="C15" s="3">
        <f>-C17</f>
        <v>0</v>
      </c>
      <c r="D15" s="3">
        <v>0</v>
      </c>
      <c r="E15" s="3">
        <f>E16</f>
        <v>1520</v>
      </c>
      <c r="F15" s="3"/>
      <c r="G15" s="33"/>
      <c r="H15" s="30"/>
      <c r="I15" s="34"/>
      <c r="J15" s="4" t="s">
        <v>33</v>
      </c>
      <c r="K15" s="27" t="s">
        <v>34</v>
      </c>
      <c r="L15" s="28" t="s">
        <v>35</v>
      </c>
    </row>
    <row r="16" spans="1:14" s="18" customFormat="1" ht="37.5" customHeight="1">
      <c r="A16" s="64" t="s">
        <v>31</v>
      </c>
      <c r="B16" s="30" t="s">
        <v>18</v>
      </c>
      <c r="C16" s="14" t="s">
        <v>9</v>
      </c>
      <c r="D16" s="14" t="s">
        <v>9</v>
      </c>
      <c r="E16" s="31">
        <f>'冠名基金收支明细 (2019) '!E12</f>
        <v>1520</v>
      </c>
      <c r="F16" s="3"/>
      <c r="G16" s="33"/>
      <c r="H16" s="30"/>
      <c r="I16" s="34"/>
      <c r="J16" s="32" t="s">
        <v>33</v>
      </c>
      <c r="K16" s="27" t="s">
        <v>34</v>
      </c>
      <c r="L16" s="28" t="s">
        <v>35</v>
      </c>
    </row>
    <row r="17" spans="1:12" s="18" customFormat="1" ht="37.5" customHeight="1">
      <c r="A17" s="64"/>
      <c r="B17" s="30" t="s">
        <v>19</v>
      </c>
      <c r="C17" s="31">
        <v>0</v>
      </c>
      <c r="D17" s="31">
        <v>0</v>
      </c>
      <c r="E17" s="31">
        <f>C17-D17</f>
        <v>0</v>
      </c>
      <c r="F17" s="3"/>
      <c r="G17" s="33"/>
      <c r="H17" s="30"/>
      <c r="I17" s="34"/>
      <c r="J17" s="32" t="s">
        <v>33</v>
      </c>
      <c r="K17" s="27" t="s">
        <v>34</v>
      </c>
      <c r="L17" s="28" t="s">
        <v>40</v>
      </c>
    </row>
    <row r="18" spans="1:12" s="18" customFormat="1" ht="37.5" customHeight="1">
      <c r="A18" s="64" t="s">
        <v>36</v>
      </c>
      <c r="B18" s="25" t="s">
        <v>37</v>
      </c>
      <c r="C18" s="3">
        <f>C20</f>
        <v>18350</v>
      </c>
      <c r="D18" s="3">
        <f>D20</f>
        <v>50000</v>
      </c>
      <c r="E18" s="3">
        <f>E19+E20</f>
        <v>18350</v>
      </c>
      <c r="F18" s="3"/>
      <c r="G18" s="33"/>
      <c r="H18" s="30"/>
      <c r="I18" s="34"/>
      <c r="J18" s="4" t="s">
        <v>38</v>
      </c>
      <c r="K18" s="27" t="s">
        <v>39</v>
      </c>
      <c r="L18" s="28" t="s">
        <v>40</v>
      </c>
    </row>
    <row r="19" spans="1:12" s="18" customFormat="1" ht="37.5" customHeight="1">
      <c r="A19" s="70"/>
      <c r="B19" s="30" t="s">
        <v>18</v>
      </c>
      <c r="C19" s="14" t="s">
        <v>9</v>
      </c>
      <c r="D19" s="14" t="s">
        <v>9</v>
      </c>
      <c r="E19" s="31">
        <f>'冠名基金收支明细 (2019) '!E14</f>
        <v>50000</v>
      </c>
      <c r="F19" s="3"/>
      <c r="G19" s="33"/>
      <c r="H19" s="30"/>
      <c r="I19" s="34"/>
      <c r="J19" s="32" t="s">
        <v>38</v>
      </c>
      <c r="K19" s="27" t="s">
        <v>39</v>
      </c>
      <c r="L19" s="28" t="s">
        <v>40</v>
      </c>
    </row>
    <row r="20" spans="1:12" s="18" customFormat="1" ht="37.5" customHeight="1">
      <c r="A20" s="70"/>
      <c r="B20" s="30" t="s">
        <v>19</v>
      </c>
      <c r="C20" s="31">
        <v>18350</v>
      </c>
      <c r="D20" s="31">
        <v>50000</v>
      </c>
      <c r="E20" s="31">
        <f>C20-D20</f>
        <v>-31650</v>
      </c>
      <c r="F20" s="3"/>
      <c r="G20" s="33"/>
      <c r="H20" s="30"/>
      <c r="I20" s="34"/>
      <c r="J20" s="32" t="s">
        <v>38</v>
      </c>
      <c r="K20" s="27" t="s">
        <v>39</v>
      </c>
      <c r="L20" s="28" t="s">
        <v>40</v>
      </c>
    </row>
    <row r="21" spans="1:12" s="18" customFormat="1" ht="37.5" customHeight="1">
      <c r="A21" s="64" t="s">
        <v>41</v>
      </c>
      <c r="B21" s="25" t="s">
        <v>42</v>
      </c>
      <c r="C21" s="3">
        <f t="shared" ref="C21:I21" si="0">C22</f>
        <v>70990.179999999993</v>
      </c>
      <c r="D21" s="3">
        <f t="shared" si="0"/>
        <v>38276.42</v>
      </c>
      <c r="E21" s="3">
        <f t="shared" si="0"/>
        <v>32713.759999999995</v>
      </c>
      <c r="F21" s="3">
        <f t="shared" si="0"/>
        <v>0</v>
      </c>
      <c r="G21" s="3">
        <f t="shared" si="0"/>
        <v>0</v>
      </c>
      <c r="H21" s="3">
        <f t="shared" si="0"/>
        <v>0</v>
      </c>
      <c r="I21" s="3">
        <f t="shared" si="0"/>
        <v>0</v>
      </c>
      <c r="J21" s="4" t="s">
        <v>33</v>
      </c>
      <c r="K21" s="27" t="s">
        <v>43</v>
      </c>
      <c r="L21" s="28" t="s">
        <v>44</v>
      </c>
    </row>
    <row r="22" spans="1:12" s="18" customFormat="1" ht="37.5" customHeight="1">
      <c r="A22" s="70"/>
      <c r="B22" s="30" t="s">
        <v>19</v>
      </c>
      <c r="C22" s="31">
        <v>70990.179999999993</v>
      </c>
      <c r="D22" s="31">
        <v>38276.42</v>
      </c>
      <c r="E22" s="31">
        <f>C22-D22</f>
        <v>32713.759999999995</v>
      </c>
      <c r="F22" s="3"/>
      <c r="G22" s="33"/>
      <c r="H22" s="30"/>
      <c r="I22" s="34"/>
      <c r="J22" s="32" t="s">
        <v>33</v>
      </c>
      <c r="K22" s="27" t="s">
        <v>43</v>
      </c>
      <c r="L22" s="28" t="s">
        <v>44</v>
      </c>
    </row>
    <row r="23" spans="1:12" s="18" customFormat="1" ht="37.5" customHeight="1">
      <c r="A23" s="64" t="s">
        <v>46</v>
      </c>
      <c r="B23" s="25" t="s">
        <v>47</v>
      </c>
      <c r="C23" s="3">
        <f>C24</f>
        <v>30000</v>
      </c>
      <c r="D23" s="3">
        <f>D24</f>
        <v>0</v>
      </c>
      <c r="E23" s="3">
        <f>E24</f>
        <v>30000</v>
      </c>
      <c r="F23" s="3"/>
      <c r="G23" s="33"/>
      <c r="H23" s="30"/>
      <c r="I23" s="34"/>
      <c r="J23" s="4" t="s">
        <v>33</v>
      </c>
      <c r="K23" s="27" t="s">
        <v>48</v>
      </c>
      <c r="L23" s="28" t="s">
        <v>49</v>
      </c>
    </row>
    <row r="24" spans="1:12" s="18" customFormat="1" ht="37.5" customHeight="1">
      <c r="A24" s="70"/>
      <c r="B24" s="30" t="s">
        <v>19</v>
      </c>
      <c r="C24" s="31">
        <v>30000</v>
      </c>
      <c r="D24" s="31">
        <v>0</v>
      </c>
      <c r="E24" s="31">
        <f>C24-D24</f>
        <v>30000</v>
      </c>
      <c r="F24" s="3"/>
      <c r="G24" s="33"/>
      <c r="H24" s="30"/>
      <c r="I24" s="34"/>
      <c r="J24" s="32" t="s">
        <v>33</v>
      </c>
      <c r="K24" s="27" t="s">
        <v>48</v>
      </c>
      <c r="L24" s="28" t="s">
        <v>49</v>
      </c>
    </row>
    <row r="25" spans="1:12" s="18" customFormat="1" ht="37.5" customHeight="1">
      <c r="A25" s="64" t="s">
        <v>50</v>
      </c>
      <c r="B25" s="25" t="s">
        <v>51</v>
      </c>
      <c r="C25" s="3">
        <f>C26</f>
        <v>50000</v>
      </c>
      <c r="D25" s="3">
        <f>D26</f>
        <v>0</v>
      </c>
      <c r="E25" s="3">
        <f>E26</f>
        <v>50000</v>
      </c>
      <c r="F25" s="3"/>
      <c r="G25" s="33"/>
      <c r="H25" s="30"/>
      <c r="I25" s="34"/>
      <c r="J25" s="4" t="s">
        <v>33</v>
      </c>
      <c r="K25" s="27" t="s">
        <v>52</v>
      </c>
      <c r="L25" s="28" t="s">
        <v>53</v>
      </c>
    </row>
    <row r="26" spans="1:12" s="18" customFormat="1" ht="37.5" customHeight="1">
      <c r="A26" s="70"/>
      <c r="B26" s="30" t="s">
        <v>19</v>
      </c>
      <c r="C26" s="31">
        <v>50000</v>
      </c>
      <c r="D26" s="31">
        <v>0</v>
      </c>
      <c r="E26" s="31">
        <f>C26-D26</f>
        <v>50000</v>
      </c>
      <c r="F26" s="3"/>
      <c r="G26" s="33"/>
      <c r="H26" s="30"/>
      <c r="I26" s="34"/>
      <c r="J26" s="32" t="s">
        <v>33</v>
      </c>
      <c r="K26" s="27" t="s">
        <v>52</v>
      </c>
      <c r="L26" s="28" t="s">
        <v>53</v>
      </c>
    </row>
    <row r="27" spans="1:12" s="18" customFormat="1" ht="37.5" customHeight="1">
      <c r="A27" s="64" t="s">
        <v>54</v>
      </c>
      <c r="B27" s="25" t="s">
        <v>55</v>
      </c>
      <c r="C27" s="3">
        <v>0</v>
      </c>
      <c r="D27" s="3">
        <v>0</v>
      </c>
      <c r="E27" s="3">
        <v>0</v>
      </c>
      <c r="F27" s="3"/>
      <c r="G27" s="33"/>
      <c r="H27" s="30"/>
      <c r="I27" s="34"/>
      <c r="J27" s="4" t="s">
        <v>10</v>
      </c>
      <c r="K27" s="36" t="s">
        <v>56</v>
      </c>
      <c r="L27" s="28" t="s">
        <v>57</v>
      </c>
    </row>
    <row r="28" spans="1:12" s="18" customFormat="1" ht="37.5" customHeight="1">
      <c r="A28" s="64" t="s">
        <v>58</v>
      </c>
      <c r="B28" s="25" t="s">
        <v>59</v>
      </c>
      <c r="C28" s="3">
        <f>SUM(C29:C29)</f>
        <v>200000</v>
      </c>
      <c r="D28" s="3">
        <f>SUM(D29:D29)</f>
        <v>200000</v>
      </c>
      <c r="E28" s="3">
        <f>E29</f>
        <v>0</v>
      </c>
      <c r="F28" s="3"/>
      <c r="G28" s="33"/>
      <c r="H28" s="30"/>
      <c r="I28" s="34"/>
      <c r="J28" s="4" t="s">
        <v>33</v>
      </c>
      <c r="K28" s="27" t="s">
        <v>60</v>
      </c>
      <c r="L28" s="28" t="s">
        <v>61</v>
      </c>
    </row>
    <row r="29" spans="1:12" s="18" customFormat="1" ht="37.5" customHeight="1">
      <c r="A29" s="70"/>
      <c r="B29" s="30" t="s">
        <v>19</v>
      </c>
      <c r="C29" s="31">
        <v>200000</v>
      </c>
      <c r="D29" s="31">
        <v>200000</v>
      </c>
      <c r="E29" s="31">
        <v>0</v>
      </c>
      <c r="F29" s="3"/>
      <c r="G29" s="33"/>
      <c r="H29" s="30"/>
      <c r="I29" s="34"/>
      <c r="J29" s="32" t="s">
        <v>33</v>
      </c>
      <c r="K29" s="27" t="s">
        <v>60</v>
      </c>
      <c r="L29" s="28" t="s">
        <v>61</v>
      </c>
    </row>
    <row r="30" spans="1:12" s="18" customFormat="1" ht="37.5" customHeight="1">
      <c r="A30" s="64" t="s">
        <v>62</v>
      </c>
      <c r="B30" s="25" t="s">
        <v>63</v>
      </c>
      <c r="C30" s="3">
        <f>C31</f>
        <v>100457.92</v>
      </c>
      <c r="D30" s="3">
        <f>D31</f>
        <v>100000</v>
      </c>
      <c r="E30" s="3">
        <f>E31</f>
        <v>457.91999999999825</v>
      </c>
      <c r="F30" s="3"/>
      <c r="G30" s="33"/>
      <c r="H30" s="30"/>
      <c r="I30" s="34"/>
      <c r="J30" s="4" t="s">
        <v>38</v>
      </c>
      <c r="K30" s="27" t="s">
        <v>64</v>
      </c>
      <c r="L30" s="28" t="s">
        <v>65</v>
      </c>
    </row>
    <row r="31" spans="1:12" s="18" customFormat="1" ht="37.5" customHeight="1">
      <c r="A31" s="70"/>
      <c r="B31" s="37" t="s">
        <v>19</v>
      </c>
      <c r="C31" s="31">
        <v>100457.92</v>
      </c>
      <c r="D31" s="31">
        <v>100000</v>
      </c>
      <c r="E31" s="31">
        <f>C31-D31</f>
        <v>457.91999999999825</v>
      </c>
      <c r="F31" s="3"/>
      <c r="G31" s="33"/>
      <c r="H31" s="30"/>
      <c r="I31" s="34"/>
      <c r="J31" s="32" t="s">
        <v>38</v>
      </c>
      <c r="K31" s="27" t="s">
        <v>64</v>
      </c>
      <c r="L31" s="28" t="s">
        <v>65</v>
      </c>
    </row>
    <row r="32" spans="1:12" ht="30" customHeight="1">
      <c r="A32" s="64" t="s">
        <v>102</v>
      </c>
      <c r="B32" s="25" t="s">
        <v>103</v>
      </c>
      <c r="C32" s="3">
        <f>C33</f>
        <v>50000</v>
      </c>
      <c r="D32" s="3">
        <f>D33</f>
        <v>0</v>
      </c>
      <c r="E32" s="3">
        <f>E33</f>
        <v>50000</v>
      </c>
      <c r="F32" s="31"/>
      <c r="G32" s="39"/>
      <c r="H32" s="30"/>
      <c r="I32" s="34"/>
      <c r="J32" s="4" t="s">
        <v>38</v>
      </c>
      <c r="K32" s="40" t="s">
        <v>104</v>
      </c>
      <c r="L32" s="28" t="s">
        <v>105</v>
      </c>
    </row>
    <row r="33" spans="1:12" ht="30" customHeight="1">
      <c r="A33" s="71"/>
      <c r="B33" s="37" t="s">
        <v>19</v>
      </c>
      <c r="C33" s="31">
        <v>50000</v>
      </c>
      <c r="D33" s="31">
        <v>0</v>
      </c>
      <c r="E33" s="31">
        <f>C33-D33</f>
        <v>50000</v>
      </c>
      <c r="F33" s="31"/>
      <c r="G33" s="39"/>
      <c r="H33" s="30"/>
      <c r="I33" s="34"/>
      <c r="J33" s="32" t="s">
        <v>38</v>
      </c>
      <c r="K33" s="40" t="s">
        <v>104</v>
      </c>
      <c r="L33" s="28" t="s">
        <v>105</v>
      </c>
    </row>
    <row r="34" spans="1:12" ht="30" customHeight="1">
      <c r="A34" s="64" t="s">
        <v>106</v>
      </c>
      <c r="B34" s="25" t="s">
        <v>107</v>
      </c>
      <c r="C34" s="3">
        <f>C35</f>
        <v>301236.59999999998</v>
      </c>
      <c r="D34" s="3">
        <f>D35</f>
        <v>272916</v>
      </c>
      <c r="E34" s="3">
        <f>E35</f>
        <v>28320.599999999977</v>
      </c>
      <c r="F34" s="31"/>
      <c r="G34" s="39"/>
      <c r="H34" s="30"/>
      <c r="I34" s="34"/>
      <c r="J34" s="4" t="s">
        <v>33</v>
      </c>
      <c r="K34" s="40" t="s">
        <v>108</v>
      </c>
      <c r="L34" s="28" t="s">
        <v>109</v>
      </c>
    </row>
    <row r="35" spans="1:12" ht="30" customHeight="1">
      <c r="A35" s="71"/>
      <c r="B35" s="37" t="s">
        <v>19</v>
      </c>
      <c r="C35" s="31">
        <v>301236.59999999998</v>
      </c>
      <c r="D35" s="31">
        <v>272916</v>
      </c>
      <c r="E35" s="31">
        <f>C35-D35</f>
        <v>28320.599999999977</v>
      </c>
      <c r="F35" s="31"/>
      <c r="G35" s="39"/>
      <c r="H35" s="30"/>
      <c r="I35" s="34"/>
      <c r="J35" s="32" t="s">
        <v>33</v>
      </c>
      <c r="K35" s="40" t="s">
        <v>108</v>
      </c>
      <c r="L35" s="28" t="s">
        <v>109</v>
      </c>
    </row>
    <row r="36" spans="1:12" ht="84.75" customHeight="1">
      <c r="A36" s="238" t="s">
        <v>289</v>
      </c>
      <c r="B36" s="238"/>
      <c r="C36" s="238"/>
      <c r="D36" s="238"/>
      <c r="E36" s="238"/>
      <c r="F36" s="238"/>
      <c r="G36" s="238"/>
      <c r="H36" s="238"/>
      <c r="I36" s="238"/>
      <c r="J36" s="238"/>
      <c r="K36" s="238"/>
      <c r="L36" s="238"/>
    </row>
    <row r="37" spans="1:12" ht="21.95" customHeight="1">
      <c r="C37" s="6"/>
      <c r="D37" s="6"/>
      <c r="E37" s="6"/>
      <c r="J37" s="7"/>
    </row>
    <row r="38" spans="1:12" ht="21.95" customHeight="1">
      <c r="C38" s="6"/>
      <c r="D38" s="6"/>
      <c r="E38" s="6"/>
      <c r="F38" s="57"/>
      <c r="J38" s="7"/>
    </row>
    <row r="39" spans="1:12" ht="21.95" customHeight="1">
      <c r="C39" s="6"/>
      <c r="D39" s="6"/>
      <c r="E39" s="6"/>
      <c r="J39" s="7"/>
    </row>
    <row r="40" spans="1:12" ht="21.95" customHeight="1">
      <c r="C40" s="6"/>
      <c r="D40" s="6"/>
      <c r="E40" s="6"/>
      <c r="J40" s="7"/>
    </row>
    <row r="41" spans="1:12" ht="18" customHeight="1">
      <c r="C41" s="6"/>
      <c r="D41" s="6"/>
      <c r="E41" s="6"/>
      <c r="J41" s="7"/>
    </row>
    <row r="42" spans="1:12" ht="18" customHeight="1">
      <c r="C42" s="6"/>
      <c r="D42" s="6"/>
      <c r="E42" s="6"/>
      <c r="J42" s="7"/>
    </row>
    <row r="43" spans="1:12" ht="18" customHeight="1">
      <c r="C43" s="6"/>
      <c r="D43" s="6"/>
      <c r="E43" s="6"/>
      <c r="J43" s="7"/>
    </row>
    <row r="44" spans="1:12">
      <c r="C44" s="6"/>
      <c r="D44" s="6"/>
      <c r="E44" s="6"/>
      <c r="J44" s="7"/>
    </row>
    <row r="45" spans="1:12">
      <c r="C45" s="6"/>
      <c r="D45" s="6"/>
      <c r="E45" s="6"/>
      <c r="J45" s="7"/>
    </row>
    <row r="46" spans="1:12">
      <c r="C46" s="6"/>
      <c r="D46" s="6"/>
      <c r="E46" s="6"/>
      <c r="J46" s="7"/>
    </row>
    <row r="47" spans="1:12">
      <c r="C47" s="6"/>
      <c r="D47" s="6"/>
      <c r="E47" s="6"/>
      <c r="J47" s="7"/>
    </row>
    <row r="48" spans="1:12">
      <c r="C48" s="6"/>
      <c r="D48" s="6"/>
      <c r="E48" s="6"/>
      <c r="J48" s="7"/>
    </row>
    <row r="49" spans="1:11">
      <c r="C49" s="6"/>
      <c r="D49" s="6"/>
      <c r="E49" s="6"/>
      <c r="J49" s="7"/>
    </row>
    <row r="50" spans="1:11" s="5" customFormat="1">
      <c r="A50" s="58"/>
      <c r="B50" s="2"/>
      <c r="C50" s="6"/>
      <c r="D50" s="6"/>
      <c r="E50" s="6"/>
      <c r="I50"/>
      <c r="J50" s="7"/>
      <c r="K50"/>
    </row>
    <row r="51" spans="1:11" s="5" customFormat="1">
      <c r="A51" s="58"/>
      <c r="B51" s="2"/>
      <c r="C51" s="6"/>
      <c r="D51" s="6"/>
      <c r="E51" s="6"/>
      <c r="I51"/>
      <c r="J51" s="7"/>
      <c r="K51"/>
    </row>
    <row r="52" spans="1:11" s="5" customFormat="1">
      <c r="A52" s="58"/>
      <c r="B52" s="2"/>
      <c r="C52" s="6"/>
      <c r="D52" s="6"/>
      <c r="E52" s="6"/>
      <c r="I52"/>
      <c r="J52" s="7"/>
      <c r="K52"/>
    </row>
    <row r="53" spans="1:11" s="5" customFormat="1">
      <c r="A53" s="58"/>
      <c r="B53" s="2"/>
      <c r="C53" s="6"/>
      <c r="D53" s="6"/>
      <c r="E53" s="6"/>
      <c r="I53"/>
      <c r="J53" s="7"/>
      <c r="K53"/>
    </row>
    <row r="54" spans="1:11" s="5" customFormat="1">
      <c r="A54" s="58"/>
      <c r="B54" s="2"/>
      <c r="C54" s="6"/>
      <c r="D54" s="6"/>
      <c r="E54" s="6"/>
      <c r="I54"/>
      <c r="J54" s="7"/>
      <c r="K54"/>
    </row>
    <row r="55" spans="1:11" s="5" customFormat="1">
      <c r="A55" s="58"/>
      <c r="B55" s="2"/>
      <c r="C55" s="6"/>
      <c r="D55" s="6"/>
      <c r="E55" s="6"/>
      <c r="I55"/>
      <c r="J55" s="7"/>
      <c r="K55"/>
    </row>
    <row r="56" spans="1:11" s="5" customFormat="1">
      <c r="A56" s="58"/>
      <c r="B56" s="2"/>
      <c r="C56" s="6"/>
      <c r="D56" s="6"/>
      <c r="E56" s="6"/>
      <c r="I56"/>
      <c r="J56" s="7"/>
      <c r="K56"/>
    </row>
    <row r="57" spans="1:11" s="5" customFormat="1">
      <c r="A57" s="58"/>
      <c r="B57" s="2"/>
      <c r="C57" s="6"/>
      <c r="D57" s="6"/>
      <c r="E57" s="6"/>
      <c r="I57"/>
      <c r="J57" s="7"/>
      <c r="K57"/>
    </row>
    <row r="58" spans="1:11" s="5" customFormat="1">
      <c r="A58" s="58"/>
      <c r="B58" s="2"/>
      <c r="C58" s="6"/>
      <c r="D58" s="6"/>
      <c r="E58" s="6"/>
      <c r="I58"/>
      <c r="J58" s="7"/>
      <c r="K58"/>
    </row>
    <row r="59" spans="1:11" s="5" customFormat="1">
      <c r="A59" s="58"/>
      <c r="B59" s="2"/>
      <c r="C59" s="6"/>
      <c r="D59" s="6"/>
      <c r="E59" s="6"/>
      <c r="I59"/>
      <c r="J59" s="7"/>
      <c r="K59"/>
    </row>
    <row r="60" spans="1:11" s="5" customFormat="1">
      <c r="A60" s="58"/>
      <c r="B60" s="2"/>
      <c r="C60" s="6"/>
      <c r="D60" s="6"/>
      <c r="E60" s="6"/>
      <c r="I60"/>
      <c r="J60" s="7"/>
      <c r="K60"/>
    </row>
    <row r="61" spans="1:11" s="5" customFormat="1">
      <c r="A61" s="58"/>
      <c r="B61" s="2"/>
      <c r="C61" s="6"/>
      <c r="D61" s="6"/>
      <c r="E61" s="6"/>
      <c r="I61"/>
      <c r="J61" s="7"/>
      <c r="K61"/>
    </row>
    <row r="62" spans="1:11" s="5" customFormat="1">
      <c r="A62" s="58"/>
      <c r="B62" s="2"/>
      <c r="C62" s="6"/>
      <c r="D62" s="6"/>
      <c r="E62" s="6"/>
      <c r="I62"/>
      <c r="J62" s="7"/>
      <c r="K62"/>
    </row>
    <row r="63" spans="1:11" s="5" customFormat="1">
      <c r="A63" s="58"/>
      <c r="B63" s="2"/>
      <c r="C63" s="6"/>
      <c r="D63" s="6"/>
      <c r="E63" s="6"/>
      <c r="I63"/>
      <c r="J63" s="7"/>
      <c r="K63"/>
    </row>
    <row r="64" spans="1:11" s="5" customFormat="1">
      <c r="A64" s="58"/>
      <c r="B64" s="2"/>
      <c r="C64" s="6"/>
      <c r="D64" s="6"/>
      <c r="E64" s="6"/>
      <c r="I64"/>
      <c r="J64" s="7"/>
      <c r="K64"/>
    </row>
    <row r="65" spans="1:11" s="5" customFormat="1">
      <c r="A65" s="58"/>
      <c r="B65" s="2"/>
      <c r="C65" s="6"/>
      <c r="D65" s="6"/>
      <c r="E65" s="6"/>
      <c r="I65"/>
      <c r="J65" s="7"/>
      <c r="K65"/>
    </row>
    <row r="66" spans="1:11" s="5" customFormat="1">
      <c r="A66" s="58"/>
      <c r="B66" s="2"/>
      <c r="C66" s="6"/>
      <c r="D66" s="6"/>
      <c r="E66" s="6"/>
      <c r="I66"/>
      <c r="J66" s="7"/>
      <c r="K66"/>
    </row>
    <row r="67" spans="1:11">
      <c r="C67" s="6"/>
      <c r="D67" s="6"/>
      <c r="E67" s="6"/>
      <c r="J67" s="7"/>
    </row>
    <row r="68" spans="1:11">
      <c r="C68" s="6"/>
      <c r="D68" s="6"/>
      <c r="E68" s="6"/>
      <c r="J68" s="7"/>
    </row>
    <row r="69" spans="1:11">
      <c r="C69" s="6"/>
      <c r="D69" s="6"/>
      <c r="E69" s="6"/>
      <c r="J69" s="7"/>
    </row>
    <row r="70" spans="1:11">
      <c r="C70" s="6"/>
      <c r="D70" s="6"/>
      <c r="E70" s="6"/>
      <c r="J70" s="7"/>
    </row>
    <row r="71" spans="1:11">
      <c r="C71" s="6"/>
      <c r="D71" s="6"/>
      <c r="E71" s="6"/>
      <c r="J71" s="7"/>
    </row>
    <row r="72" spans="1:11">
      <c r="C72" s="6"/>
      <c r="D72" s="6"/>
      <c r="E72" s="6"/>
      <c r="J72" s="7"/>
    </row>
    <row r="73" spans="1:11">
      <c r="C73" s="6"/>
      <c r="D73" s="6"/>
      <c r="E73" s="6"/>
      <c r="J73" s="7"/>
    </row>
    <row r="74" spans="1:11">
      <c r="C74" s="6"/>
      <c r="D74" s="6"/>
      <c r="E74" s="6"/>
      <c r="J74" s="7"/>
    </row>
    <row r="75" spans="1:11">
      <c r="C75" s="6"/>
      <c r="D75" s="6"/>
      <c r="E75" s="6"/>
      <c r="J75" s="7"/>
    </row>
    <row r="76" spans="1:11">
      <c r="C76" s="6"/>
      <c r="D76" s="6"/>
      <c r="E76" s="6"/>
      <c r="J76" s="7"/>
    </row>
    <row r="77" spans="1:11">
      <c r="C77" s="6"/>
      <c r="D77" s="6"/>
      <c r="E77" s="6"/>
      <c r="J77" s="7"/>
    </row>
    <row r="78" spans="1:11">
      <c r="C78" s="6"/>
      <c r="D78" s="6"/>
      <c r="E78" s="6"/>
      <c r="J78" s="7"/>
    </row>
    <row r="79" spans="1:11">
      <c r="C79" s="6"/>
      <c r="D79" s="6"/>
      <c r="E79" s="6"/>
      <c r="J79" s="7"/>
    </row>
    <row r="80" spans="1:11">
      <c r="C80" s="6"/>
      <c r="D80" s="6"/>
      <c r="E80" s="6"/>
      <c r="J80" s="7"/>
    </row>
    <row r="81" spans="3:10">
      <c r="C81" s="6"/>
      <c r="D81" s="6"/>
      <c r="E81" s="6"/>
      <c r="J81" s="7"/>
    </row>
    <row r="82" spans="3:10">
      <c r="C82" s="6"/>
      <c r="D82" s="6"/>
      <c r="E82" s="6"/>
      <c r="J82" s="7"/>
    </row>
    <row r="83" spans="3:10">
      <c r="C83" s="6"/>
      <c r="D83" s="6"/>
      <c r="E83" s="6"/>
      <c r="J83" s="7"/>
    </row>
    <row r="84" spans="3:10">
      <c r="C84" s="6"/>
      <c r="D84" s="6"/>
      <c r="E84" s="6"/>
      <c r="J84" s="7"/>
    </row>
    <row r="85" spans="3:10">
      <c r="C85" s="6"/>
      <c r="D85" s="6"/>
      <c r="E85" s="6"/>
      <c r="J85" s="7"/>
    </row>
    <row r="86" spans="3:10">
      <c r="C86" s="6"/>
      <c r="D86" s="6"/>
      <c r="E86" s="6"/>
      <c r="J86" s="7"/>
    </row>
    <row r="87" spans="3:10">
      <c r="C87" s="6"/>
      <c r="D87" s="6"/>
      <c r="E87" s="6"/>
      <c r="J87" s="7"/>
    </row>
    <row r="88" spans="3:10">
      <c r="C88" s="6"/>
      <c r="D88" s="6"/>
      <c r="E88" s="6"/>
      <c r="J88" s="7"/>
    </row>
    <row r="89" spans="3:10">
      <c r="C89" s="6"/>
      <c r="D89" s="6"/>
      <c r="E89" s="6"/>
      <c r="J89" s="7"/>
    </row>
    <row r="90" spans="3:10">
      <c r="C90" s="6"/>
      <c r="D90" s="6"/>
      <c r="E90" s="6"/>
      <c r="J90" s="7"/>
    </row>
    <row r="91" spans="3:10">
      <c r="C91" s="6"/>
      <c r="D91" s="6"/>
      <c r="E91" s="6"/>
      <c r="J91" s="7"/>
    </row>
    <row r="92" spans="3:10">
      <c r="C92" s="6"/>
      <c r="D92" s="6"/>
      <c r="E92" s="6"/>
      <c r="J92" s="7"/>
    </row>
    <row r="93" spans="3:10">
      <c r="C93" s="6"/>
      <c r="D93" s="6"/>
      <c r="E93" s="6"/>
      <c r="J93" s="7"/>
    </row>
    <row r="94" spans="3:10">
      <c r="C94" s="6"/>
      <c r="D94" s="6"/>
      <c r="E94" s="6"/>
      <c r="J94" s="7"/>
    </row>
    <row r="95" spans="3:10">
      <c r="C95" s="6"/>
      <c r="D95" s="6"/>
      <c r="E95" s="6"/>
      <c r="J95" s="7"/>
    </row>
    <row r="96" spans="3:10">
      <c r="C96" s="6"/>
      <c r="D96" s="6"/>
      <c r="E96" s="6"/>
      <c r="J96" s="7"/>
    </row>
    <row r="97" spans="3:10">
      <c r="C97" s="6"/>
      <c r="D97" s="6"/>
      <c r="E97" s="6"/>
      <c r="J97" s="7"/>
    </row>
    <row r="98" spans="3:10">
      <c r="C98" s="6"/>
      <c r="D98" s="6"/>
      <c r="E98" s="6"/>
      <c r="J98" s="7"/>
    </row>
    <row r="99" spans="3:10">
      <c r="C99" s="6"/>
      <c r="D99" s="6"/>
      <c r="E99" s="6"/>
      <c r="J99" s="7"/>
    </row>
    <row r="100" spans="3:10">
      <c r="C100" s="6"/>
      <c r="D100" s="6"/>
      <c r="E100" s="6"/>
      <c r="J100" s="7"/>
    </row>
    <row r="101" spans="3:10">
      <c r="C101" s="6"/>
      <c r="D101" s="6"/>
      <c r="E101" s="6"/>
      <c r="J101" s="7"/>
    </row>
    <row r="102" spans="3:10">
      <c r="C102" s="6"/>
      <c r="D102" s="6"/>
      <c r="E102" s="6"/>
      <c r="J102" s="7"/>
    </row>
    <row r="103" spans="3:10">
      <c r="C103" s="6"/>
      <c r="D103" s="6"/>
      <c r="E103" s="6"/>
      <c r="J103" s="7"/>
    </row>
    <row r="104" spans="3:10">
      <c r="C104" s="6"/>
      <c r="D104" s="6"/>
      <c r="E104" s="6"/>
      <c r="J104" s="7"/>
    </row>
    <row r="105" spans="3:10">
      <c r="C105" s="6"/>
      <c r="D105" s="6"/>
      <c r="E105" s="6"/>
      <c r="J105" s="7"/>
    </row>
    <row r="106" spans="3:10">
      <c r="C106" s="6"/>
      <c r="D106" s="6"/>
      <c r="E106" s="6"/>
      <c r="J106" s="7"/>
    </row>
    <row r="107" spans="3:10">
      <c r="C107" s="6"/>
      <c r="D107" s="6"/>
      <c r="E107" s="6"/>
      <c r="J107" s="7"/>
    </row>
    <row r="108" spans="3:10">
      <c r="C108" s="6"/>
      <c r="D108" s="6"/>
      <c r="E108" s="6"/>
      <c r="J108" s="7"/>
    </row>
    <row r="109" spans="3:10">
      <c r="C109" s="6"/>
      <c r="D109" s="6"/>
      <c r="E109" s="6"/>
      <c r="J109" s="7"/>
    </row>
    <row r="110" spans="3:10">
      <c r="C110" s="6"/>
      <c r="D110" s="6"/>
      <c r="E110" s="6"/>
      <c r="J110" s="7"/>
    </row>
    <row r="111" spans="3:10">
      <c r="C111" s="6"/>
      <c r="D111" s="6"/>
      <c r="E111" s="6"/>
      <c r="J111" s="7"/>
    </row>
    <row r="112" spans="3:10">
      <c r="C112" s="6"/>
      <c r="D112" s="6"/>
      <c r="E112" s="6"/>
      <c r="J112" s="7"/>
    </row>
    <row r="113" spans="3:10">
      <c r="C113" s="6"/>
      <c r="D113" s="6"/>
      <c r="E113" s="6"/>
      <c r="J113" s="7"/>
    </row>
    <row r="114" spans="3:10">
      <c r="C114" s="6"/>
      <c r="D114" s="6"/>
      <c r="E114" s="6"/>
      <c r="J114" s="7"/>
    </row>
    <row r="115" spans="3:10">
      <c r="C115" s="6"/>
      <c r="D115" s="6"/>
      <c r="E115" s="6"/>
      <c r="J115" s="7"/>
    </row>
    <row r="116" spans="3:10">
      <c r="C116" s="6"/>
      <c r="D116" s="6"/>
      <c r="E116" s="6"/>
      <c r="J116" s="7"/>
    </row>
    <row r="117" spans="3:10">
      <c r="C117" s="6"/>
      <c r="D117" s="6"/>
      <c r="E117" s="6"/>
      <c r="J117" s="7"/>
    </row>
    <row r="118" spans="3:10">
      <c r="C118" s="6"/>
      <c r="D118" s="6"/>
      <c r="E118" s="6"/>
      <c r="J118" s="7"/>
    </row>
    <row r="119" spans="3:10">
      <c r="C119" s="6"/>
      <c r="D119" s="6"/>
      <c r="E119" s="6"/>
      <c r="J119" s="7"/>
    </row>
    <row r="120" spans="3:10">
      <c r="C120" s="6"/>
      <c r="D120" s="6"/>
      <c r="E120" s="6"/>
      <c r="J120" s="7"/>
    </row>
    <row r="121" spans="3:10">
      <c r="C121" s="6"/>
      <c r="D121" s="6"/>
      <c r="E121" s="6"/>
      <c r="J121" s="7"/>
    </row>
    <row r="122" spans="3:10">
      <c r="C122" s="6"/>
      <c r="D122" s="6"/>
      <c r="E122" s="6"/>
      <c r="J122" s="7"/>
    </row>
    <row r="123" spans="3:10">
      <c r="C123" s="6"/>
      <c r="D123" s="6"/>
      <c r="E123" s="6"/>
      <c r="J123" s="7"/>
    </row>
    <row r="124" spans="3:10">
      <c r="C124" s="6"/>
      <c r="D124" s="6"/>
      <c r="E124" s="6"/>
      <c r="J124" s="7"/>
    </row>
    <row r="125" spans="3:10">
      <c r="C125" s="6"/>
      <c r="D125" s="6"/>
      <c r="E125" s="6"/>
      <c r="J125" s="7"/>
    </row>
    <row r="126" spans="3:10">
      <c r="C126" s="6"/>
      <c r="D126" s="6"/>
      <c r="E126" s="6"/>
      <c r="J126" s="7"/>
    </row>
    <row r="127" spans="3:10">
      <c r="C127" s="6"/>
      <c r="D127" s="6"/>
      <c r="E127" s="6"/>
      <c r="J127" s="7"/>
    </row>
    <row r="128" spans="3:10">
      <c r="C128" s="6"/>
      <c r="D128" s="6"/>
      <c r="E128" s="6"/>
      <c r="J128" s="7"/>
    </row>
    <row r="129" spans="3:10">
      <c r="C129" s="6"/>
      <c r="D129" s="6"/>
      <c r="E129" s="6"/>
      <c r="J129" s="7"/>
    </row>
    <row r="130" spans="3:10">
      <c r="C130" s="6"/>
      <c r="D130" s="6"/>
      <c r="E130" s="6"/>
      <c r="J130" s="7"/>
    </row>
    <row r="131" spans="3:10">
      <c r="C131" s="6"/>
      <c r="D131" s="6"/>
      <c r="E131" s="6"/>
      <c r="J131" s="7"/>
    </row>
    <row r="132" spans="3:10">
      <c r="C132" s="6"/>
      <c r="D132" s="6"/>
      <c r="E132" s="6"/>
      <c r="J132" s="7"/>
    </row>
    <row r="133" spans="3:10">
      <c r="C133" s="6"/>
      <c r="D133" s="6"/>
      <c r="E133" s="6"/>
      <c r="J133" s="7"/>
    </row>
    <row r="134" spans="3:10">
      <c r="C134" s="6"/>
      <c r="D134" s="6"/>
      <c r="E134" s="6"/>
      <c r="J134" s="7"/>
    </row>
    <row r="135" spans="3:10">
      <c r="C135" s="6"/>
      <c r="D135" s="6"/>
      <c r="E135" s="6"/>
      <c r="J135" s="7"/>
    </row>
    <row r="136" spans="3:10">
      <c r="C136" s="6"/>
      <c r="D136" s="6"/>
      <c r="E136" s="6"/>
      <c r="J136" s="7"/>
    </row>
    <row r="137" spans="3:10">
      <c r="C137" s="6"/>
      <c r="D137" s="6"/>
      <c r="E137" s="6"/>
      <c r="J137" s="7"/>
    </row>
    <row r="138" spans="3:10">
      <c r="C138" s="6"/>
      <c r="D138" s="6"/>
      <c r="E138" s="6"/>
      <c r="J138" s="7"/>
    </row>
    <row r="139" spans="3:10">
      <c r="C139" s="6"/>
      <c r="D139" s="6"/>
      <c r="E139" s="6"/>
      <c r="J139" s="7"/>
    </row>
    <row r="140" spans="3:10">
      <c r="C140" s="6"/>
      <c r="D140" s="6"/>
      <c r="E140" s="6"/>
      <c r="J140" s="7"/>
    </row>
    <row r="141" spans="3:10">
      <c r="C141" s="6"/>
      <c r="D141" s="6"/>
      <c r="E141" s="6"/>
      <c r="J141" s="7"/>
    </row>
    <row r="142" spans="3:10">
      <c r="C142" s="6"/>
      <c r="D142" s="6"/>
      <c r="E142" s="6"/>
      <c r="J142" s="7"/>
    </row>
    <row r="143" spans="3:10">
      <c r="C143" s="6"/>
      <c r="D143" s="6"/>
      <c r="E143" s="6"/>
      <c r="J143" s="7"/>
    </row>
    <row r="144" spans="3:10">
      <c r="C144" s="6"/>
      <c r="D144" s="6"/>
      <c r="E144" s="6"/>
      <c r="J144" s="7"/>
    </row>
    <row r="145" spans="3:10">
      <c r="C145" s="6"/>
      <c r="D145" s="6"/>
      <c r="E145" s="6"/>
      <c r="J145" s="7"/>
    </row>
    <row r="146" spans="3:10">
      <c r="C146" s="6"/>
      <c r="D146" s="6"/>
      <c r="E146" s="6"/>
      <c r="J146" s="7"/>
    </row>
    <row r="147" spans="3:10">
      <c r="C147" s="6"/>
      <c r="D147" s="6"/>
      <c r="E147" s="6"/>
      <c r="J147" s="7"/>
    </row>
    <row r="148" spans="3:10">
      <c r="C148" s="6"/>
      <c r="D148" s="6"/>
      <c r="E148" s="6"/>
      <c r="J148" s="7"/>
    </row>
    <row r="149" spans="3:10">
      <c r="C149" s="6"/>
      <c r="D149" s="6"/>
      <c r="E149" s="6"/>
      <c r="J149" s="7"/>
    </row>
    <row r="150" spans="3:10">
      <c r="C150" s="6"/>
      <c r="D150" s="6"/>
      <c r="E150" s="6"/>
      <c r="J150" s="7"/>
    </row>
    <row r="151" spans="3:10">
      <c r="C151" s="6"/>
      <c r="D151" s="6"/>
      <c r="E151" s="6"/>
      <c r="J151" s="7"/>
    </row>
    <row r="152" spans="3:10">
      <c r="C152" s="6"/>
      <c r="D152" s="6"/>
      <c r="E152" s="6"/>
      <c r="J152" s="7"/>
    </row>
    <row r="153" spans="3:10">
      <c r="C153" s="6"/>
      <c r="D153" s="6"/>
      <c r="E153" s="6"/>
      <c r="J153" s="7"/>
    </row>
    <row r="154" spans="3:10">
      <c r="C154" s="6"/>
      <c r="D154" s="6"/>
      <c r="E154" s="6"/>
      <c r="J154" s="7"/>
    </row>
    <row r="155" spans="3:10">
      <c r="C155" s="6"/>
      <c r="D155" s="6"/>
      <c r="E155" s="6"/>
      <c r="J155" s="7"/>
    </row>
    <row r="156" spans="3:10">
      <c r="C156" s="6"/>
      <c r="D156" s="6"/>
      <c r="E156" s="6"/>
      <c r="J156" s="7"/>
    </row>
    <row r="157" spans="3:10">
      <c r="C157" s="6"/>
      <c r="D157" s="6"/>
      <c r="E157" s="6"/>
      <c r="J157" s="7"/>
    </row>
    <row r="158" spans="3:10">
      <c r="C158" s="6"/>
      <c r="D158" s="6"/>
      <c r="E158" s="6"/>
      <c r="J158" s="7"/>
    </row>
    <row r="159" spans="3:10">
      <c r="C159" s="6"/>
      <c r="D159" s="6"/>
      <c r="E159" s="6"/>
      <c r="J159" s="7"/>
    </row>
    <row r="160" spans="3:10">
      <c r="C160" s="6"/>
      <c r="D160" s="6"/>
      <c r="E160" s="6"/>
      <c r="J160" s="7"/>
    </row>
    <row r="161" spans="3:10">
      <c r="C161" s="6"/>
      <c r="D161" s="6"/>
      <c r="E161" s="6"/>
      <c r="J161" s="7"/>
    </row>
    <row r="162" spans="3:10">
      <c r="C162" s="6"/>
      <c r="D162" s="6"/>
      <c r="E162" s="6"/>
      <c r="J162" s="7"/>
    </row>
    <row r="163" spans="3:10">
      <c r="C163" s="6"/>
      <c r="D163" s="6"/>
      <c r="E163" s="6"/>
      <c r="J163" s="7"/>
    </row>
    <row r="164" spans="3:10">
      <c r="C164" s="6"/>
      <c r="D164" s="6"/>
      <c r="E164" s="6"/>
      <c r="J164" s="7"/>
    </row>
    <row r="165" spans="3:10">
      <c r="C165" s="6"/>
      <c r="D165" s="6"/>
      <c r="E165" s="6"/>
      <c r="J165" s="7"/>
    </row>
    <row r="166" spans="3:10">
      <c r="C166" s="6"/>
      <c r="D166" s="6"/>
      <c r="E166" s="6"/>
      <c r="J166" s="7"/>
    </row>
    <row r="167" spans="3:10">
      <c r="C167" s="6"/>
      <c r="D167" s="6"/>
      <c r="E167" s="6"/>
      <c r="J167" s="7"/>
    </row>
    <row r="168" spans="3:10">
      <c r="C168" s="6"/>
      <c r="D168" s="6"/>
      <c r="E168" s="6"/>
      <c r="J168" s="7"/>
    </row>
    <row r="169" spans="3:10">
      <c r="C169" s="6"/>
      <c r="D169" s="6"/>
      <c r="E169" s="6"/>
      <c r="J169" s="7"/>
    </row>
    <row r="170" spans="3:10">
      <c r="C170" s="6"/>
      <c r="D170" s="6"/>
      <c r="E170" s="6"/>
      <c r="J170" s="7"/>
    </row>
    <row r="171" spans="3:10">
      <c r="C171" s="6"/>
      <c r="D171" s="6"/>
      <c r="E171" s="6"/>
      <c r="J171" s="7"/>
    </row>
    <row r="172" spans="3:10">
      <c r="C172" s="6"/>
      <c r="D172" s="6"/>
      <c r="E172" s="6"/>
      <c r="J172" s="7"/>
    </row>
    <row r="173" spans="3:10">
      <c r="C173" s="6"/>
      <c r="D173" s="6"/>
      <c r="E173" s="6"/>
      <c r="J173" s="7"/>
    </row>
    <row r="174" spans="3:10">
      <c r="C174" s="6"/>
      <c r="D174" s="6"/>
      <c r="E174" s="6"/>
      <c r="J174" s="7"/>
    </row>
    <row r="175" spans="3:10">
      <c r="C175" s="6"/>
      <c r="D175" s="6"/>
      <c r="E175" s="6"/>
      <c r="J175" s="7"/>
    </row>
    <row r="176" spans="3:10">
      <c r="C176" s="6"/>
      <c r="D176" s="6"/>
      <c r="E176" s="6"/>
      <c r="J176" s="7"/>
    </row>
    <row r="177" spans="3:10">
      <c r="C177" s="6"/>
      <c r="D177" s="6"/>
      <c r="E177" s="6"/>
      <c r="J177" s="7"/>
    </row>
    <row r="178" spans="3:10">
      <c r="C178" s="6"/>
      <c r="D178" s="6"/>
      <c r="E178" s="6"/>
      <c r="J178" s="7"/>
    </row>
    <row r="179" spans="3:10">
      <c r="C179" s="6"/>
      <c r="D179" s="6"/>
      <c r="E179" s="6"/>
      <c r="J179" s="7"/>
    </row>
    <row r="180" spans="3:10">
      <c r="C180" s="6"/>
      <c r="D180" s="6"/>
      <c r="E180" s="6"/>
      <c r="J180" s="7"/>
    </row>
    <row r="181" spans="3:10">
      <c r="C181" s="6"/>
      <c r="D181" s="6"/>
      <c r="E181" s="6"/>
      <c r="J181" s="7"/>
    </row>
    <row r="182" spans="3:10">
      <c r="C182" s="6"/>
      <c r="D182" s="6"/>
      <c r="E182" s="6"/>
      <c r="J182" s="7"/>
    </row>
    <row r="183" spans="3:10">
      <c r="C183" s="6"/>
      <c r="D183" s="6"/>
      <c r="E183" s="6"/>
      <c r="J183" s="7"/>
    </row>
    <row r="184" spans="3:10">
      <c r="C184" s="6"/>
      <c r="D184" s="6"/>
      <c r="E184" s="6"/>
      <c r="J184" s="7"/>
    </row>
    <row r="185" spans="3:10">
      <c r="C185" s="6"/>
      <c r="D185" s="6"/>
      <c r="E185" s="6"/>
      <c r="J185" s="7"/>
    </row>
    <row r="186" spans="3:10">
      <c r="C186" s="6"/>
      <c r="D186" s="6"/>
      <c r="E186" s="6"/>
      <c r="J186" s="7"/>
    </row>
    <row r="187" spans="3:10">
      <c r="C187" s="6"/>
      <c r="D187" s="6"/>
      <c r="E187" s="6"/>
      <c r="J187" s="7"/>
    </row>
    <row r="188" spans="3:10">
      <c r="C188" s="6"/>
      <c r="D188" s="6"/>
      <c r="E188" s="6"/>
      <c r="J188" s="7"/>
    </row>
    <row r="189" spans="3:10">
      <c r="C189" s="6"/>
      <c r="D189" s="6"/>
      <c r="E189" s="6"/>
      <c r="J189" s="7"/>
    </row>
    <row r="190" spans="3:10">
      <c r="C190" s="6"/>
      <c r="D190" s="6"/>
      <c r="E190" s="6"/>
      <c r="J190" s="7"/>
    </row>
    <row r="191" spans="3:10">
      <c r="C191" s="6"/>
      <c r="D191" s="6"/>
      <c r="E191" s="6"/>
      <c r="J191" s="7"/>
    </row>
    <row r="192" spans="3:10">
      <c r="C192" s="6"/>
      <c r="D192" s="6"/>
      <c r="E192" s="6"/>
      <c r="J192" s="7"/>
    </row>
    <row r="193" spans="3:10">
      <c r="C193" s="6"/>
      <c r="D193" s="6"/>
      <c r="E193" s="6"/>
      <c r="J193" s="7"/>
    </row>
    <row r="194" spans="3:10">
      <c r="C194" s="6"/>
      <c r="D194" s="6"/>
      <c r="E194" s="6"/>
      <c r="J194" s="7"/>
    </row>
    <row r="195" spans="3:10">
      <c r="C195" s="6"/>
      <c r="D195" s="6"/>
      <c r="E195" s="6"/>
      <c r="J195" s="7"/>
    </row>
    <row r="196" spans="3:10">
      <c r="C196" s="6"/>
      <c r="D196" s="6"/>
      <c r="E196" s="6"/>
      <c r="J196" s="7"/>
    </row>
    <row r="197" spans="3:10">
      <c r="C197" s="6"/>
      <c r="D197" s="6"/>
      <c r="E197" s="6"/>
      <c r="J197" s="7"/>
    </row>
    <row r="198" spans="3:10">
      <c r="C198" s="6"/>
      <c r="D198" s="6"/>
      <c r="E198" s="6"/>
      <c r="J198" s="7"/>
    </row>
    <row r="199" spans="3:10">
      <c r="C199" s="6"/>
      <c r="D199" s="6"/>
      <c r="E199" s="6"/>
      <c r="J199" s="7"/>
    </row>
    <row r="200" spans="3:10">
      <c r="C200" s="6"/>
      <c r="D200" s="6"/>
      <c r="E200" s="6"/>
      <c r="J200" s="7"/>
    </row>
    <row r="201" spans="3:10">
      <c r="C201" s="6"/>
      <c r="D201" s="6"/>
      <c r="E201" s="6"/>
      <c r="J201" s="7"/>
    </row>
    <row r="202" spans="3:10">
      <c r="C202" s="6"/>
      <c r="D202" s="6"/>
      <c r="E202" s="6"/>
      <c r="J202" s="7"/>
    </row>
    <row r="203" spans="3:10">
      <c r="C203" s="6"/>
      <c r="D203" s="6"/>
      <c r="E203" s="6"/>
      <c r="J203" s="7"/>
    </row>
    <row r="204" spans="3:10">
      <c r="C204" s="6"/>
      <c r="D204" s="6"/>
      <c r="E204" s="6"/>
      <c r="J204" s="7"/>
    </row>
    <row r="205" spans="3:10">
      <c r="C205" s="6"/>
      <c r="D205" s="6"/>
      <c r="E205" s="6"/>
      <c r="J205" s="7"/>
    </row>
    <row r="206" spans="3:10">
      <c r="C206" s="6"/>
      <c r="D206" s="6"/>
      <c r="E206" s="6"/>
      <c r="J206" s="7"/>
    </row>
    <row r="207" spans="3:10">
      <c r="C207" s="6"/>
      <c r="D207" s="6"/>
      <c r="E207" s="6"/>
      <c r="J207" s="7"/>
    </row>
    <row r="208" spans="3:10">
      <c r="C208" s="6"/>
      <c r="D208" s="6"/>
      <c r="E208" s="6"/>
      <c r="J208" s="7"/>
    </row>
    <row r="209" spans="3:10">
      <c r="C209" s="6"/>
      <c r="D209" s="6"/>
      <c r="E209" s="6"/>
      <c r="J209" s="7"/>
    </row>
    <row r="210" spans="3:10">
      <c r="C210" s="6"/>
      <c r="D210" s="6"/>
      <c r="E210" s="6"/>
      <c r="J210" s="7"/>
    </row>
    <row r="211" spans="3:10">
      <c r="C211" s="6"/>
      <c r="D211" s="6"/>
      <c r="E211" s="6"/>
      <c r="J211" s="7"/>
    </row>
    <row r="212" spans="3:10">
      <c r="C212" s="6"/>
      <c r="D212" s="6"/>
      <c r="E212" s="6"/>
      <c r="J212" s="7"/>
    </row>
    <row r="213" spans="3:10">
      <c r="C213" s="6"/>
      <c r="D213" s="6"/>
      <c r="E213" s="6"/>
      <c r="J213" s="7"/>
    </row>
    <row r="214" spans="3:10">
      <c r="C214" s="6"/>
      <c r="D214" s="6"/>
      <c r="E214" s="6"/>
      <c r="J214" s="7"/>
    </row>
    <row r="215" spans="3:10">
      <c r="C215" s="6"/>
      <c r="D215" s="6"/>
      <c r="E215" s="6"/>
      <c r="J215" s="7"/>
    </row>
    <row r="216" spans="3:10">
      <c r="C216" s="6"/>
      <c r="D216" s="6"/>
      <c r="E216" s="6"/>
      <c r="J216" s="7"/>
    </row>
    <row r="217" spans="3:10">
      <c r="C217" s="6"/>
      <c r="D217" s="6"/>
      <c r="E217" s="6"/>
      <c r="J217" s="7"/>
    </row>
    <row r="218" spans="3:10">
      <c r="C218" s="6"/>
      <c r="D218" s="6"/>
      <c r="E218" s="6"/>
      <c r="J218" s="7"/>
    </row>
    <row r="219" spans="3:10">
      <c r="C219" s="6"/>
      <c r="D219" s="6"/>
      <c r="E219" s="6"/>
      <c r="J219" s="7"/>
    </row>
    <row r="220" spans="3:10">
      <c r="C220" s="6"/>
      <c r="D220" s="6"/>
      <c r="E220" s="6"/>
      <c r="J220" s="7"/>
    </row>
    <row r="221" spans="3:10">
      <c r="C221" s="6"/>
      <c r="D221" s="6"/>
      <c r="E221" s="6"/>
      <c r="J221" s="7"/>
    </row>
    <row r="222" spans="3:10">
      <c r="C222" s="6"/>
      <c r="D222" s="6"/>
      <c r="E222" s="6"/>
      <c r="J222" s="7"/>
    </row>
    <row r="223" spans="3:10">
      <c r="C223" s="6"/>
      <c r="D223" s="6"/>
      <c r="E223" s="6"/>
      <c r="J223" s="7"/>
    </row>
    <row r="224" spans="3:10">
      <c r="C224" s="6"/>
      <c r="D224" s="6"/>
      <c r="E224" s="6"/>
      <c r="J224" s="7"/>
    </row>
    <row r="225" spans="3:10">
      <c r="C225" s="6"/>
      <c r="D225" s="6"/>
      <c r="E225" s="6"/>
      <c r="J225" s="7"/>
    </row>
    <row r="226" spans="3:10">
      <c r="C226" s="6"/>
      <c r="D226" s="6"/>
      <c r="E226" s="6"/>
      <c r="J226" s="7"/>
    </row>
    <row r="227" spans="3:10">
      <c r="C227" s="6"/>
      <c r="D227" s="6"/>
      <c r="E227" s="6"/>
      <c r="J227" s="7"/>
    </row>
    <row r="228" spans="3:10">
      <c r="C228" s="6"/>
      <c r="D228" s="6"/>
      <c r="E228" s="6"/>
      <c r="J228" s="7"/>
    </row>
    <row r="229" spans="3:10">
      <c r="C229" s="6"/>
      <c r="D229" s="6"/>
      <c r="E229" s="6"/>
      <c r="J229" s="7"/>
    </row>
    <row r="230" spans="3:10">
      <c r="C230" s="6"/>
      <c r="D230" s="6"/>
      <c r="E230" s="6"/>
      <c r="J230" s="7"/>
    </row>
    <row r="231" spans="3:10">
      <c r="C231" s="6"/>
      <c r="D231" s="6"/>
      <c r="E231" s="6"/>
      <c r="J231" s="7"/>
    </row>
    <row r="232" spans="3:10">
      <c r="C232" s="6"/>
      <c r="D232" s="6"/>
      <c r="E232" s="6"/>
      <c r="J232" s="7"/>
    </row>
    <row r="233" spans="3:10">
      <c r="C233" s="6"/>
      <c r="D233" s="6"/>
      <c r="E233" s="6"/>
      <c r="J233" s="7"/>
    </row>
    <row r="234" spans="3:10">
      <c r="C234" s="6"/>
      <c r="D234" s="6"/>
      <c r="E234" s="6"/>
      <c r="J234" s="7"/>
    </row>
    <row r="235" spans="3:10">
      <c r="C235" s="6"/>
      <c r="D235" s="6"/>
      <c r="E235" s="6"/>
      <c r="J235" s="7"/>
    </row>
    <row r="236" spans="3:10">
      <c r="C236" s="6"/>
      <c r="D236" s="6"/>
      <c r="E236" s="6"/>
      <c r="J236" s="7"/>
    </row>
    <row r="237" spans="3:10">
      <c r="C237" s="6"/>
      <c r="D237" s="6"/>
      <c r="E237" s="6"/>
      <c r="J237" s="7"/>
    </row>
    <row r="238" spans="3:10">
      <c r="C238" s="6"/>
      <c r="D238" s="6"/>
      <c r="E238" s="6"/>
      <c r="J238" s="7"/>
    </row>
    <row r="239" spans="3:10">
      <c r="C239" s="6"/>
      <c r="D239" s="6"/>
      <c r="E239" s="6"/>
      <c r="J239" s="7"/>
    </row>
    <row r="240" spans="3:10">
      <c r="C240" s="6"/>
      <c r="D240" s="6"/>
      <c r="E240" s="6"/>
      <c r="J240" s="7"/>
    </row>
    <row r="241" spans="3:10">
      <c r="C241" s="6"/>
      <c r="D241" s="6"/>
      <c r="E241" s="6"/>
      <c r="J241" s="7"/>
    </row>
    <row r="242" spans="3:10">
      <c r="C242" s="6"/>
      <c r="D242" s="6"/>
      <c r="E242" s="6"/>
      <c r="J242" s="7"/>
    </row>
    <row r="243" spans="3:10">
      <c r="C243" s="6"/>
      <c r="D243" s="6"/>
      <c r="E243" s="6"/>
      <c r="J243" s="7"/>
    </row>
    <row r="244" spans="3:10">
      <c r="C244" s="6"/>
      <c r="D244" s="6"/>
      <c r="E244" s="6"/>
      <c r="J244" s="7"/>
    </row>
    <row r="245" spans="3:10">
      <c r="C245" s="6"/>
      <c r="D245" s="6"/>
      <c r="E245" s="6"/>
      <c r="J245" s="7"/>
    </row>
    <row r="246" spans="3:10">
      <c r="C246" s="6"/>
      <c r="D246" s="6"/>
      <c r="E246" s="6"/>
      <c r="J246" s="7"/>
    </row>
    <row r="247" spans="3:10">
      <c r="C247" s="6"/>
      <c r="D247" s="6"/>
      <c r="E247" s="6"/>
      <c r="J247" s="7"/>
    </row>
    <row r="248" spans="3:10">
      <c r="C248" s="6"/>
      <c r="D248" s="6"/>
      <c r="E248" s="6"/>
      <c r="J248" s="7"/>
    </row>
    <row r="249" spans="3:10">
      <c r="C249" s="6"/>
      <c r="D249" s="6"/>
      <c r="E249" s="6"/>
      <c r="J249" s="7"/>
    </row>
    <row r="250" spans="3:10">
      <c r="C250" s="6"/>
      <c r="D250" s="6"/>
      <c r="E250" s="6"/>
      <c r="J250" s="7"/>
    </row>
    <row r="251" spans="3:10">
      <c r="C251" s="6"/>
      <c r="D251" s="6"/>
      <c r="E251" s="6"/>
      <c r="J251" s="7"/>
    </row>
    <row r="252" spans="3:10">
      <c r="C252" s="6"/>
      <c r="D252" s="6"/>
      <c r="E252" s="6"/>
      <c r="J252" s="7"/>
    </row>
    <row r="253" spans="3:10">
      <c r="C253" s="6"/>
      <c r="D253" s="6"/>
      <c r="E253" s="6"/>
      <c r="J253" s="7"/>
    </row>
    <row r="254" spans="3:10">
      <c r="C254" s="6"/>
      <c r="D254" s="6"/>
      <c r="E254" s="6"/>
      <c r="J254" s="7"/>
    </row>
    <row r="255" spans="3:10">
      <c r="C255" s="6"/>
      <c r="D255" s="6"/>
      <c r="E255" s="6"/>
      <c r="J255" s="7"/>
    </row>
    <row r="256" spans="3:10">
      <c r="C256" s="6"/>
      <c r="D256" s="6"/>
      <c r="E256" s="6"/>
      <c r="J256" s="7"/>
    </row>
    <row r="257" spans="3:10">
      <c r="C257" s="6"/>
      <c r="D257" s="6"/>
      <c r="E257" s="6"/>
      <c r="J257" s="7"/>
    </row>
    <row r="258" spans="3:10">
      <c r="C258" s="6"/>
      <c r="D258" s="6"/>
      <c r="E258" s="6"/>
      <c r="J258" s="7"/>
    </row>
    <row r="259" spans="3:10">
      <c r="C259" s="6"/>
      <c r="D259" s="6"/>
      <c r="E259" s="6"/>
      <c r="J259" s="7"/>
    </row>
    <row r="260" spans="3:10">
      <c r="C260" s="6"/>
      <c r="D260" s="6"/>
      <c r="E260" s="6"/>
      <c r="J260" s="7"/>
    </row>
    <row r="261" spans="3:10">
      <c r="C261" s="6"/>
      <c r="D261" s="6"/>
      <c r="E261" s="6"/>
      <c r="J261" s="7"/>
    </row>
    <row r="262" spans="3:10">
      <c r="C262" s="6"/>
      <c r="D262" s="6"/>
      <c r="E262" s="6"/>
      <c r="J262" s="7"/>
    </row>
    <row r="263" spans="3:10">
      <c r="C263" s="6"/>
      <c r="D263" s="6"/>
      <c r="E263" s="6"/>
      <c r="J263" s="7"/>
    </row>
    <row r="264" spans="3:10">
      <c r="C264" s="6"/>
      <c r="D264" s="6"/>
      <c r="E264" s="6"/>
      <c r="J264" s="7"/>
    </row>
    <row r="265" spans="3:10">
      <c r="C265" s="6"/>
      <c r="D265" s="6"/>
      <c r="E265" s="6"/>
      <c r="J265" s="7"/>
    </row>
    <row r="266" spans="3:10">
      <c r="C266" s="6"/>
      <c r="D266" s="6"/>
      <c r="E266" s="6"/>
      <c r="J266" s="7"/>
    </row>
    <row r="267" spans="3:10">
      <c r="C267" s="6"/>
      <c r="D267" s="6"/>
      <c r="E267" s="6"/>
      <c r="J267" s="7"/>
    </row>
    <row r="268" spans="3:10">
      <c r="C268" s="6"/>
      <c r="D268" s="6"/>
      <c r="E268" s="6"/>
      <c r="J268" s="7"/>
    </row>
    <row r="269" spans="3:10">
      <c r="C269" s="6"/>
      <c r="D269" s="6"/>
      <c r="E269" s="6"/>
      <c r="J269" s="7"/>
    </row>
    <row r="270" spans="3:10">
      <c r="C270" s="6"/>
      <c r="D270" s="6"/>
      <c r="E270" s="6"/>
      <c r="J270" s="7"/>
    </row>
    <row r="271" spans="3:10">
      <c r="C271" s="6"/>
      <c r="D271" s="6"/>
      <c r="E271" s="6"/>
      <c r="J271" s="7"/>
    </row>
    <row r="272" spans="3:10">
      <c r="C272" s="6"/>
      <c r="D272" s="6"/>
      <c r="E272" s="6"/>
      <c r="J272" s="7"/>
    </row>
    <row r="273" spans="3:10">
      <c r="C273" s="6"/>
      <c r="D273" s="6"/>
      <c r="E273" s="6"/>
      <c r="J273" s="7"/>
    </row>
    <row r="274" spans="3:10">
      <c r="C274" s="6"/>
      <c r="D274" s="6"/>
      <c r="E274" s="6"/>
      <c r="J274" s="7"/>
    </row>
    <row r="275" spans="3:10">
      <c r="C275" s="6"/>
      <c r="D275" s="6"/>
      <c r="E275" s="6"/>
      <c r="J275" s="7"/>
    </row>
    <row r="276" spans="3:10">
      <c r="C276" s="6"/>
      <c r="D276" s="6"/>
      <c r="E276" s="6"/>
      <c r="J276" s="7"/>
    </row>
    <row r="277" spans="3:10">
      <c r="C277" s="6"/>
      <c r="D277" s="6"/>
      <c r="E277" s="6"/>
      <c r="J277" s="7"/>
    </row>
    <row r="278" spans="3:10">
      <c r="C278" s="6"/>
      <c r="D278" s="6"/>
      <c r="E278" s="6"/>
      <c r="J278" s="7"/>
    </row>
    <row r="279" spans="3:10">
      <c r="C279" s="6"/>
      <c r="D279" s="6"/>
      <c r="E279" s="6"/>
      <c r="J279" s="7"/>
    </row>
    <row r="280" spans="3:10">
      <c r="C280" s="6"/>
      <c r="D280" s="6"/>
      <c r="E280" s="6"/>
      <c r="J280" s="7"/>
    </row>
    <row r="281" spans="3:10">
      <c r="C281" s="6"/>
      <c r="D281" s="6"/>
      <c r="E281" s="6"/>
      <c r="J281" s="7"/>
    </row>
    <row r="282" spans="3:10">
      <c r="C282" s="6"/>
      <c r="D282" s="6"/>
      <c r="E282" s="6"/>
      <c r="J282" s="7"/>
    </row>
    <row r="283" spans="3:10">
      <c r="C283" s="6"/>
      <c r="D283" s="6"/>
      <c r="E283" s="6"/>
      <c r="J283" s="7"/>
    </row>
    <row r="284" spans="3:10">
      <c r="C284" s="6"/>
      <c r="D284" s="6"/>
      <c r="E284" s="6"/>
      <c r="J284" s="7"/>
    </row>
    <row r="285" spans="3:10">
      <c r="C285" s="6"/>
      <c r="D285" s="6"/>
      <c r="E285" s="6"/>
      <c r="J285" s="7"/>
    </row>
    <row r="286" spans="3:10">
      <c r="C286" s="6"/>
      <c r="D286" s="6"/>
      <c r="E286" s="6"/>
      <c r="J286" s="7"/>
    </row>
    <row r="287" spans="3:10">
      <c r="C287" s="6"/>
      <c r="D287" s="6"/>
      <c r="E287" s="6"/>
      <c r="J287" s="7"/>
    </row>
    <row r="288" spans="3:10">
      <c r="C288" s="6"/>
      <c r="D288" s="6"/>
      <c r="E288" s="6"/>
      <c r="J288" s="7"/>
    </row>
    <row r="289" spans="3:10">
      <c r="C289" s="6"/>
      <c r="D289" s="6"/>
      <c r="E289" s="6"/>
      <c r="J289" s="7"/>
    </row>
    <row r="290" spans="3:10">
      <c r="C290" s="6"/>
      <c r="D290" s="6"/>
      <c r="E290" s="6"/>
      <c r="J290" s="7"/>
    </row>
    <row r="291" spans="3:10">
      <c r="C291" s="6"/>
      <c r="D291" s="6"/>
      <c r="E291" s="6"/>
      <c r="J291" s="7"/>
    </row>
    <row r="292" spans="3:10">
      <c r="C292" s="6"/>
      <c r="D292" s="6"/>
      <c r="E292" s="6"/>
      <c r="J292" s="7"/>
    </row>
    <row r="293" spans="3:10">
      <c r="C293" s="6"/>
      <c r="D293" s="6"/>
      <c r="E293" s="6"/>
      <c r="J293" s="7"/>
    </row>
    <row r="294" spans="3:10">
      <c r="C294" s="6"/>
      <c r="D294" s="6"/>
      <c r="E294" s="6"/>
      <c r="J294" s="7"/>
    </row>
    <row r="295" spans="3:10">
      <c r="C295" s="6"/>
      <c r="D295" s="6"/>
      <c r="E295" s="6"/>
      <c r="J295" s="7"/>
    </row>
    <row r="296" spans="3:10">
      <c r="C296" s="6"/>
      <c r="D296" s="6"/>
      <c r="E296" s="6"/>
      <c r="J296" s="7"/>
    </row>
    <row r="297" spans="3:10">
      <c r="C297" s="6"/>
      <c r="D297" s="6"/>
      <c r="E297" s="6"/>
      <c r="J297" s="7"/>
    </row>
    <row r="298" spans="3:10">
      <c r="C298" s="6"/>
      <c r="D298" s="6"/>
      <c r="E298" s="6"/>
      <c r="J298" s="7"/>
    </row>
    <row r="299" spans="3:10">
      <c r="C299" s="6"/>
      <c r="D299" s="6"/>
      <c r="E299" s="6"/>
      <c r="J299" s="7"/>
    </row>
    <row r="300" spans="3:10">
      <c r="C300" s="6"/>
      <c r="D300" s="6"/>
      <c r="E300" s="6"/>
      <c r="J300" s="7"/>
    </row>
    <row r="301" spans="3:10">
      <c r="C301" s="6"/>
      <c r="D301" s="6"/>
      <c r="E301" s="6"/>
      <c r="J301" s="7"/>
    </row>
    <row r="302" spans="3:10">
      <c r="C302" s="6"/>
      <c r="D302" s="6"/>
      <c r="E302" s="6"/>
      <c r="J302" s="7"/>
    </row>
    <row r="303" spans="3:10">
      <c r="C303" s="6"/>
      <c r="D303" s="6"/>
      <c r="E303" s="6"/>
      <c r="J303" s="7"/>
    </row>
    <row r="304" spans="3:10">
      <c r="C304" s="6"/>
      <c r="D304" s="6"/>
      <c r="E304" s="6"/>
      <c r="J304" s="7"/>
    </row>
    <row r="305" spans="3:10">
      <c r="C305" s="6"/>
      <c r="D305" s="6"/>
      <c r="E305" s="6"/>
      <c r="J305" s="7"/>
    </row>
    <row r="306" spans="3:10">
      <c r="C306" s="6"/>
      <c r="D306" s="6"/>
      <c r="E306" s="6"/>
      <c r="J306" s="7"/>
    </row>
    <row r="307" spans="3:10">
      <c r="C307" s="6"/>
      <c r="D307" s="6"/>
      <c r="E307" s="6"/>
      <c r="J307" s="7"/>
    </row>
    <row r="308" spans="3:10">
      <c r="C308" s="6"/>
      <c r="D308" s="6"/>
      <c r="E308" s="6"/>
      <c r="J308" s="7"/>
    </row>
    <row r="309" spans="3:10">
      <c r="C309" s="6"/>
      <c r="D309" s="6"/>
      <c r="E309" s="6"/>
      <c r="J309" s="7"/>
    </row>
    <row r="310" spans="3:10">
      <c r="C310" s="6"/>
      <c r="D310" s="6"/>
      <c r="E310" s="6"/>
      <c r="J310" s="7"/>
    </row>
    <row r="311" spans="3:10">
      <c r="C311" s="6"/>
      <c r="D311" s="6"/>
      <c r="E311" s="6"/>
      <c r="J311" s="7"/>
    </row>
    <row r="312" spans="3:10">
      <c r="C312" s="6"/>
      <c r="D312" s="6"/>
      <c r="E312" s="6"/>
      <c r="J312" s="7"/>
    </row>
    <row r="313" spans="3:10">
      <c r="C313" s="6"/>
      <c r="D313" s="6"/>
      <c r="E313" s="6"/>
      <c r="J313" s="7"/>
    </row>
    <row r="314" spans="3:10">
      <c r="C314" s="6"/>
      <c r="D314" s="6"/>
      <c r="E314" s="6"/>
      <c r="J314" s="7"/>
    </row>
    <row r="315" spans="3:10">
      <c r="C315" s="6"/>
      <c r="D315" s="6"/>
      <c r="E315" s="6"/>
      <c r="J315" s="7"/>
    </row>
    <row r="316" spans="3:10">
      <c r="C316" s="6"/>
      <c r="D316" s="6"/>
      <c r="E316" s="6"/>
      <c r="J316" s="7"/>
    </row>
    <row r="317" spans="3:10">
      <c r="C317" s="6"/>
      <c r="D317" s="6"/>
      <c r="E317" s="6"/>
      <c r="J317" s="7"/>
    </row>
    <row r="318" spans="3:10">
      <c r="C318" s="6"/>
      <c r="D318" s="6"/>
      <c r="E318" s="6"/>
      <c r="J318" s="7"/>
    </row>
    <row r="319" spans="3:10">
      <c r="C319" s="6"/>
      <c r="D319" s="6"/>
      <c r="E319" s="6"/>
      <c r="J319" s="7"/>
    </row>
    <row r="320" spans="3:10">
      <c r="C320" s="6"/>
      <c r="D320" s="6"/>
      <c r="E320" s="6"/>
      <c r="J320" s="7"/>
    </row>
    <row r="321" spans="3:10">
      <c r="C321" s="6"/>
      <c r="D321" s="6"/>
      <c r="E321" s="6"/>
      <c r="J321" s="7"/>
    </row>
    <row r="322" spans="3:10">
      <c r="C322" s="6"/>
      <c r="D322" s="6"/>
      <c r="E322" s="6"/>
      <c r="J322" s="7"/>
    </row>
    <row r="323" spans="3:10">
      <c r="C323" s="6"/>
      <c r="D323" s="6"/>
      <c r="E323" s="6"/>
      <c r="J323" s="7"/>
    </row>
    <row r="324" spans="3:10">
      <c r="C324" s="6"/>
      <c r="D324" s="6"/>
      <c r="E324" s="6"/>
      <c r="J324" s="7"/>
    </row>
    <row r="325" spans="3:10">
      <c r="C325" s="6"/>
      <c r="D325" s="6"/>
      <c r="E325" s="6"/>
      <c r="J325" s="7"/>
    </row>
    <row r="326" spans="3:10">
      <c r="C326" s="6"/>
      <c r="D326" s="6"/>
      <c r="E326" s="6"/>
      <c r="J326" s="7"/>
    </row>
    <row r="327" spans="3:10">
      <c r="C327" s="6"/>
      <c r="D327" s="6"/>
      <c r="E327" s="6"/>
      <c r="J327" s="7"/>
    </row>
    <row r="328" spans="3:10">
      <c r="C328" s="6"/>
      <c r="D328" s="6"/>
      <c r="E328" s="6"/>
      <c r="J328" s="7"/>
    </row>
    <row r="329" spans="3:10">
      <c r="C329" s="6"/>
      <c r="D329" s="6"/>
      <c r="E329" s="6"/>
      <c r="J329" s="7"/>
    </row>
    <row r="330" spans="3:10">
      <c r="C330" s="6"/>
      <c r="D330" s="6"/>
      <c r="E330" s="6"/>
      <c r="J330" s="7"/>
    </row>
    <row r="331" spans="3:10">
      <c r="C331" s="6"/>
      <c r="D331" s="6"/>
      <c r="E331" s="6"/>
      <c r="J331" s="7"/>
    </row>
    <row r="332" spans="3:10">
      <c r="C332" s="6"/>
      <c r="D332" s="6"/>
      <c r="E332" s="6"/>
      <c r="J332" s="7"/>
    </row>
    <row r="333" spans="3:10">
      <c r="C333" s="6"/>
      <c r="D333" s="6"/>
      <c r="E333" s="6"/>
      <c r="J333" s="7"/>
    </row>
    <row r="334" spans="3:10">
      <c r="C334" s="6"/>
      <c r="D334" s="6"/>
      <c r="E334" s="6"/>
      <c r="J334" s="7"/>
    </row>
    <row r="335" spans="3:10">
      <c r="C335" s="6"/>
      <c r="D335" s="6"/>
      <c r="E335" s="6"/>
      <c r="J335" s="7"/>
    </row>
    <row r="336" spans="3:10">
      <c r="C336" s="6"/>
      <c r="D336" s="6"/>
      <c r="E336" s="6"/>
      <c r="J336" s="7"/>
    </row>
    <row r="337" spans="3:10">
      <c r="C337" s="6"/>
      <c r="D337" s="6"/>
      <c r="E337" s="6"/>
      <c r="J337" s="7"/>
    </row>
    <row r="338" spans="3:10">
      <c r="C338" s="6"/>
      <c r="D338" s="6"/>
      <c r="E338" s="6"/>
      <c r="J338" s="7"/>
    </row>
    <row r="339" spans="3:10">
      <c r="C339" s="6"/>
      <c r="D339" s="6"/>
      <c r="E339" s="6"/>
      <c r="J339" s="7"/>
    </row>
    <row r="340" spans="3:10">
      <c r="C340" s="6"/>
      <c r="D340" s="6"/>
      <c r="E340" s="6"/>
      <c r="J340" s="7"/>
    </row>
    <row r="341" spans="3:10">
      <c r="C341" s="6"/>
      <c r="D341" s="6"/>
      <c r="E341" s="6"/>
      <c r="J341" s="7"/>
    </row>
    <row r="342" spans="3:10">
      <c r="C342" s="6"/>
      <c r="D342" s="6"/>
      <c r="E342" s="6"/>
      <c r="J342" s="7"/>
    </row>
    <row r="343" spans="3:10">
      <c r="C343" s="6"/>
      <c r="D343" s="6"/>
      <c r="E343" s="6"/>
      <c r="J343" s="7"/>
    </row>
    <row r="344" spans="3:10">
      <c r="C344" s="6"/>
      <c r="D344" s="6"/>
      <c r="E344" s="6"/>
      <c r="J344" s="7"/>
    </row>
    <row r="345" spans="3:10">
      <c r="C345" s="6"/>
      <c r="D345" s="6"/>
      <c r="E345" s="6"/>
      <c r="J345" s="7"/>
    </row>
    <row r="346" spans="3:10">
      <c r="C346" s="6"/>
      <c r="D346" s="6"/>
      <c r="E346" s="6"/>
      <c r="J346" s="7"/>
    </row>
    <row r="347" spans="3:10">
      <c r="C347" s="6"/>
      <c r="D347" s="6"/>
      <c r="E347" s="6"/>
      <c r="J347" s="7"/>
    </row>
    <row r="348" spans="3:10">
      <c r="C348" s="6"/>
      <c r="D348" s="6"/>
      <c r="E348" s="6"/>
      <c r="J348" s="7"/>
    </row>
    <row r="349" spans="3:10">
      <c r="C349" s="6"/>
      <c r="D349" s="6"/>
      <c r="E349" s="6"/>
      <c r="J349" s="7"/>
    </row>
    <row r="350" spans="3:10">
      <c r="C350" s="6"/>
      <c r="D350" s="6"/>
      <c r="E350" s="6"/>
      <c r="J350" s="7"/>
    </row>
    <row r="351" spans="3:10">
      <c r="C351" s="6"/>
      <c r="D351" s="6"/>
      <c r="E351" s="6"/>
      <c r="J351" s="7"/>
    </row>
    <row r="352" spans="3:10">
      <c r="C352" s="6"/>
      <c r="D352" s="6"/>
      <c r="E352" s="6"/>
      <c r="J352" s="7"/>
    </row>
    <row r="353" spans="3:10">
      <c r="C353" s="6"/>
      <c r="D353" s="6"/>
      <c r="E353" s="6"/>
      <c r="J353" s="7"/>
    </row>
    <row r="354" spans="3:10">
      <c r="C354" s="6"/>
      <c r="D354" s="6"/>
      <c r="E354" s="6"/>
      <c r="J354" s="7"/>
    </row>
    <row r="355" spans="3:10">
      <c r="C355" s="6"/>
      <c r="D355" s="6"/>
      <c r="E355" s="6"/>
      <c r="J355" s="7"/>
    </row>
    <row r="356" spans="3:10">
      <c r="C356" s="6"/>
      <c r="D356" s="6"/>
      <c r="E356" s="6"/>
      <c r="J356" s="7"/>
    </row>
    <row r="357" spans="3:10">
      <c r="C357" s="6"/>
      <c r="D357" s="6"/>
      <c r="E357" s="6"/>
      <c r="J357" s="7"/>
    </row>
    <row r="358" spans="3:10">
      <c r="C358" s="6"/>
      <c r="D358" s="6"/>
      <c r="E358" s="6"/>
      <c r="J358" s="7"/>
    </row>
    <row r="359" spans="3:10">
      <c r="C359" s="6"/>
      <c r="D359" s="6"/>
      <c r="E359" s="6"/>
      <c r="J359" s="7"/>
    </row>
    <row r="360" spans="3:10">
      <c r="C360" s="6"/>
      <c r="D360" s="6"/>
      <c r="E360" s="6"/>
      <c r="J360" s="7"/>
    </row>
    <row r="361" spans="3:10">
      <c r="C361" s="6"/>
      <c r="D361" s="6"/>
      <c r="E361" s="6"/>
      <c r="J361" s="7"/>
    </row>
    <row r="362" spans="3:10">
      <c r="C362" s="6"/>
      <c r="D362" s="6"/>
      <c r="E362" s="6"/>
      <c r="J362" s="7"/>
    </row>
    <row r="363" spans="3:10">
      <c r="C363" s="6"/>
      <c r="D363" s="6"/>
      <c r="E363" s="6"/>
      <c r="J363" s="7"/>
    </row>
    <row r="364" spans="3:10">
      <c r="C364" s="6"/>
      <c r="D364" s="6"/>
      <c r="E364" s="6"/>
      <c r="J364" s="7"/>
    </row>
    <row r="365" spans="3:10">
      <c r="C365" s="6"/>
      <c r="D365" s="6"/>
      <c r="E365" s="6"/>
      <c r="J365" s="7"/>
    </row>
    <row r="366" spans="3:10">
      <c r="C366" s="6"/>
      <c r="D366" s="6"/>
      <c r="E366" s="6"/>
      <c r="J366" s="7"/>
    </row>
    <row r="367" spans="3:10">
      <c r="C367" s="6"/>
      <c r="D367" s="6"/>
      <c r="E367" s="6"/>
      <c r="J367" s="7"/>
    </row>
    <row r="368" spans="3:10">
      <c r="C368" s="6"/>
      <c r="D368" s="6"/>
      <c r="E368" s="6"/>
      <c r="J368" s="7"/>
    </row>
    <row r="369" spans="3:10">
      <c r="C369" s="6"/>
      <c r="D369" s="6"/>
      <c r="E369" s="6"/>
      <c r="J369" s="7"/>
    </row>
    <row r="370" spans="3:10">
      <c r="C370" s="6"/>
      <c r="D370" s="6"/>
      <c r="E370" s="6"/>
      <c r="J370" s="7"/>
    </row>
    <row r="371" spans="3:10">
      <c r="C371" s="6"/>
      <c r="D371" s="6"/>
      <c r="E371" s="6"/>
      <c r="J371" s="7"/>
    </row>
    <row r="372" spans="3:10">
      <c r="C372" s="6"/>
      <c r="D372" s="6"/>
      <c r="E372" s="6"/>
      <c r="J372" s="7"/>
    </row>
    <row r="373" spans="3:10">
      <c r="C373" s="6"/>
      <c r="D373" s="6"/>
      <c r="E373" s="6"/>
      <c r="J373" s="7"/>
    </row>
    <row r="374" spans="3:10">
      <c r="C374" s="6"/>
      <c r="D374" s="6"/>
      <c r="E374" s="6"/>
      <c r="J374" s="7"/>
    </row>
    <row r="375" spans="3:10">
      <c r="C375" s="6"/>
      <c r="D375" s="6"/>
      <c r="E375" s="6"/>
      <c r="J375" s="7"/>
    </row>
    <row r="376" spans="3:10">
      <c r="C376" s="6"/>
      <c r="D376" s="6"/>
      <c r="E376" s="6"/>
      <c r="J376" s="7"/>
    </row>
    <row r="377" spans="3:10">
      <c r="C377" s="6"/>
      <c r="D377" s="6"/>
      <c r="E377" s="6"/>
      <c r="J377" s="7"/>
    </row>
    <row r="378" spans="3:10">
      <c r="C378" s="6"/>
      <c r="D378" s="6"/>
      <c r="E378" s="6"/>
      <c r="J378" s="7"/>
    </row>
    <row r="379" spans="3:10">
      <c r="C379" s="6"/>
      <c r="D379" s="6"/>
      <c r="E379" s="6"/>
      <c r="J379" s="7"/>
    </row>
    <row r="380" spans="3:10">
      <c r="C380" s="6"/>
      <c r="D380" s="6"/>
      <c r="E380" s="6"/>
      <c r="J380" s="7"/>
    </row>
    <row r="381" spans="3:10">
      <c r="C381" s="6"/>
      <c r="D381" s="6"/>
      <c r="E381" s="6"/>
      <c r="J381" s="7"/>
    </row>
    <row r="382" spans="3:10">
      <c r="C382" s="6"/>
      <c r="D382" s="6"/>
      <c r="E382" s="6"/>
      <c r="J382" s="7"/>
    </row>
    <row r="383" spans="3:10">
      <c r="C383" s="6"/>
      <c r="D383" s="6"/>
      <c r="E383" s="6"/>
      <c r="J383" s="7"/>
    </row>
    <row r="384" spans="3:10">
      <c r="C384" s="6"/>
      <c r="D384" s="6"/>
      <c r="E384" s="6"/>
      <c r="J384" s="7"/>
    </row>
    <row r="385" spans="3:10">
      <c r="C385" s="6"/>
      <c r="D385" s="6"/>
      <c r="E385" s="6"/>
      <c r="J385" s="7"/>
    </row>
    <row r="386" spans="3:10">
      <c r="C386" s="6"/>
      <c r="D386" s="6"/>
      <c r="E386" s="6"/>
      <c r="J386" s="7"/>
    </row>
    <row r="387" spans="3:10">
      <c r="C387" s="6"/>
      <c r="D387" s="6"/>
      <c r="E387" s="6"/>
      <c r="J387" s="7"/>
    </row>
    <row r="388" spans="3:10">
      <c r="C388" s="6"/>
      <c r="D388" s="6"/>
      <c r="E388" s="6"/>
      <c r="J388" s="7"/>
    </row>
    <row r="389" spans="3:10">
      <c r="C389" s="6"/>
      <c r="D389" s="6"/>
      <c r="E389" s="6"/>
      <c r="J389" s="7"/>
    </row>
    <row r="390" spans="3:10">
      <c r="C390" s="6"/>
      <c r="D390" s="6"/>
      <c r="E390" s="6"/>
      <c r="J390" s="7"/>
    </row>
    <row r="391" spans="3:10">
      <c r="C391" s="6"/>
      <c r="D391" s="6"/>
      <c r="E391" s="6"/>
      <c r="J391" s="7"/>
    </row>
    <row r="392" spans="3:10">
      <c r="C392" s="6"/>
      <c r="D392" s="6"/>
      <c r="E392" s="6"/>
      <c r="J392" s="7"/>
    </row>
    <row r="393" spans="3:10">
      <c r="C393" s="6"/>
      <c r="D393" s="6"/>
      <c r="E393" s="6"/>
      <c r="J393" s="7"/>
    </row>
    <row r="394" spans="3:10">
      <c r="C394" s="6"/>
      <c r="D394" s="6"/>
      <c r="E394" s="6"/>
      <c r="J394" s="7"/>
    </row>
    <row r="395" spans="3:10">
      <c r="C395" s="6"/>
      <c r="D395" s="6"/>
      <c r="E395" s="6"/>
      <c r="J395" s="7"/>
    </row>
    <row r="396" spans="3:10">
      <c r="C396" s="6"/>
      <c r="D396" s="6"/>
      <c r="E396" s="6"/>
      <c r="J396" s="7"/>
    </row>
    <row r="397" spans="3:10">
      <c r="C397" s="6"/>
      <c r="D397" s="6"/>
      <c r="E397" s="6"/>
      <c r="J397" s="7"/>
    </row>
    <row r="398" spans="3:10">
      <c r="C398" s="6"/>
      <c r="D398" s="6"/>
      <c r="E398" s="6"/>
      <c r="J398" s="7"/>
    </row>
    <row r="399" spans="3:10">
      <c r="C399" s="6"/>
      <c r="D399" s="6"/>
      <c r="E399" s="6"/>
      <c r="J399" s="7"/>
    </row>
    <row r="400" spans="3:10">
      <c r="C400" s="6"/>
      <c r="D400" s="6"/>
      <c r="E400" s="6"/>
      <c r="J400" s="7"/>
    </row>
    <row r="401" spans="3:10">
      <c r="C401" s="6"/>
      <c r="D401" s="6"/>
      <c r="E401" s="6"/>
      <c r="J401" s="7"/>
    </row>
    <row r="402" spans="3:10">
      <c r="C402" s="6"/>
      <c r="D402" s="6"/>
      <c r="E402" s="6"/>
      <c r="J402" s="7"/>
    </row>
    <row r="403" spans="3:10">
      <c r="C403" s="6"/>
      <c r="D403" s="6"/>
      <c r="E403" s="6"/>
      <c r="J403" s="7"/>
    </row>
    <row r="404" spans="3:10">
      <c r="C404" s="6"/>
      <c r="D404" s="6"/>
      <c r="E404" s="6"/>
      <c r="J404" s="7"/>
    </row>
    <row r="405" spans="3:10">
      <c r="C405" s="6"/>
      <c r="D405" s="6"/>
      <c r="E405" s="6"/>
      <c r="J405" s="7"/>
    </row>
    <row r="406" spans="3:10">
      <c r="C406" s="6"/>
      <c r="D406" s="6"/>
      <c r="E406" s="6"/>
      <c r="J406" s="7"/>
    </row>
    <row r="407" spans="3:10">
      <c r="C407" s="6"/>
      <c r="D407" s="6"/>
      <c r="E407" s="6"/>
      <c r="J407" s="7"/>
    </row>
    <row r="408" spans="3:10">
      <c r="C408" s="6"/>
      <c r="D408" s="6"/>
      <c r="E408" s="6"/>
      <c r="J408" s="7"/>
    </row>
    <row r="409" spans="3:10">
      <c r="C409" s="6"/>
      <c r="D409" s="6"/>
      <c r="E409" s="6"/>
      <c r="J409" s="7"/>
    </row>
    <row r="410" spans="3:10">
      <c r="C410" s="6"/>
      <c r="D410" s="6"/>
      <c r="E410" s="6"/>
      <c r="J410" s="7"/>
    </row>
    <row r="411" spans="3:10">
      <c r="C411" s="6"/>
      <c r="D411" s="6"/>
      <c r="E411" s="6"/>
      <c r="J411" s="7"/>
    </row>
    <row r="412" spans="3:10">
      <c r="C412" s="6"/>
      <c r="D412" s="6"/>
      <c r="E412" s="6"/>
      <c r="J412" s="7"/>
    </row>
    <row r="413" spans="3:10">
      <c r="C413" s="6"/>
      <c r="D413" s="6"/>
      <c r="E413" s="6"/>
      <c r="J413" s="7"/>
    </row>
    <row r="414" spans="3:10">
      <c r="C414" s="6"/>
      <c r="D414" s="6"/>
      <c r="E414" s="6"/>
      <c r="J414" s="7"/>
    </row>
    <row r="415" spans="3:10">
      <c r="C415" s="6"/>
      <c r="D415" s="6"/>
      <c r="E415" s="6"/>
      <c r="J415" s="7"/>
    </row>
    <row r="416" spans="3:10">
      <c r="C416" s="6"/>
      <c r="D416" s="6"/>
      <c r="E416" s="6"/>
      <c r="J416" s="7"/>
    </row>
    <row r="417" spans="3:10">
      <c r="C417" s="6"/>
      <c r="D417" s="6"/>
      <c r="E417" s="6"/>
      <c r="J417" s="7"/>
    </row>
    <row r="418" spans="3:10">
      <c r="C418" s="6"/>
      <c r="D418" s="6"/>
      <c r="E418" s="6"/>
      <c r="J418" s="7"/>
    </row>
    <row r="419" spans="3:10">
      <c r="C419" s="6"/>
      <c r="D419" s="6"/>
      <c r="E419" s="6"/>
      <c r="J419" s="7"/>
    </row>
    <row r="420" spans="3:10">
      <c r="C420" s="6"/>
      <c r="D420" s="6"/>
      <c r="E420" s="6"/>
      <c r="J420" s="7"/>
    </row>
    <row r="421" spans="3:10">
      <c r="C421" s="6"/>
      <c r="D421" s="6"/>
      <c r="E421" s="6"/>
      <c r="J421" s="7"/>
    </row>
    <row r="422" spans="3:10">
      <c r="C422" s="6"/>
      <c r="D422" s="6"/>
      <c r="E422" s="6"/>
      <c r="J422" s="7"/>
    </row>
    <row r="423" spans="3:10">
      <c r="C423" s="6"/>
      <c r="D423" s="6"/>
      <c r="E423" s="6"/>
      <c r="J423" s="7"/>
    </row>
    <row r="424" spans="3:10">
      <c r="C424" s="6"/>
      <c r="D424" s="6"/>
      <c r="E424" s="6"/>
      <c r="J424" s="7"/>
    </row>
    <row r="425" spans="3:10">
      <c r="C425" s="6"/>
      <c r="D425" s="6"/>
      <c r="E425" s="6"/>
      <c r="J425" s="7"/>
    </row>
    <row r="426" spans="3:10">
      <c r="C426" s="6"/>
      <c r="D426" s="6"/>
      <c r="E426" s="6"/>
      <c r="J426" s="7"/>
    </row>
    <row r="427" spans="3:10">
      <c r="C427" s="6"/>
      <c r="D427" s="6"/>
      <c r="E427" s="6"/>
      <c r="J427" s="7"/>
    </row>
    <row r="428" spans="3:10">
      <c r="C428" s="6"/>
      <c r="D428" s="6"/>
      <c r="E428" s="6"/>
      <c r="J428" s="7"/>
    </row>
    <row r="429" spans="3:10">
      <c r="C429" s="6"/>
      <c r="D429" s="6"/>
      <c r="E429" s="6"/>
      <c r="J429" s="7"/>
    </row>
    <row r="430" spans="3:10">
      <c r="C430" s="6"/>
      <c r="D430" s="6"/>
      <c r="E430" s="6"/>
      <c r="J430" s="7"/>
    </row>
    <row r="431" spans="3:10">
      <c r="C431" s="6"/>
      <c r="D431" s="6"/>
      <c r="E431" s="6"/>
      <c r="J431" s="7"/>
    </row>
    <row r="432" spans="3:10">
      <c r="C432" s="6"/>
      <c r="D432" s="6"/>
      <c r="E432" s="6"/>
      <c r="J432" s="7"/>
    </row>
    <row r="433" spans="3:10">
      <c r="C433" s="6"/>
      <c r="D433" s="6"/>
      <c r="E433" s="6"/>
      <c r="J433" s="7"/>
    </row>
    <row r="434" spans="3:10">
      <c r="C434" s="6"/>
      <c r="D434" s="6"/>
      <c r="E434" s="6"/>
      <c r="J434" s="7"/>
    </row>
    <row r="435" spans="3:10">
      <c r="C435" s="6"/>
      <c r="D435" s="6"/>
      <c r="E435" s="6"/>
      <c r="J435" s="7"/>
    </row>
    <row r="436" spans="3:10">
      <c r="C436" s="6"/>
      <c r="D436" s="6"/>
      <c r="E436" s="6"/>
      <c r="J436" s="7"/>
    </row>
    <row r="437" spans="3:10">
      <c r="C437" s="6"/>
      <c r="D437" s="6"/>
      <c r="E437" s="6"/>
      <c r="J437" s="7"/>
    </row>
    <row r="438" spans="3:10">
      <c r="C438" s="6"/>
      <c r="D438" s="6"/>
      <c r="E438" s="6"/>
      <c r="J438" s="7"/>
    </row>
    <row r="439" spans="3:10">
      <c r="C439" s="6"/>
      <c r="D439" s="6"/>
      <c r="E439" s="6"/>
      <c r="J439" s="7"/>
    </row>
    <row r="440" spans="3:10">
      <c r="C440" s="6"/>
      <c r="D440" s="6"/>
      <c r="E440" s="6"/>
      <c r="J440" s="7"/>
    </row>
    <row r="441" spans="3:10">
      <c r="C441" s="6"/>
      <c r="D441" s="6"/>
      <c r="E441" s="6"/>
      <c r="J441" s="7"/>
    </row>
    <row r="442" spans="3:10">
      <c r="C442" s="6"/>
      <c r="D442" s="6"/>
      <c r="E442" s="6"/>
      <c r="J442" s="7"/>
    </row>
    <row r="443" spans="3:10">
      <c r="C443" s="6"/>
      <c r="D443" s="6"/>
      <c r="E443" s="6"/>
      <c r="J443" s="7"/>
    </row>
    <row r="444" spans="3:10">
      <c r="C444" s="6"/>
      <c r="D444" s="6"/>
      <c r="E444" s="6"/>
      <c r="J444" s="7"/>
    </row>
    <row r="445" spans="3:10">
      <c r="C445" s="6"/>
      <c r="D445" s="6"/>
      <c r="E445" s="6"/>
      <c r="J445" s="7"/>
    </row>
    <row r="446" spans="3:10">
      <c r="C446" s="6"/>
      <c r="D446" s="6"/>
      <c r="E446" s="6"/>
      <c r="J446" s="7"/>
    </row>
    <row r="447" spans="3:10">
      <c r="C447" s="6"/>
      <c r="D447" s="6"/>
      <c r="E447" s="6"/>
      <c r="J447" s="7"/>
    </row>
    <row r="448" spans="3:10">
      <c r="C448" s="6"/>
      <c r="D448" s="6"/>
      <c r="E448" s="6"/>
      <c r="J448" s="7"/>
    </row>
    <row r="449" spans="3:10">
      <c r="C449" s="6"/>
      <c r="D449" s="6"/>
      <c r="E449" s="6"/>
      <c r="J449" s="7"/>
    </row>
    <row r="450" spans="3:10">
      <c r="C450" s="6"/>
      <c r="D450" s="6"/>
      <c r="E450" s="6"/>
      <c r="J450" s="7"/>
    </row>
    <row r="451" spans="3:10">
      <c r="C451" s="6"/>
      <c r="D451" s="6"/>
      <c r="E451" s="6"/>
      <c r="J451" s="7"/>
    </row>
    <row r="452" spans="3:10">
      <c r="C452" s="6"/>
      <c r="D452" s="6"/>
      <c r="E452" s="6"/>
      <c r="J452" s="7"/>
    </row>
    <row r="453" spans="3:10">
      <c r="C453" s="6"/>
      <c r="D453" s="6"/>
      <c r="E453" s="6"/>
      <c r="J453" s="7"/>
    </row>
    <row r="454" spans="3:10">
      <c r="C454" s="6"/>
      <c r="D454" s="6"/>
      <c r="E454" s="6"/>
      <c r="J454" s="7"/>
    </row>
    <row r="455" spans="3:10">
      <c r="C455" s="6"/>
      <c r="D455" s="6"/>
      <c r="E455" s="6"/>
      <c r="J455" s="7"/>
    </row>
    <row r="456" spans="3:10">
      <c r="C456" s="6"/>
      <c r="D456" s="6"/>
      <c r="E456" s="6"/>
      <c r="J456" s="7"/>
    </row>
    <row r="457" spans="3:10">
      <c r="C457" s="6"/>
      <c r="D457" s="6"/>
      <c r="E457" s="6"/>
      <c r="J457" s="7"/>
    </row>
    <row r="458" spans="3:10">
      <c r="C458" s="6"/>
      <c r="D458" s="6"/>
      <c r="E458" s="6"/>
      <c r="J458" s="7"/>
    </row>
    <row r="459" spans="3:10">
      <c r="C459" s="6"/>
      <c r="D459" s="6"/>
      <c r="E459" s="6"/>
      <c r="J459" s="7"/>
    </row>
    <row r="460" spans="3:10">
      <c r="C460" s="6"/>
      <c r="D460" s="6"/>
      <c r="E460" s="6"/>
      <c r="J460" s="7"/>
    </row>
    <row r="461" spans="3:10">
      <c r="C461" s="6"/>
      <c r="D461" s="6"/>
      <c r="E461" s="6"/>
      <c r="J461" s="7"/>
    </row>
    <row r="462" spans="3:10">
      <c r="C462" s="6"/>
      <c r="D462" s="6"/>
      <c r="E462" s="6"/>
      <c r="J462" s="7"/>
    </row>
    <row r="463" spans="3:10">
      <c r="C463" s="6"/>
      <c r="D463" s="6"/>
      <c r="E463" s="6"/>
      <c r="J463" s="7"/>
    </row>
    <row r="464" spans="3:10">
      <c r="C464" s="6"/>
      <c r="D464" s="6"/>
      <c r="E464" s="6"/>
      <c r="J464" s="7"/>
    </row>
    <row r="465" spans="3:10">
      <c r="C465" s="6"/>
      <c r="D465" s="6"/>
      <c r="E465" s="6"/>
      <c r="J465" s="7"/>
    </row>
    <row r="466" spans="3:10">
      <c r="C466" s="6"/>
      <c r="D466" s="6"/>
      <c r="E466" s="6"/>
      <c r="J466" s="7"/>
    </row>
    <row r="467" spans="3:10">
      <c r="C467" s="6"/>
      <c r="D467" s="6"/>
      <c r="E467" s="6"/>
      <c r="J467" s="7"/>
    </row>
    <row r="468" spans="3:10">
      <c r="C468" s="6"/>
      <c r="D468" s="6"/>
      <c r="E468" s="6"/>
      <c r="J468" s="7"/>
    </row>
    <row r="469" spans="3:10">
      <c r="C469" s="6"/>
      <c r="D469" s="6"/>
      <c r="E469" s="6"/>
      <c r="J469" s="7"/>
    </row>
    <row r="470" spans="3:10">
      <c r="C470" s="6"/>
      <c r="D470" s="6"/>
      <c r="E470" s="6"/>
      <c r="J470" s="7"/>
    </row>
    <row r="471" spans="3:10">
      <c r="C471" s="6"/>
      <c r="D471" s="6"/>
      <c r="E471" s="6"/>
      <c r="J471" s="7"/>
    </row>
    <row r="472" spans="3:10">
      <c r="C472" s="6"/>
      <c r="D472" s="6"/>
      <c r="E472" s="6"/>
      <c r="J472" s="7"/>
    </row>
    <row r="473" spans="3:10">
      <c r="C473" s="6"/>
      <c r="D473" s="6"/>
      <c r="E473" s="6"/>
      <c r="J473" s="7"/>
    </row>
    <row r="474" spans="3:10">
      <c r="C474" s="6"/>
      <c r="D474" s="6"/>
      <c r="E474" s="6"/>
      <c r="J474" s="7"/>
    </row>
    <row r="475" spans="3:10">
      <c r="C475" s="6"/>
      <c r="D475" s="6"/>
      <c r="E475" s="6"/>
      <c r="J475" s="7"/>
    </row>
    <row r="476" spans="3:10">
      <c r="C476" s="6"/>
      <c r="D476" s="6"/>
      <c r="E476" s="6"/>
      <c r="J476" s="7"/>
    </row>
    <row r="477" spans="3:10">
      <c r="C477" s="6"/>
      <c r="D477" s="6"/>
      <c r="E477" s="6"/>
      <c r="J477" s="7"/>
    </row>
    <row r="478" spans="3:10">
      <c r="C478" s="6"/>
      <c r="D478" s="6"/>
      <c r="E478" s="6"/>
      <c r="J478" s="7"/>
    </row>
    <row r="479" spans="3:10">
      <c r="C479" s="6"/>
      <c r="D479" s="6"/>
      <c r="E479" s="6"/>
      <c r="J479" s="7"/>
    </row>
    <row r="480" spans="3:10">
      <c r="C480" s="6"/>
      <c r="D480" s="6"/>
      <c r="E480" s="6"/>
      <c r="J480" s="7"/>
    </row>
    <row r="481" spans="3:10">
      <c r="C481" s="6"/>
      <c r="D481" s="6"/>
      <c r="E481" s="6"/>
      <c r="J481" s="7"/>
    </row>
    <row r="482" spans="3:10">
      <c r="C482" s="6"/>
      <c r="D482" s="6"/>
      <c r="E482" s="6"/>
      <c r="J482" s="7"/>
    </row>
    <row r="483" spans="3:10">
      <c r="C483" s="6"/>
      <c r="D483" s="6"/>
      <c r="E483" s="6"/>
      <c r="J483" s="7"/>
    </row>
    <row r="484" spans="3:10">
      <c r="C484" s="6"/>
      <c r="D484" s="6"/>
      <c r="E484" s="6"/>
      <c r="J484" s="7"/>
    </row>
    <row r="485" spans="3:10">
      <c r="C485" s="6"/>
      <c r="D485" s="6"/>
      <c r="E485" s="6"/>
      <c r="J485" s="7"/>
    </row>
    <row r="486" spans="3:10">
      <c r="C486" s="6"/>
      <c r="D486" s="6"/>
      <c r="E486" s="6"/>
      <c r="J486" s="7"/>
    </row>
    <row r="487" spans="3:10">
      <c r="C487" s="6"/>
      <c r="D487" s="6"/>
      <c r="E487" s="6"/>
      <c r="J487" s="7"/>
    </row>
    <row r="488" spans="3:10">
      <c r="C488" s="6"/>
      <c r="D488" s="6"/>
      <c r="E488" s="6"/>
      <c r="J488" s="7"/>
    </row>
    <row r="489" spans="3:10">
      <c r="C489" s="6"/>
      <c r="D489" s="6"/>
      <c r="E489" s="6"/>
      <c r="J489" s="7"/>
    </row>
    <row r="490" spans="3:10">
      <c r="C490" s="6"/>
      <c r="D490" s="6"/>
      <c r="E490" s="6"/>
      <c r="J490" s="7"/>
    </row>
    <row r="491" spans="3:10">
      <c r="C491" s="6"/>
      <c r="D491" s="6"/>
      <c r="E491" s="6"/>
      <c r="J491" s="7"/>
    </row>
    <row r="492" spans="3:10">
      <c r="C492" s="6"/>
      <c r="D492" s="6"/>
      <c r="E492" s="6"/>
      <c r="J492" s="7"/>
    </row>
    <row r="493" spans="3:10">
      <c r="C493" s="6"/>
      <c r="D493" s="6"/>
      <c r="E493" s="6"/>
      <c r="J493" s="7"/>
    </row>
    <row r="494" spans="3:10">
      <c r="C494" s="6"/>
      <c r="D494" s="6"/>
      <c r="E494" s="6"/>
      <c r="J494" s="7"/>
    </row>
    <row r="495" spans="3:10">
      <c r="C495" s="6"/>
      <c r="D495" s="6"/>
      <c r="E495" s="6"/>
      <c r="J495" s="7"/>
    </row>
    <row r="496" spans="3:10">
      <c r="C496" s="6"/>
      <c r="D496" s="6"/>
      <c r="E496" s="6"/>
      <c r="J496" s="7"/>
    </row>
    <row r="497" spans="3:10">
      <c r="C497" s="6"/>
      <c r="D497" s="6"/>
      <c r="E497" s="6"/>
      <c r="J497" s="7"/>
    </row>
    <row r="498" spans="3:10">
      <c r="C498" s="6"/>
      <c r="D498" s="6"/>
      <c r="E498" s="6"/>
      <c r="J498" s="7"/>
    </row>
    <row r="499" spans="3:10">
      <c r="C499" s="6"/>
      <c r="D499" s="6"/>
      <c r="E499" s="6"/>
      <c r="J499" s="7"/>
    </row>
    <row r="500" spans="3:10">
      <c r="C500" s="6"/>
      <c r="D500" s="6"/>
      <c r="E500" s="6"/>
      <c r="J500" s="7"/>
    </row>
    <row r="501" spans="3:10">
      <c r="C501" s="6"/>
      <c r="D501" s="6"/>
      <c r="E501" s="6"/>
      <c r="J501" s="7"/>
    </row>
    <row r="502" spans="3:10">
      <c r="C502" s="6"/>
      <c r="D502" s="6"/>
      <c r="E502" s="6"/>
      <c r="J502" s="7"/>
    </row>
    <row r="503" spans="3:10">
      <c r="C503" s="6"/>
      <c r="D503" s="6"/>
      <c r="E503" s="6"/>
      <c r="J503" s="7"/>
    </row>
    <row r="504" spans="3:10">
      <c r="C504" s="6"/>
      <c r="D504" s="6"/>
      <c r="E504" s="6"/>
      <c r="J504" s="7"/>
    </row>
    <row r="505" spans="3:10">
      <c r="C505" s="6"/>
      <c r="D505" s="6"/>
      <c r="E505" s="6"/>
      <c r="J505" s="7"/>
    </row>
    <row r="506" spans="3:10">
      <c r="C506" s="6"/>
      <c r="D506" s="6"/>
      <c r="E506" s="6"/>
      <c r="J506" s="7"/>
    </row>
    <row r="507" spans="3:10">
      <c r="C507" s="6"/>
      <c r="D507" s="6"/>
      <c r="E507" s="6"/>
      <c r="J507" s="7"/>
    </row>
    <row r="508" spans="3:10">
      <c r="C508" s="6"/>
      <c r="D508" s="6"/>
      <c r="E508" s="6"/>
      <c r="J508" s="7"/>
    </row>
    <row r="509" spans="3:10">
      <c r="C509" s="6"/>
      <c r="D509" s="6"/>
      <c r="E509" s="6"/>
      <c r="J509" s="7"/>
    </row>
    <row r="510" spans="3:10">
      <c r="C510" s="6"/>
      <c r="D510" s="6"/>
      <c r="E510" s="6"/>
      <c r="J510" s="7"/>
    </row>
    <row r="511" spans="3:10">
      <c r="C511" s="6"/>
      <c r="D511" s="6"/>
      <c r="E511" s="6"/>
      <c r="J511" s="7"/>
    </row>
    <row r="512" spans="3:10">
      <c r="C512" s="6"/>
      <c r="D512" s="6"/>
      <c r="E512" s="6"/>
      <c r="J512" s="7"/>
    </row>
    <row r="513" spans="3:10">
      <c r="C513" s="6"/>
      <c r="D513" s="6"/>
      <c r="E513" s="6"/>
      <c r="J513" s="7"/>
    </row>
    <row r="514" spans="3:10">
      <c r="C514" s="6"/>
      <c r="D514" s="6"/>
      <c r="E514" s="6"/>
      <c r="J514" s="7"/>
    </row>
    <row r="515" spans="3:10">
      <c r="C515" s="6"/>
      <c r="D515" s="6"/>
      <c r="E515" s="6"/>
      <c r="J515" s="7"/>
    </row>
    <row r="516" spans="3:10">
      <c r="C516" s="6"/>
      <c r="D516" s="6"/>
      <c r="E516" s="6"/>
      <c r="J516" s="7"/>
    </row>
    <row r="517" spans="3:10">
      <c r="C517" s="6"/>
      <c r="D517" s="6"/>
      <c r="E517" s="6"/>
      <c r="J517" s="7"/>
    </row>
    <row r="518" spans="3:10">
      <c r="C518" s="6"/>
      <c r="D518" s="6"/>
      <c r="E518" s="6"/>
      <c r="J518" s="7"/>
    </row>
    <row r="519" spans="3:10">
      <c r="C519" s="6"/>
      <c r="D519" s="6"/>
      <c r="E519" s="6"/>
      <c r="J519" s="7"/>
    </row>
    <row r="520" spans="3:10">
      <c r="C520" s="6"/>
      <c r="D520" s="6"/>
      <c r="E520" s="6"/>
      <c r="J520" s="7"/>
    </row>
    <row r="521" spans="3:10">
      <c r="C521" s="6"/>
      <c r="D521" s="6"/>
      <c r="E521" s="6"/>
      <c r="J521" s="7"/>
    </row>
    <row r="522" spans="3:10">
      <c r="C522" s="6"/>
      <c r="D522" s="6"/>
      <c r="E522" s="6"/>
      <c r="J522" s="7"/>
    </row>
    <row r="523" spans="3:10">
      <c r="C523" s="6"/>
      <c r="D523" s="6"/>
      <c r="E523" s="6"/>
      <c r="J523" s="7"/>
    </row>
    <row r="524" spans="3:10">
      <c r="C524" s="6"/>
      <c r="D524" s="6"/>
      <c r="E524" s="6"/>
      <c r="J524" s="7"/>
    </row>
    <row r="525" spans="3:10">
      <c r="C525" s="6"/>
      <c r="D525" s="6"/>
      <c r="E525" s="6"/>
      <c r="J525" s="7"/>
    </row>
    <row r="526" spans="3:10">
      <c r="C526" s="6"/>
      <c r="D526" s="6"/>
      <c r="E526" s="6"/>
      <c r="J526" s="7"/>
    </row>
    <row r="527" spans="3:10">
      <c r="C527" s="6"/>
      <c r="D527" s="6"/>
      <c r="E527" s="6"/>
      <c r="J527" s="7"/>
    </row>
    <row r="528" spans="3:10">
      <c r="C528" s="6"/>
      <c r="D528" s="6"/>
      <c r="E528" s="6"/>
      <c r="J528" s="7"/>
    </row>
    <row r="529" spans="3:10">
      <c r="C529" s="6"/>
      <c r="D529" s="6"/>
      <c r="E529" s="6"/>
      <c r="J529" s="7"/>
    </row>
    <row r="530" spans="3:10">
      <c r="C530" s="6"/>
      <c r="D530" s="6"/>
      <c r="E530" s="6"/>
      <c r="J530" s="7"/>
    </row>
    <row r="531" spans="3:10">
      <c r="C531" s="6"/>
      <c r="D531" s="6"/>
      <c r="E531" s="6"/>
      <c r="J531" s="7"/>
    </row>
    <row r="532" spans="3:10">
      <c r="C532" s="6"/>
      <c r="D532" s="6"/>
      <c r="E532" s="6"/>
      <c r="J532" s="7"/>
    </row>
    <row r="533" spans="3:10">
      <c r="C533" s="6"/>
      <c r="D533" s="6"/>
      <c r="E533" s="6"/>
      <c r="J533" s="7"/>
    </row>
    <row r="534" spans="3:10">
      <c r="C534" s="6"/>
      <c r="D534" s="6"/>
      <c r="E534" s="6"/>
      <c r="J534" s="7"/>
    </row>
    <row r="535" spans="3:10">
      <c r="C535" s="6"/>
      <c r="D535" s="6"/>
      <c r="E535" s="6"/>
      <c r="J535" s="7"/>
    </row>
    <row r="536" spans="3:10">
      <c r="C536" s="6"/>
      <c r="D536" s="6"/>
      <c r="E536" s="6"/>
      <c r="J536" s="7"/>
    </row>
    <row r="537" spans="3:10">
      <c r="C537" s="6"/>
      <c r="D537" s="6"/>
      <c r="E537" s="6"/>
      <c r="J537" s="7"/>
    </row>
    <row r="538" spans="3:10">
      <c r="C538" s="6"/>
      <c r="D538" s="6"/>
      <c r="E538" s="6"/>
      <c r="J538" s="7"/>
    </row>
    <row r="539" spans="3:10">
      <c r="C539" s="6"/>
      <c r="D539" s="6"/>
      <c r="E539" s="6"/>
      <c r="J539" s="7"/>
    </row>
    <row r="540" spans="3:10">
      <c r="C540" s="6"/>
      <c r="D540" s="6"/>
      <c r="E540" s="6"/>
      <c r="J540" s="7"/>
    </row>
    <row r="541" spans="3:10">
      <c r="C541" s="6"/>
      <c r="D541" s="6"/>
      <c r="E541" s="6"/>
      <c r="J541" s="7"/>
    </row>
    <row r="542" spans="3:10">
      <c r="C542" s="6"/>
      <c r="D542" s="6"/>
      <c r="E542" s="6"/>
      <c r="J542" s="7"/>
    </row>
    <row r="543" spans="3:10">
      <c r="C543" s="6"/>
      <c r="D543" s="6"/>
      <c r="E543" s="6"/>
      <c r="J543" s="7"/>
    </row>
    <row r="544" spans="3:10">
      <c r="C544" s="6"/>
      <c r="D544" s="6"/>
      <c r="E544" s="6"/>
      <c r="J544" s="7"/>
    </row>
    <row r="545" spans="3:10">
      <c r="C545" s="6"/>
      <c r="D545" s="6"/>
      <c r="E545" s="6"/>
      <c r="J545" s="7"/>
    </row>
    <row r="546" spans="3:10">
      <c r="C546" s="6"/>
      <c r="D546" s="6"/>
      <c r="E546" s="6"/>
      <c r="J546" s="7"/>
    </row>
    <row r="547" spans="3:10">
      <c r="C547" s="6"/>
      <c r="D547" s="6"/>
      <c r="E547" s="6"/>
      <c r="J547" s="7"/>
    </row>
    <row r="548" spans="3:10">
      <c r="C548" s="6"/>
      <c r="D548" s="6"/>
      <c r="E548" s="6"/>
      <c r="J548" s="7"/>
    </row>
    <row r="549" spans="3:10">
      <c r="C549" s="6"/>
      <c r="D549" s="6"/>
      <c r="E549" s="6"/>
      <c r="J549" s="7"/>
    </row>
    <row r="550" spans="3:10">
      <c r="C550" s="6"/>
      <c r="D550" s="6"/>
      <c r="E550" s="6"/>
      <c r="J550" s="7"/>
    </row>
    <row r="551" spans="3:10">
      <c r="C551" s="6"/>
      <c r="D551" s="6"/>
      <c r="E551" s="6"/>
      <c r="J551" s="7"/>
    </row>
    <row r="552" spans="3:10">
      <c r="C552" s="6"/>
      <c r="D552" s="6"/>
      <c r="E552" s="6"/>
      <c r="J552" s="7"/>
    </row>
    <row r="553" spans="3:10">
      <c r="C553" s="6"/>
      <c r="D553" s="6"/>
      <c r="E553" s="6"/>
      <c r="J553" s="7"/>
    </row>
    <row r="554" spans="3:10">
      <c r="C554" s="6"/>
      <c r="D554" s="6"/>
      <c r="E554" s="6"/>
      <c r="J554" s="7"/>
    </row>
    <row r="555" spans="3:10">
      <c r="C555" s="6"/>
      <c r="D555" s="6"/>
      <c r="E555" s="6"/>
      <c r="J555" s="7"/>
    </row>
    <row r="556" spans="3:10">
      <c r="C556" s="6"/>
      <c r="D556" s="6"/>
      <c r="E556" s="6"/>
      <c r="J556" s="7"/>
    </row>
    <row r="557" spans="3:10">
      <c r="C557" s="6"/>
      <c r="D557" s="6"/>
      <c r="E557" s="6"/>
      <c r="J557" s="7"/>
    </row>
    <row r="558" spans="3:10">
      <c r="C558" s="6"/>
      <c r="D558" s="6"/>
      <c r="E558" s="6"/>
      <c r="J558" s="7"/>
    </row>
    <row r="559" spans="3:10">
      <c r="C559" s="6"/>
      <c r="D559" s="6"/>
      <c r="E559" s="6"/>
      <c r="J559" s="7"/>
    </row>
    <row r="560" spans="3:10">
      <c r="C560" s="6"/>
      <c r="D560" s="6"/>
      <c r="E560" s="6"/>
      <c r="J560" s="7"/>
    </row>
    <row r="561" spans="3:10">
      <c r="C561" s="6"/>
      <c r="D561" s="6"/>
      <c r="E561" s="6"/>
      <c r="J561" s="7"/>
    </row>
    <row r="562" spans="3:10">
      <c r="C562" s="6"/>
      <c r="D562" s="6"/>
      <c r="E562" s="6"/>
      <c r="J562" s="7"/>
    </row>
    <row r="563" spans="3:10">
      <c r="C563" s="6"/>
      <c r="D563" s="6"/>
      <c r="E563" s="6"/>
      <c r="J563" s="7"/>
    </row>
    <row r="564" spans="3:10">
      <c r="C564" s="6"/>
      <c r="D564" s="6"/>
      <c r="E564" s="6"/>
      <c r="J564" s="7"/>
    </row>
    <row r="565" spans="3:10">
      <c r="C565" s="6"/>
      <c r="D565" s="6"/>
      <c r="E565" s="6"/>
      <c r="J565" s="7"/>
    </row>
    <row r="566" spans="3:10">
      <c r="C566" s="6"/>
      <c r="D566" s="6"/>
      <c r="E566" s="6"/>
      <c r="J566" s="7"/>
    </row>
    <row r="567" spans="3:10">
      <c r="C567" s="6"/>
      <c r="D567" s="6"/>
      <c r="E567" s="6"/>
      <c r="J567" s="7"/>
    </row>
    <row r="568" spans="3:10">
      <c r="C568" s="6"/>
      <c r="D568" s="6"/>
      <c r="E568" s="6"/>
      <c r="J568" s="7"/>
    </row>
    <row r="569" spans="3:10">
      <c r="C569" s="6"/>
      <c r="D569" s="6"/>
      <c r="E569" s="6"/>
      <c r="J569" s="7"/>
    </row>
    <row r="570" spans="3:10">
      <c r="C570" s="6"/>
      <c r="D570" s="6"/>
      <c r="E570" s="6"/>
      <c r="J570" s="7"/>
    </row>
    <row r="571" spans="3:10">
      <c r="C571" s="6"/>
      <c r="D571" s="6"/>
      <c r="E571" s="6"/>
      <c r="J571" s="7"/>
    </row>
    <row r="572" spans="3:10">
      <c r="C572" s="6"/>
      <c r="D572" s="6"/>
      <c r="E572" s="6"/>
      <c r="J572" s="7"/>
    </row>
    <row r="573" spans="3:10">
      <c r="C573" s="6"/>
      <c r="D573" s="6"/>
      <c r="E573" s="6"/>
      <c r="J573" s="7"/>
    </row>
    <row r="574" spans="3:10">
      <c r="C574" s="6"/>
      <c r="D574" s="6"/>
      <c r="E574" s="6"/>
      <c r="J574" s="7"/>
    </row>
    <row r="575" spans="3:10">
      <c r="C575" s="6"/>
      <c r="D575" s="6"/>
      <c r="E575" s="6"/>
      <c r="J575" s="7"/>
    </row>
    <row r="576" spans="3:10">
      <c r="C576" s="6"/>
      <c r="D576" s="6"/>
      <c r="E576" s="6"/>
      <c r="J576" s="7"/>
    </row>
    <row r="577" spans="3:10">
      <c r="C577" s="6"/>
      <c r="D577" s="6"/>
      <c r="E577" s="6"/>
      <c r="J577" s="7"/>
    </row>
    <row r="578" spans="3:10">
      <c r="C578" s="6"/>
      <c r="D578" s="6"/>
      <c r="E578" s="6"/>
      <c r="J578" s="7"/>
    </row>
    <row r="579" spans="3:10">
      <c r="C579" s="6"/>
      <c r="D579" s="6"/>
      <c r="E579" s="6"/>
      <c r="J579" s="7"/>
    </row>
    <row r="580" spans="3:10">
      <c r="C580" s="6"/>
      <c r="D580" s="6"/>
      <c r="E580" s="6"/>
      <c r="J580" s="7"/>
    </row>
    <row r="581" spans="3:10">
      <c r="C581" s="6"/>
      <c r="D581" s="6"/>
      <c r="E581" s="6"/>
      <c r="J581" s="7"/>
    </row>
    <row r="582" spans="3:10">
      <c r="C582" s="6"/>
      <c r="D582" s="6"/>
      <c r="E582" s="6"/>
      <c r="J582" s="7"/>
    </row>
    <row r="583" spans="3:10">
      <c r="C583" s="6"/>
      <c r="D583" s="6"/>
      <c r="E583" s="6"/>
      <c r="J583" s="7"/>
    </row>
    <row r="584" spans="3:10">
      <c r="C584" s="6"/>
      <c r="D584" s="6"/>
      <c r="E584" s="6"/>
      <c r="J584" s="7"/>
    </row>
    <row r="585" spans="3:10">
      <c r="C585" s="6"/>
      <c r="D585" s="6"/>
      <c r="E585" s="6"/>
      <c r="J585" s="7"/>
    </row>
    <row r="586" spans="3:10">
      <c r="C586" s="6"/>
      <c r="D586" s="6"/>
      <c r="E586" s="6"/>
      <c r="J586" s="7"/>
    </row>
    <row r="587" spans="3:10">
      <c r="C587" s="6"/>
      <c r="D587" s="6"/>
      <c r="E587" s="6"/>
      <c r="J587" s="7"/>
    </row>
    <row r="588" spans="3:10">
      <c r="C588" s="6"/>
      <c r="D588" s="6"/>
      <c r="E588" s="6"/>
      <c r="J588" s="7"/>
    </row>
    <row r="589" spans="3:10">
      <c r="C589" s="6"/>
      <c r="D589" s="6"/>
      <c r="E589" s="6"/>
      <c r="J589" s="7"/>
    </row>
    <row r="590" spans="3:10">
      <c r="C590" s="6"/>
      <c r="D590" s="6"/>
      <c r="E590" s="6"/>
      <c r="J590" s="7"/>
    </row>
    <row r="591" spans="3:10">
      <c r="C591" s="6"/>
      <c r="D591" s="6"/>
      <c r="E591" s="6"/>
      <c r="J591" s="7"/>
    </row>
    <row r="592" spans="3:10">
      <c r="C592" s="6"/>
      <c r="D592" s="6"/>
      <c r="E592" s="6"/>
      <c r="J592" s="7"/>
    </row>
    <row r="593" spans="3:10">
      <c r="C593" s="6"/>
      <c r="D593" s="6"/>
      <c r="E593" s="6"/>
      <c r="J593" s="7"/>
    </row>
    <row r="594" spans="3:10">
      <c r="C594" s="6"/>
      <c r="D594" s="6"/>
      <c r="E594" s="6"/>
      <c r="J594" s="7"/>
    </row>
    <row r="595" spans="3:10">
      <c r="C595" s="6"/>
      <c r="D595" s="6"/>
      <c r="E595" s="6"/>
      <c r="J595" s="7"/>
    </row>
    <row r="596" spans="3:10">
      <c r="C596" s="6"/>
      <c r="D596" s="6"/>
      <c r="E596" s="6"/>
      <c r="J596" s="7"/>
    </row>
    <row r="597" spans="3:10">
      <c r="C597" s="6"/>
      <c r="D597" s="6"/>
      <c r="E597" s="6"/>
      <c r="J597" s="7"/>
    </row>
    <row r="598" spans="3:10">
      <c r="C598" s="6"/>
      <c r="D598" s="6"/>
      <c r="E598" s="6"/>
      <c r="J598" s="7"/>
    </row>
    <row r="599" spans="3:10">
      <c r="C599" s="6"/>
      <c r="D599" s="6"/>
      <c r="E599" s="6"/>
      <c r="J599" s="7"/>
    </row>
    <row r="600" spans="3:10">
      <c r="C600" s="6"/>
      <c r="D600" s="6"/>
      <c r="E600" s="6"/>
      <c r="J600" s="7"/>
    </row>
    <row r="601" spans="3:10">
      <c r="C601" s="6"/>
      <c r="D601" s="6"/>
      <c r="E601" s="6"/>
      <c r="J601" s="7"/>
    </row>
    <row r="602" spans="3:10">
      <c r="C602" s="6"/>
      <c r="D602" s="6"/>
      <c r="E602" s="6"/>
      <c r="J602" s="7"/>
    </row>
    <row r="603" spans="3:10">
      <c r="C603" s="6"/>
      <c r="D603" s="6"/>
      <c r="E603" s="6"/>
      <c r="J603" s="7"/>
    </row>
    <row r="604" spans="3:10">
      <c r="C604" s="6"/>
      <c r="D604" s="6"/>
      <c r="E604" s="6"/>
      <c r="J604" s="7"/>
    </row>
    <row r="605" spans="3:10">
      <c r="C605" s="6"/>
      <c r="D605" s="6"/>
      <c r="E605" s="6"/>
      <c r="J605" s="7"/>
    </row>
    <row r="606" spans="3:10">
      <c r="C606" s="6"/>
      <c r="D606" s="6"/>
      <c r="E606" s="6"/>
      <c r="J606" s="7"/>
    </row>
    <row r="607" spans="3:10">
      <c r="C607" s="6"/>
      <c r="D607" s="6"/>
      <c r="E607" s="6"/>
      <c r="J607" s="7"/>
    </row>
    <row r="608" spans="3:10">
      <c r="C608" s="6"/>
      <c r="D608" s="6"/>
      <c r="E608" s="6"/>
      <c r="J608" s="7"/>
    </row>
    <row r="609" spans="3:10">
      <c r="C609" s="6"/>
      <c r="D609" s="6"/>
      <c r="E609" s="6"/>
      <c r="J609" s="7"/>
    </row>
    <row r="610" spans="3:10">
      <c r="C610" s="6"/>
      <c r="D610" s="6"/>
      <c r="E610" s="6"/>
      <c r="J610" s="7"/>
    </row>
    <row r="611" spans="3:10">
      <c r="C611" s="6"/>
      <c r="D611" s="6"/>
      <c r="E611" s="6"/>
      <c r="J611" s="7"/>
    </row>
    <row r="612" spans="3:10">
      <c r="C612" s="6"/>
      <c r="D612" s="6"/>
      <c r="E612" s="6"/>
      <c r="J612" s="7"/>
    </row>
    <row r="613" spans="3:10">
      <c r="C613" s="6"/>
      <c r="D613" s="6"/>
      <c r="E613" s="6"/>
      <c r="J613" s="7"/>
    </row>
    <row r="614" spans="3:10">
      <c r="C614" s="6"/>
      <c r="D614" s="6"/>
      <c r="E614" s="6"/>
      <c r="J614" s="7"/>
    </row>
    <row r="615" spans="3:10">
      <c r="C615" s="6"/>
      <c r="D615" s="6"/>
      <c r="E615" s="6"/>
      <c r="J615" s="7"/>
    </row>
    <row r="616" spans="3:10">
      <c r="C616" s="6"/>
      <c r="D616" s="6"/>
      <c r="E616" s="6"/>
      <c r="J616" s="7"/>
    </row>
    <row r="617" spans="3:10">
      <c r="C617" s="6"/>
      <c r="D617" s="6"/>
      <c r="E617" s="6"/>
      <c r="J617" s="7"/>
    </row>
    <row r="618" spans="3:10">
      <c r="C618" s="6"/>
      <c r="D618" s="6"/>
      <c r="E618" s="6"/>
      <c r="J618" s="7"/>
    </row>
    <row r="619" spans="3:10">
      <c r="C619" s="6"/>
      <c r="D619" s="6"/>
      <c r="E619" s="6"/>
      <c r="J619" s="7"/>
    </row>
    <row r="620" spans="3:10">
      <c r="C620" s="6"/>
      <c r="D620" s="6"/>
      <c r="E620" s="6"/>
      <c r="J620" s="7"/>
    </row>
    <row r="621" spans="3:10">
      <c r="C621" s="6"/>
      <c r="D621" s="6"/>
      <c r="E621" s="6"/>
      <c r="J621" s="7"/>
    </row>
    <row r="622" spans="3:10">
      <c r="C622" s="6"/>
      <c r="D622" s="6"/>
      <c r="E622" s="6"/>
      <c r="J622" s="7"/>
    </row>
    <row r="623" spans="3:10">
      <c r="C623" s="6"/>
      <c r="D623" s="6"/>
      <c r="E623" s="6"/>
      <c r="J623" s="7"/>
    </row>
    <row r="624" spans="3:10">
      <c r="C624" s="6"/>
      <c r="D624" s="6"/>
      <c r="E624" s="6"/>
      <c r="J624" s="7"/>
    </row>
    <row r="625" spans="3:10">
      <c r="C625" s="6"/>
      <c r="D625" s="6"/>
      <c r="E625" s="6"/>
      <c r="J625" s="7"/>
    </row>
    <row r="626" spans="3:10">
      <c r="C626" s="6"/>
      <c r="D626" s="6"/>
      <c r="E626" s="6"/>
      <c r="J626" s="7"/>
    </row>
    <row r="627" spans="3:10">
      <c r="C627" s="6"/>
      <c r="D627" s="6"/>
      <c r="E627" s="6"/>
      <c r="J627" s="7"/>
    </row>
    <row r="628" spans="3:10">
      <c r="C628" s="6"/>
      <c r="D628" s="6"/>
      <c r="E628" s="6"/>
      <c r="J628" s="7"/>
    </row>
    <row r="629" spans="3:10">
      <c r="C629" s="6"/>
      <c r="D629" s="6"/>
      <c r="E629" s="6"/>
      <c r="J629" s="7"/>
    </row>
    <row r="630" spans="3:10">
      <c r="C630" s="6"/>
      <c r="D630" s="6"/>
      <c r="E630" s="6"/>
      <c r="J630" s="7"/>
    </row>
    <row r="631" spans="3:10">
      <c r="C631" s="6"/>
      <c r="D631" s="6"/>
      <c r="E631" s="6"/>
      <c r="J631" s="7"/>
    </row>
    <row r="632" spans="3:10">
      <c r="C632" s="6"/>
      <c r="D632" s="6"/>
      <c r="E632" s="6"/>
      <c r="J632" s="7"/>
    </row>
    <row r="633" spans="3:10">
      <c r="C633" s="6"/>
      <c r="D633" s="6"/>
      <c r="E633" s="6"/>
      <c r="J633" s="7"/>
    </row>
    <row r="634" spans="3:10">
      <c r="C634" s="6"/>
      <c r="D634" s="6"/>
      <c r="E634" s="6"/>
      <c r="J634" s="7"/>
    </row>
    <row r="635" spans="3:10">
      <c r="C635" s="6"/>
      <c r="D635" s="6"/>
      <c r="E635" s="6"/>
      <c r="J635" s="7"/>
    </row>
    <row r="636" spans="3:10">
      <c r="C636" s="6"/>
      <c r="D636" s="6"/>
      <c r="E636" s="6"/>
      <c r="J636" s="7"/>
    </row>
    <row r="637" spans="3:10">
      <c r="C637" s="6"/>
      <c r="D637" s="6"/>
      <c r="E637" s="6"/>
      <c r="J637" s="7"/>
    </row>
    <row r="638" spans="3:10">
      <c r="C638" s="6"/>
      <c r="D638" s="6"/>
      <c r="E638" s="6"/>
      <c r="J638" s="7"/>
    </row>
    <row r="639" spans="3:10">
      <c r="C639" s="6"/>
      <c r="D639" s="6"/>
      <c r="E639" s="6"/>
      <c r="J639" s="7"/>
    </row>
    <row r="640" spans="3:10">
      <c r="C640" s="6"/>
      <c r="D640" s="6"/>
      <c r="E640" s="6"/>
      <c r="J640" s="7"/>
    </row>
    <row r="641" spans="3:10">
      <c r="C641" s="6"/>
      <c r="D641" s="6"/>
      <c r="E641" s="6"/>
      <c r="J641" s="7"/>
    </row>
    <row r="642" spans="3:10">
      <c r="C642" s="6"/>
      <c r="D642" s="6"/>
      <c r="E642" s="6"/>
      <c r="J642" s="7"/>
    </row>
    <row r="643" spans="3:10">
      <c r="C643" s="6"/>
      <c r="D643" s="6"/>
      <c r="E643" s="6"/>
      <c r="J643" s="7"/>
    </row>
    <row r="644" spans="3:10">
      <c r="C644" s="6"/>
      <c r="D644" s="6"/>
      <c r="E644" s="6"/>
      <c r="J644" s="7"/>
    </row>
    <row r="645" spans="3:10">
      <c r="C645" s="6"/>
      <c r="D645" s="6"/>
      <c r="E645" s="6"/>
      <c r="J645" s="7"/>
    </row>
    <row r="646" spans="3:10">
      <c r="C646" s="6"/>
      <c r="D646" s="6"/>
      <c r="E646" s="6"/>
      <c r="J646" s="7"/>
    </row>
    <row r="647" spans="3:10">
      <c r="C647" s="6"/>
      <c r="D647" s="6"/>
      <c r="E647" s="6"/>
      <c r="J647" s="7"/>
    </row>
    <row r="648" spans="3:10">
      <c r="C648" s="6"/>
      <c r="D648" s="6"/>
      <c r="E648" s="6"/>
      <c r="J648" s="7"/>
    </row>
    <row r="649" spans="3:10">
      <c r="C649" s="6"/>
      <c r="D649" s="6"/>
      <c r="E649" s="6"/>
      <c r="J649" s="7"/>
    </row>
    <row r="650" spans="3:10">
      <c r="C650" s="6"/>
      <c r="D650" s="6"/>
      <c r="E650" s="6"/>
      <c r="J650" s="7"/>
    </row>
    <row r="651" spans="3:10">
      <c r="C651" s="6"/>
      <c r="D651" s="6"/>
      <c r="E651" s="6"/>
      <c r="J651" s="7"/>
    </row>
    <row r="652" spans="3:10">
      <c r="C652" s="6"/>
      <c r="D652" s="6"/>
      <c r="E652" s="6"/>
      <c r="J652" s="7"/>
    </row>
    <row r="653" spans="3:10">
      <c r="C653" s="6"/>
      <c r="D653" s="6"/>
      <c r="E653" s="6"/>
      <c r="J653" s="7"/>
    </row>
    <row r="654" spans="3:10">
      <c r="C654" s="6"/>
      <c r="D654" s="6"/>
      <c r="E654" s="6"/>
      <c r="J654" s="7"/>
    </row>
    <row r="655" spans="3:10">
      <c r="C655" s="6"/>
      <c r="D655" s="6"/>
      <c r="E655" s="6"/>
      <c r="J655" s="7"/>
    </row>
    <row r="656" spans="3:10">
      <c r="C656" s="6"/>
      <c r="D656" s="6"/>
      <c r="E656" s="6"/>
      <c r="J656" s="7"/>
    </row>
    <row r="657" spans="3:10">
      <c r="C657" s="6"/>
      <c r="D657" s="6"/>
      <c r="E657" s="6"/>
      <c r="J657" s="7"/>
    </row>
    <row r="658" spans="3:10">
      <c r="C658" s="6"/>
      <c r="D658" s="6"/>
      <c r="E658" s="6"/>
      <c r="J658" s="7"/>
    </row>
    <row r="659" spans="3:10">
      <c r="C659" s="6"/>
      <c r="D659" s="6"/>
      <c r="E659" s="6"/>
      <c r="J659" s="7"/>
    </row>
    <row r="660" spans="3:10">
      <c r="C660" s="6"/>
      <c r="D660" s="6"/>
      <c r="E660" s="6"/>
      <c r="J660" s="7"/>
    </row>
    <row r="661" spans="3:10">
      <c r="C661" s="6"/>
      <c r="D661" s="6"/>
      <c r="E661" s="6"/>
      <c r="J661" s="7"/>
    </row>
    <row r="662" spans="3:10">
      <c r="C662" s="6"/>
      <c r="D662" s="6"/>
      <c r="E662" s="6"/>
      <c r="J662" s="7"/>
    </row>
    <row r="663" spans="3:10">
      <c r="C663" s="6"/>
      <c r="D663" s="6"/>
      <c r="E663" s="6"/>
      <c r="J663" s="7"/>
    </row>
    <row r="664" spans="3:10">
      <c r="C664" s="6"/>
      <c r="D664" s="6"/>
      <c r="E664" s="6"/>
      <c r="J664" s="7"/>
    </row>
    <row r="665" spans="3:10">
      <c r="C665" s="6"/>
      <c r="D665" s="6"/>
      <c r="E665" s="6"/>
      <c r="J665" s="7"/>
    </row>
    <row r="666" spans="3:10">
      <c r="C666" s="6"/>
      <c r="D666" s="6"/>
      <c r="E666" s="6"/>
      <c r="J666" s="7"/>
    </row>
    <row r="667" spans="3:10">
      <c r="C667" s="6"/>
      <c r="D667" s="6"/>
      <c r="E667" s="6"/>
      <c r="J667" s="7"/>
    </row>
    <row r="668" spans="3:10">
      <c r="C668" s="6"/>
      <c r="D668" s="6"/>
      <c r="E668" s="6"/>
      <c r="J668" s="7"/>
    </row>
    <row r="669" spans="3:10">
      <c r="C669" s="6"/>
      <c r="D669" s="6"/>
      <c r="E669" s="6"/>
      <c r="J669" s="7"/>
    </row>
    <row r="670" spans="3:10">
      <c r="C670" s="6"/>
      <c r="D670" s="6"/>
      <c r="E670" s="6"/>
      <c r="J670" s="7"/>
    </row>
    <row r="671" spans="3:10">
      <c r="C671" s="6"/>
      <c r="D671" s="6"/>
      <c r="E671" s="6"/>
      <c r="J671" s="7"/>
    </row>
    <row r="672" spans="3:10">
      <c r="C672" s="6"/>
      <c r="D672" s="6"/>
      <c r="E672" s="6"/>
      <c r="J672" s="7"/>
    </row>
    <row r="673" spans="3:10">
      <c r="C673" s="6"/>
      <c r="D673" s="6"/>
      <c r="E673" s="6"/>
      <c r="J673" s="7"/>
    </row>
    <row r="674" spans="3:10">
      <c r="C674" s="6"/>
      <c r="D674" s="6"/>
      <c r="E674" s="6"/>
      <c r="J674" s="7"/>
    </row>
    <row r="675" spans="3:10">
      <c r="C675" s="6"/>
      <c r="D675" s="6"/>
      <c r="E675" s="6"/>
      <c r="J675" s="7"/>
    </row>
    <row r="676" spans="3:10">
      <c r="C676" s="6"/>
      <c r="D676" s="6"/>
      <c r="E676" s="6"/>
      <c r="J676" s="7"/>
    </row>
    <row r="677" spans="3:10">
      <c r="C677" s="6"/>
      <c r="D677" s="6"/>
      <c r="E677" s="6"/>
      <c r="J677" s="7"/>
    </row>
    <row r="678" spans="3:10">
      <c r="C678" s="6"/>
      <c r="D678" s="6"/>
      <c r="E678" s="6"/>
      <c r="J678" s="7"/>
    </row>
    <row r="679" spans="3:10">
      <c r="C679" s="6"/>
      <c r="D679" s="6"/>
      <c r="E679" s="6"/>
      <c r="J679" s="7"/>
    </row>
    <row r="680" spans="3:10">
      <c r="C680" s="6"/>
      <c r="D680" s="6"/>
      <c r="E680" s="6"/>
      <c r="J680" s="7"/>
    </row>
    <row r="681" spans="3:10">
      <c r="C681" s="6"/>
      <c r="D681" s="6"/>
      <c r="E681" s="6"/>
      <c r="J681" s="7"/>
    </row>
    <row r="682" spans="3:10">
      <c r="C682" s="6"/>
      <c r="D682" s="6"/>
      <c r="E682" s="6"/>
      <c r="J682" s="7"/>
    </row>
    <row r="683" spans="3:10">
      <c r="C683" s="6"/>
      <c r="D683" s="6"/>
      <c r="E683" s="6"/>
      <c r="J683" s="7"/>
    </row>
    <row r="684" spans="3:10">
      <c r="C684" s="6"/>
      <c r="D684" s="6"/>
      <c r="E684" s="6"/>
      <c r="J684" s="7"/>
    </row>
    <row r="685" spans="3:10">
      <c r="C685" s="6"/>
      <c r="D685" s="6"/>
      <c r="E685" s="6"/>
      <c r="J685" s="7"/>
    </row>
    <row r="686" spans="3:10">
      <c r="C686" s="6"/>
      <c r="D686" s="6"/>
      <c r="E686" s="6"/>
      <c r="J686" s="7"/>
    </row>
    <row r="687" spans="3:10">
      <c r="C687" s="6"/>
      <c r="D687" s="6"/>
      <c r="E687" s="6"/>
      <c r="J687" s="7"/>
    </row>
    <row r="688" spans="3:10">
      <c r="C688" s="6"/>
      <c r="D688" s="6"/>
      <c r="E688" s="6"/>
      <c r="J688" s="7"/>
    </row>
    <row r="689" spans="3:10">
      <c r="C689" s="6"/>
      <c r="D689" s="6"/>
      <c r="E689" s="6"/>
      <c r="J689" s="7"/>
    </row>
    <row r="690" spans="3:10">
      <c r="C690" s="6"/>
      <c r="D690" s="6"/>
      <c r="E690" s="6"/>
      <c r="J690" s="7"/>
    </row>
    <row r="691" spans="3:10">
      <c r="C691" s="6"/>
      <c r="D691" s="6"/>
      <c r="E691" s="6"/>
      <c r="J691" s="7"/>
    </row>
    <row r="692" spans="3:10">
      <c r="C692" s="6"/>
      <c r="D692" s="6"/>
      <c r="E692" s="6"/>
      <c r="J692" s="7"/>
    </row>
    <row r="693" spans="3:10">
      <c r="C693" s="6"/>
      <c r="D693" s="6"/>
      <c r="E693" s="6"/>
      <c r="J693" s="7"/>
    </row>
    <row r="694" spans="3:10">
      <c r="C694" s="6"/>
      <c r="D694" s="6"/>
      <c r="E694" s="6"/>
      <c r="J694" s="7"/>
    </row>
    <row r="695" spans="3:10">
      <c r="C695" s="6"/>
      <c r="D695" s="6"/>
      <c r="E695" s="6"/>
      <c r="J695" s="7"/>
    </row>
    <row r="696" spans="3:10">
      <c r="C696" s="6"/>
      <c r="D696" s="6"/>
      <c r="E696" s="6"/>
      <c r="J696" s="7"/>
    </row>
    <row r="697" spans="3:10">
      <c r="C697" s="6"/>
      <c r="D697" s="6"/>
      <c r="E697" s="6"/>
      <c r="J697" s="7"/>
    </row>
    <row r="698" spans="3:10">
      <c r="C698" s="6"/>
      <c r="D698" s="6"/>
      <c r="E698" s="6"/>
      <c r="J698" s="7"/>
    </row>
    <row r="699" spans="3:10">
      <c r="C699" s="6"/>
      <c r="D699" s="6"/>
      <c r="E699" s="6"/>
      <c r="J699" s="7"/>
    </row>
    <row r="700" spans="3:10">
      <c r="C700" s="6"/>
      <c r="D700" s="6"/>
      <c r="E700" s="6"/>
      <c r="J700" s="7"/>
    </row>
    <row r="701" spans="3:10">
      <c r="C701" s="6"/>
      <c r="D701" s="6"/>
      <c r="E701" s="6"/>
      <c r="J701" s="7"/>
    </row>
    <row r="702" spans="3:10">
      <c r="C702" s="6"/>
      <c r="D702" s="6"/>
      <c r="E702" s="6"/>
      <c r="J702" s="7"/>
    </row>
    <row r="703" spans="3:10">
      <c r="C703" s="6"/>
      <c r="D703" s="6"/>
      <c r="E703" s="6"/>
      <c r="J703" s="7"/>
    </row>
    <row r="704" spans="3:10">
      <c r="C704" s="6"/>
      <c r="D704" s="6"/>
      <c r="E704" s="6"/>
      <c r="J704" s="7"/>
    </row>
    <row r="705" spans="3:10">
      <c r="C705" s="6"/>
      <c r="D705" s="6"/>
      <c r="E705" s="6"/>
      <c r="J705" s="7"/>
    </row>
    <row r="706" spans="3:10">
      <c r="C706" s="6"/>
      <c r="D706" s="6"/>
      <c r="E706" s="6"/>
      <c r="J706" s="7"/>
    </row>
    <row r="707" spans="3:10">
      <c r="C707" s="6"/>
      <c r="D707" s="6"/>
      <c r="E707" s="6"/>
      <c r="J707" s="7"/>
    </row>
    <row r="708" spans="3:10">
      <c r="C708" s="6"/>
      <c r="D708" s="6"/>
      <c r="E708" s="6"/>
      <c r="J708" s="7"/>
    </row>
    <row r="709" spans="3:10">
      <c r="C709" s="6"/>
      <c r="D709" s="6"/>
      <c r="E709" s="6"/>
      <c r="J709" s="7"/>
    </row>
    <row r="710" spans="3:10">
      <c r="C710" s="6"/>
      <c r="D710" s="6"/>
      <c r="E710" s="6"/>
      <c r="J710" s="7"/>
    </row>
    <row r="711" spans="3:10">
      <c r="C711" s="6"/>
      <c r="D711" s="6"/>
      <c r="E711" s="6"/>
      <c r="J711" s="7"/>
    </row>
    <row r="712" spans="3:10">
      <c r="C712" s="6"/>
      <c r="D712" s="6"/>
      <c r="E712" s="6"/>
      <c r="J712" s="7"/>
    </row>
    <row r="713" spans="3:10">
      <c r="C713" s="6"/>
      <c r="D713" s="6"/>
      <c r="E713" s="6"/>
      <c r="J713" s="7"/>
    </row>
    <row r="714" spans="3:10">
      <c r="C714" s="6"/>
      <c r="D714" s="6"/>
      <c r="E714" s="6"/>
      <c r="J714" s="7"/>
    </row>
    <row r="715" spans="3:10">
      <c r="C715" s="6"/>
      <c r="D715" s="6"/>
      <c r="E715" s="6"/>
      <c r="J715" s="7"/>
    </row>
    <row r="716" spans="3:10">
      <c r="C716" s="6"/>
      <c r="D716" s="6"/>
      <c r="E716" s="6"/>
      <c r="J716" s="7"/>
    </row>
    <row r="717" spans="3:10">
      <c r="C717" s="6"/>
      <c r="D717" s="6"/>
      <c r="E717" s="6"/>
      <c r="J717" s="7"/>
    </row>
    <row r="718" spans="3:10">
      <c r="C718" s="6"/>
      <c r="D718" s="6"/>
      <c r="E718" s="6"/>
      <c r="J718" s="7"/>
    </row>
    <row r="719" spans="3:10">
      <c r="C719" s="6"/>
      <c r="D719" s="6"/>
      <c r="E719" s="6"/>
      <c r="J719" s="7"/>
    </row>
    <row r="720" spans="3:10">
      <c r="C720" s="6"/>
      <c r="D720" s="6"/>
      <c r="E720" s="6"/>
      <c r="J720" s="7"/>
    </row>
    <row r="721" spans="3:10">
      <c r="C721" s="6"/>
      <c r="D721" s="6"/>
      <c r="E721" s="6"/>
      <c r="J721" s="7"/>
    </row>
    <row r="722" spans="3:10">
      <c r="C722" s="6"/>
      <c r="D722" s="6"/>
      <c r="E722" s="6"/>
      <c r="J722" s="7"/>
    </row>
    <row r="723" spans="3:10">
      <c r="C723" s="6"/>
      <c r="D723" s="6"/>
      <c r="E723" s="6"/>
      <c r="J723" s="7"/>
    </row>
    <row r="724" spans="3:10">
      <c r="C724" s="6"/>
      <c r="D724" s="6"/>
      <c r="E724" s="6"/>
      <c r="J724" s="7"/>
    </row>
    <row r="725" spans="3:10">
      <c r="C725" s="6"/>
      <c r="D725" s="6"/>
      <c r="E725" s="6"/>
      <c r="J725" s="7"/>
    </row>
    <row r="726" spans="3:10">
      <c r="C726" s="6"/>
      <c r="D726" s="6"/>
      <c r="E726" s="6"/>
      <c r="J726" s="7"/>
    </row>
    <row r="727" spans="3:10">
      <c r="C727" s="6"/>
      <c r="D727" s="6"/>
      <c r="E727" s="6"/>
      <c r="J727" s="7"/>
    </row>
    <row r="728" spans="3:10">
      <c r="C728" s="6"/>
      <c r="D728" s="6"/>
      <c r="E728" s="6"/>
      <c r="J728" s="7"/>
    </row>
    <row r="729" spans="3:10">
      <c r="C729" s="6"/>
      <c r="D729" s="6"/>
      <c r="E729" s="6"/>
      <c r="J729" s="7"/>
    </row>
    <row r="730" spans="3:10">
      <c r="C730" s="6"/>
      <c r="D730" s="6"/>
      <c r="E730" s="6"/>
      <c r="J730" s="7"/>
    </row>
    <row r="731" spans="3:10">
      <c r="C731" s="6"/>
      <c r="D731" s="6"/>
      <c r="E731" s="6"/>
      <c r="J731" s="7"/>
    </row>
    <row r="732" spans="3:10">
      <c r="C732" s="6"/>
      <c r="D732" s="6"/>
      <c r="E732" s="6"/>
      <c r="J732" s="7"/>
    </row>
    <row r="733" spans="3:10">
      <c r="C733" s="6"/>
      <c r="D733" s="6"/>
      <c r="E733" s="6"/>
      <c r="J733" s="7"/>
    </row>
    <row r="734" spans="3:10">
      <c r="C734" s="6"/>
      <c r="D734" s="6"/>
      <c r="E734" s="6"/>
      <c r="J734" s="7"/>
    </row>
    <row r="735" spans="3:10">
      <c r="C735" s="6"/>
      <c r="D735" s="6"/>
      <c r="E735" s="6"/>
      <c r="J735" s="7"/>
    </row>
    <row r="736" spans="3:10">
      <c r="C736" s="6"/>
      <c r="D736" s="6"/>
      <c r="E736" s="6"/>
      <c r="J736" s="7"/>
    </row>
    <row r="737" spans="3:10">
      <c r="C737" s="6"/>
      <c r="D737" s="6"/>
      <c r="E737" s="6"/>
      <c r="J737" s="7"/>
    </row>
    <row r="738" spans="3:10">
      <c r="C738" s="6"/>
      <c r="D738" s="6"/>
      <c r="E738" s="6"/>
      <c r="J738" s="7"/>
    </row>
    <row r="739" spans="3:10">
      <c r="C739" s="6"/>
      <c r="D739" s="6"/>
      <c r="E739" s="6"/>
      <c r="J739" s="7"/>
    </row>
    <row r="740" spans="3:10">
      <c r="C740" s="6"/>
      <c r="D740" s="6"/>
      <c r="E740" s="6"/>
      <c r="J740" s="7"/>
    </row>
    <row r="741" spans="3:10">
      <c r="C741" s="6"/>
      <c r="D741" s="6"/>
      <c r="E741" s="6"/>
      <c r="J741" s="7"/>
    </row>
    <row r="742" spans="3:10">
      <c r="C742" s="6"/>
      <c r="D742" s="6"/>
      <c r="E742" s="6"/>
      <c r="J742" s="7"/>
    </row>
    <row r="743" spans="3:10">
      <c r="C743" s="6"/>
      <c r="D743" s="6"/>
      <c r="E743" s="6"/>
      <c r="J743" s="7"/>
    </row>
    <row r="744" spans="3:10">
      <c r="C744" s="6"/>
      <c r="D744" s="6"/>
      <c r="E744" s="6"/>
      <c r="J744" s="7"/>
    </row>
    <row r="745" spans="3:10">
      <c r="C745" s="6"/>
      <c r="D745" s="6"/>
      <c r="E745" s="6"/>
      <c r="J745" s="7"/>
    </row>
    <row r="746" spans="3:10">
      <c r="C746" s="6"/>
      <c r="D746" s="6"/>
      <c r="E746" s="6"/>
      <c r="J746" s="7"/>
    </row>
    <row r="747" spans="3:10">
      <c r="C747" s="6"/>
      <c r="D747" s="6"/>
      <c r="E747" s="6"/>
      <c r="J747" s="7"/>
    </row>
    <row r="748" spans="3:10">
      <c r="C748" s="6"/>
      <c r="D748" s="6"/>
      <c r="E748" s="6"/>
      <c r="J748" s="7"/>
    </row>
    <row r="749" spans="3:10">
      <c r="C749" s="6"/>
      <c r="D749" s="6"/>
      <c r="E749" s="6"/>
      <c r="J749" s="7"/>
    </row>
    <row r="750" spans="3:10">
      <c r="C750" s="6"/>
      <c r="D750" s="6"/>
      <c r="E750" s="6"/>
      <c r="J750" s="7"/>
    </row>
    <row r="751" spans="3:10">
      <c r="C751" s="6"/>
      <c r="D751" s="6"/>
      <c r="E751" s="6"/>
      <c r="J751" s="7"/>
    </row>
    <row r="752" spans="3:10">
      <c r="C752" s="6"/>
      <c r="D752" s="6"/>
      <c r="E752" s="6"/>
      <c r="J752" s="7"/>
    </row>
    <row r="753" spans="3:10">
      <c r="C753" s="6"/>
      <c r="D753" s="6"/>
      <c r="E753" s="6"/>
      <c r="J753" s="7"/>
    </row>
    <row r="754" spans="3:10">
      <c r="C754" s="6"/>
      <c r="D754" s="6"/>
      <c r="E754" s="6"/>
      <c r="J754" s="7"/>
    </row>
    <row r="755" spans="3:10">
      <c r="C755" s="6"/>
      <c r="D755" s="6"/>
      <c r="E755" s="6"/>
      <c r="J755" s="7"/>
    </row>
    <row r="756" spans="3:10">
      <c r="C756" s="6"/>
      <c r="D756" s="6"/>
      <c r="E756" s="6"/>
      <c r="J756" s="7"/>
    </row>
    <row r="757" spans="3:10">
      <c r="C757" s="6"/>
      <c r="D757" s="6"/>
      <c r="E757" s="6"/>
      <c r="J757" s="7"/>
    </row>
    <row r="758" spans="3:10">
      <c r="C758" s="6"/>
      <c r="D758" s="6"/>
      <c r="E758" s="6"/>
      <c r="J758" s="7"/>
    </row>
    <row r="759" spans="3:10">
      <c r="C759" s="6"/>
      <c r="D759" s="6"/>
      <c r="E759" s="6"/>
      <c r="J759" s="7"/>
    </row>
    <row r="760" spans="3:10">
      <c r="C760" s="6"/>
      <c r="D760" s="6"/>
      <c r="E760" s="6"/>
      <c r="J760" s="7"/>
    </row>
    <row r="761" spans="3:10">
      <c r="C761" s="6"/>
      <c r="D761" s="6"/>
      <c r="E761" s="6"/>
      <c r="J761" s="7"/>
    </row>
    <row r="762" spans="3:10">
      <c r="C762" s="6"/>
      <c r="D762" s="6"/>
      <c r="E762" s="6"/>
      <c r="J762" s="7"/>
    </row>
    <row r="763" spans="3:10">
      <c r="C763" s="6"/>
      <c r="D763" s="6"/>
      <c r="E763" s="6"/>
      <c r="J763" s="7"/>
    </row>
    <row r="764" spans="3:10">
      <c r="C764" s="6"/>
      <c r="D764" s="6"/>
      <c r="E764" s="6"/>
      <c r="J764" s="7"/>
    </row>
    <row r="765" spans="3:10">
      <c r="C765" s="6"/>
      <c r="D765" s="6"/>
      <c r="E765" s="6"/>
      <c r="J765" s="7"/>
    </row>
    <row r="766" spans="3:10">
      <c r="C766" s="6"/>
      <c r="D766" s="6"/>
      <c r="E766" s="6"/>
      <c r="J766" s="7"/>
    </row>
    <row r="767" spans="3:10">
      <c r="C767" s="6"/>
      <c r="D767" s="6"/>
      <c r="E767" s="6"/>
      <c r="J767" s="7"/>
    </row>
    <row r="768" spans="3:10">
      <c r="C768" s="6"/>
      <c r="D768" s="6"/>
      <c r="E768" s="6"/>
      <c r="J768" s="7"/>
    </row>
    <row r="769" spans="3:10">
      <c r="C769" s="6"/>
      <c r="D769" s="6"/>
      <c r="E769" s="6"/>
      <c r="J769" s="7"/>
    </row>
    <row r="770" spans="3:10">
      <c r="C770" s="6"/>
      <c r="D770" s="6"/>
      <c r="E770" s="6"/>
      <c r="J770" s="7"/>
    </row>
    <row r="771" spans="3:10">
      <c r="C771" s="6"/>
      <c r="D771" s="6"/>
      <c r="E771" s="6"/>
      <c r="J771" s="7"/>
    </row>
    <row r="772" spans="3:10">
      <c r="C772" s="6"/>
      <c r="D772" s="6"/>
      <c r="E772" s="6"/>
      <c r="J772" s="7"/>
    </row>
    <row r="773" spans="3:10">
      <c r="C773" s="6"/>
      <c r="D773" s="6"/>
      <c r="E773" s="6"/>
      <c r="J773" s="7"/>
    </row>
    <row r="774" spans="3:10">
      <c r="C774" s="6"/>
      <c r="D774" s="6"/>
      <c r="E774" s="6"/>
      <c r="J774" s="7"/>
    </row>
    <row r="775" spans="3:10">
      <c r="C775" s="6"/>
      <c r="D775" s="6"/>
      <c r="E775" s="6"/>
      <c r="J775" s="7"/>
    </row>
    <row r="776" spans="3:10">
      <c r="C776" s="6"/>
      <c r="D776" s="6"/>
      <c r="E776" s="6"/>
      <c r="J776" s="7"/>
    </row>
    <row r="777" spans="3:10">
      <c r="C777" s="6"/>
      <c r="D777" s="6"/>
      <c r="E777" s="6"/>
      <c r="J777" s="7"/>
    </row>
    <row r="778" spans="3:10">
      <c r="C778" s="6"/>
      <c r="D778" s="6"/>
      <c r="E778" s="6"/>
      <c r="J778" s="7"/>
    </row>
    <row r="779" spans="3:10">
      <c r="C779" s="6"/>
      <c r="D779" s="6"/>
      <c r="E779" s="6"/>
      <c r="J779" s="7"/>
    </row>
    <row r="780" spans="3:10">
      <c r="C780" s="6"/>
      <c r="D780" s="6"/>
      <c r="E780" s="6"/>
      <c r="J780" s="7"/>
    </row>
    <row r="781" spans="3:10">
      <c r="C781" s="6"/>
      <c r="D781" s="6"/>
      <c r="E781" s="6"/>
      <c r="J781" s="7"/>
    </row>
    <row r="782" spans="3:10">
      <c r="C782" s="6"/>
      <c r="D782" s="6"/>
      <c r="E782" s="6"/>
      <c r="J782" s="7"/>
    </row>
    <row r="783" spans="3:10">
      <c r="C783" s="6"/>
      <c r="D783" s="6"/>
      <c r="E783" s="6"/>
      <c r="J783" s="7"/>
    </row>
    <row r="784" spans="3:10">
      <c r="C784" s="6"/>
      <c r="D784" s="6"/>
      <c r="E784" s="6"/>
      <c r="J784" s="7"/>
    </row>
    <row r="785" spans="3:10">
      <c r="C785" s="6"/>
      <c r="D785" s="6"/>
      <c r="E785" s="6"/>
      <c r="J785" s="7"/>
    </row>
    <row r="786" spans="3:10">
      <c r="C786" s="6"/>
      <c r="D786" s="6"/>
      <c r="E786" s="6"/>
      <c r="J786" s="7"/>
    </row>
    <row r="787" spans="3:10">
      <c r="C787" s="6"/>
      <c r="D787" s="6"/>
      <c r="E787" s="6"/>
      <c r="J787" s="7"/>
    </row>
    <row r="788" spans="3:10">
      <c r="C788" s="6"/>
      <c r="D788" s="6"/>
      <c r="E788" s="6"/>
      <c r="J788" s="7"/>
    </row>
    <row r="789" spans="3:10">
      <c r="C789" s="6"/>
      <c r="D789" s="6"/>
      <c r="E789" s="6"/>
      <c r="J789" s="7"/>
    </row>
    <row r="790" spans="3:10">
      <c r="C790" s="6"/>
      <c r="D790" s="6"/>
      <c r="E790" s="6"/>
      <c r="J790" s="7"/>
    </row>
    <row r="791" spans="3:10">
      <c r="C791" s="6"/>
      <c r="D791" s="6"/>
      <c r="E791" s="6"/>
      <c r="J791" s="7"/>
    </row>
    <row r="792" spans="3:10">
      <c r="C792" s="6"/>
      <c r="D792" s="6"/>
      <c r="E792" s="6"/>
      <c r="J792" s="7"/>
    </row>
    <row r="793" spans="3:10">
      <c r="C793" s="6"/>
      <c r="D793" s="6"/>
      <c r="E793" s="6"/>
      <c r="J793" s="7"/>
    </row>
    <row r="794" spans="3:10">
      <c r="C794" s="6"/>
      <c r="D794" s="6"/>
      <c r="E794" s="6"/>
      <c r="J794" s="7"/>
    </row>
    <row r="795" spans="3:10">
      <c r="C795" s="6"/>
      <c r="D795" s="6"/>
      <c r="E795" s="6"/>
      <c r="J795" s="7"/>
    </row>
    <row r="796" spans="3:10">
      <c r="C796" s="6"/>
      <c r="D796" s="6"/>
      <c r="E796" s="6"/>
      <c r="J796" s="7"/>
    </row>
    <row r="797" spans="3:10">
      <c r="C797" s="6"/>
      <c r="D797" s="6"/>
      <c r="E797" s="6"/>
      <c r="J797" s="7"/>
    </row>
    <row r="798" spans="3:10">
      <c r="C798" s="6"/>
      <c r="D798" s="6"/>
      <c r="E798" s="6"/>
      <c r="J798" s="7"/>
    </row>
    <row r="799" spans="3:10">
      <c r="C799" s="6"/>
      <c r="D799" s="6"/>
      <c r="E799" s="6"/>
      <c r="J799" s="7"/>
    </row>
    <row r="800" spans="3:10">
      <c r="C800" s="6"/>
      <c r="D800" s="6"/>
      <c r="E800" s="6"/>
      <c r="J800" s="7"/>
    </row>
    <row r="801" spans="3:10">
      <c r="C801" s="6"/>
      <c r="D801" s="6"/>
      <c r="E801" s="6"/>
      <c r="J801" s="7"/>
    </row>
    <row r="802" spans="3:10">
      <c r="C802" s="6"/>
      <c r="D802" s="6"/>
      <c r="E802" s="6"/>
      <c r="J802" s="7"/>
    </row>
    <row r="803" spans="3:10">
      <c r="C803" s="6"/>
      <c r="D803" s="6"/>
      <c r="E803" s="6"/>
      <c r="J803" s="7"/>
    </row>
    <row r="804" spans="3:10">
      <c r="C804" s="6"/>
      <c r="D804" s="6"/>
      <c r="E804" s="6"/>
      <c r="J804" s="7"/>
    </row>
    <row r="805" spans="3:10">
      <c r="C805" s="6"/>
      <c r="D805" s="6"/>
      <c r="E805" s="6"/>
      <c r="J805" s="7"/>
    </row>
    <row r="806" spans="3:10">
      <c r="C806" s="6"/>
      <c r="D806" s="6"/>
      <c r="E806" s="6"/>
      <c r="J806" s="7"/>
    </row>
    <row r="807" spans="3:10">
      <c r="C807" s="6"/>
      <c r="D807" s="6"/>
      <c r="E807" s="6"/>
      <c r="J807" s="7"/>
    </row>
    <row r="808" spans="3:10">
      <c r="C808" s="6"/>
      <c r="D808" s="6"/>
      <c r="E808" s="6"/>
      <c r="J808" s="7"/>
    </row>
    <row r="809" spans="3:10">
      <c r="C809" s="6"/>
      <c r="D809" s="6"/>
      <c r="E809" s="6"/>
      <c r="J809" s="7"/>
    </row>
    <row r="810" spans="3:10">
      <c r="C810" s="6"/>
      <c r="D810" s="6"/>
      <c r="E810" s="6"/>
      <c r="J810" s="7"/>
    </row>
    <row r="811" spans="3:10">
      <c r="C811" s="6"/>
      <c r="D811" s="6"/>
      <c r="E811" s="6"/>
      <c r="J811" s="7"/>
    </row>
    <row r="812" spans="3:10">
      <c r="C812" s="6"/>
      <c r="D812" s="6"/>
      <c r="E812" s="6"/>
      <c r="J812" s="7"/>
    </row>
    <row r="813" spans="3:10">
      <c r="C813" s="6"/>
      <c r="D813" s="6"/>
      <c r="E813" s="6"/>
      <c r="J813" s="7"/>
    </row>
    <row r="814" spans="3:10">
      <c r="C814" s="6"/>
      <c r="D814" s="6"/>
      <c r="E814" s="6"/>
      <c r="J814" s="7"/>
    </row>
    <row r="815" spans="3:10">
      <c r="C815" s="6"/>
      <c r="D815" s="6"/>
      <c r="E815" s="6"/>
      <c r="J815" s="7"/>
    </row>
    <row r="816" spans="3:10">
      <c r="C816" s="6"/>
      <c r="D816" s="6"/>
      <c r="E816" s="6"/>
      <c r="J816" s="7"/>
    </row>
    <row r="817" spans="3:10">
      <c r="C817" s="6"/>
      <c r="D817" s="6"/>
      <c r="E817" s="6"/>
      <c r="J817" s="7"/>
    </row>
    <row r="818" spans="3:10">
      <c r="C818" s="6"/>
      <c r="D818" s="6"/>
      <c r="E818" s="6"/>
      <c r="J818" s="7"/>
    </row>
    <row r="819" spans="3:10">
      <c r="C819" s="6"/>
      <c r="D819" s="6"/>
      <c r="E819" s="6"/>
      <c r="J819" s="7"/>
    </row>
    <row r="820" spans="3:10">
      <c r="C820" s="6"/>
      <c r="D820" s="6"/>
      <c r="E820" s="6"/>
      <c r="J820" s="7"/>
    </row>
    <row r="821" spans="3:10">
      <c r="C821" s="6"/>
      <c r="D821" s="6"/>
      <c r="E821" s="6"/>
      <c r="J821" s="7"/>
    </row>
    <row r="822" spans="3:10">
      <c r="C822" s="6"/>
      <c r="D822" s="6"/>
      <c r="E822" s="6"/>
      <c r="J822" s="7"/>
    </row>
    <row r="823" spans="3:10">
      <c r="C823" s="6"/>
      <c r="D823" s="6"/>
      <c r="E823" s="6"/>
      <c r="J823" s="7"/>
    </row>
    <row r="824" spans="3:10">
      <c r="C824" s="6"/>
      <c r="D824" s="6"/>
      <c r="E824" s="6"/>
      <c r="J824" s="7"/>
    </row>
    <row r="825" spans="3:10">
      <c r="C825" s="6"/>
      <c r="D825" s="6"/>
      <c r="E825" s="6"/>
      <c r="J825" s="7"/>
    </row>
    <row r="826" spans="3:10">
      <c r="C826" s="6"/>
      <c r="D826" s="6"/>
      <c r="E826" s="6"/>
      <c r="J826" s="7"/>
    </row>
    <row r="827" spans="3:10">
      <c r="C827" s="6"/>
      <c r="D827" s="6"/>
      <c r="E827" s="6"/>
      <c r="J827" s="7"/>
    </row>
    <row r="828" spans="3:10">
      <c r="C828" s="6"/>
      <c r="D828" s="6"/>
      <c r="E828" s="6"/>
      <c r="J828" s="7"/>
    </row>
    <row r="829" spans="3:10">
      <c r="C829" s="6"/>
      <c r="D829" s="6"/>
      <c r="E829" s="6"/>
      <c r="J829" s="7"/>
    </row>
    <row r="830" spans="3:10">
      <c r="C830" s="6"/>
      <c r="D830" s="6"/>
      <c r="E830" s="6"/>
      <c r="J830" s="7"/>
    </row>
    <row r="831" spans="3:10">
      <c r="C831" s="6"/>
      <c r="D831" s="6"/>
      <c r="E831" s="6"/>
      <c r="J831" s="7"/>
    </row>
    <row r="832" spans="3:10">
      <c r="C832" s="6"/>
      <c r="D832" s="6"/>
      <c r="E832" s="6"/>
      <c r="J832" s="7"/>
    </row>
    <row r="833" spans="3:10">
      <c r="C833" s="6"/>
      <c r="D833" s="6"/>
      <c r="E833" s="6"/>
      <c r="J833" s="7"/>
    </row>
    <row r="834" spans="3:10">
      <c r="C834" s="6"/>
      <c r="D834" s="6"/>
      <c r="E834" s="6"/>
      <c r="J834" s="7"/>
    </row>
    <row r="835" spans="3:10">
      <c r="C835" s="6"/>
      <c r="D835" s="6"/>
      <c r="E835" s="6"/>
      <c r="J835" s="7"/>
    </row>
    <row r="836" spans="3:10">
      <c r="C836" s="6"/>
      <c r="D836" s="6"/>
      <c r="E836" s="6"/>
      <c r="J836" s="7"/>
    </row>
    <row r="837" spans="3:10">
      <c r="C837" s="6"/>
      <c r="D837" s="6"/>
      <c r="E837" s="6"/>
      <c r="J837" s="7"/>
    </row>
    <row r="838" spans="3:10">
      <c r="C838" s="6"/>
      <c r="D838" s="6"/>
      <c r="E838" s="6"/>
      <c r="J838" s="7"/>
    </row>
    <row r="839" spans="3:10">
      <c r="C839" s="6"/>
      <c r="D839" s="6"/>
      <c r="E839" s="6"/>
      <c r="J839" s="7"/>
    </row>
    <row r="840" spans="3:10">
      <c r="C840" s="6"/>
      <c r="D840" s="6"/>
      <c r="E840" s="6"/>
      <c r="J840" s="7"/>
    </row>
    <row r="841" spans="3:10">
      <c r="C841" s="6"/>
      <c r="D841" s="6"/>
      <c r="E841" s="6"/>
      <c r="J841" s="7"/>
    </row>
    <row r="842" spans="3:10">
      <c r="C842" s="6"/>
      <c r="D842" s="6"/>
      <c r="E842" s="6"/>
      <c r="J842" s="7"/>
    </row>
    <row r="843" spans="3:10">
      <c r="C843" s="6"/>
      <c r="D843" s="6"/>
      <c r="E843" s="6"/>
      <c r="J843" s="7"/>
    </row>
    <row r="844" spans="3:10">
      <c r="C844" s="6"/>
      <c r="D844" s="6"/>
      <c r="E844" s="6"/>
      <c r="J844" s="7"/>
    </row>
    <row r="845" spans="3:10">
      <c r="C845" s="6"/>
      <c r="D845" s="6"/>
      <c r="E845" s="6"/>
      <c r="J845" s="7"/>
    </row>
    <row r="846" spans="3:10">
      <c r="C846" s="6"/>
      <c r="D846" s="6"/>
      <c r="E846" s="6"/>
      <c r="J846" s="7"/>
    </row>
    <row r="847" spans="3:10">
      <c r="C847" s="6"/>
      <c r="D847" s="6"/>
      <c r="E847" s="6"/>
      <c r="J847" s="7"/>
    </row>
    <row r="848" spans="3:10">
      <c r="C848" s="6"/>
      <c r="D848" s="6"/>
      <c r="E848" s="6"/>
      <c r="J848" s="7"/>
    </row>
    <row r="849" spans="3:10">
      <c r="C849" s="6"/>
      <c r="D849" s="6"/>
      <c r="E849" s="6"/>
      <c r="J849" s="7"/>
    </row>
    <row r="850" spans="3:10">
      <c r="C850" s="6"/>
      <c r="D850" s="6"/>
      <c r="E850" s="6"/>
      <c r="J850" s="7"/>
    </row>
    <row r="851" spans="3:10">
      <c r="C851" s="6"/>
      <c r="D851" s="6"/>
      <c r="E851" s="6"/>
      <c r="J851" s="7"/>
    </row>
    <row r="852" spans="3:10">
      <c r="C852" s="6"/>
      <c r="D852" s="6"/>
      <c r="E852" s="6"/>
      <c r="J852" s="7"/>
    </row>
    <row r="853" spans="3:10">
      <c r="C853" s="6"/>
      <c r="D853" s="6"/>
      <c r="E853" s="6"/>
      <c r="J853" s="7"/>
    </row>
  </sheetData>
  <autoFilter ref="A3:N36"/>
  <mergeCells count="2">
    <mergeCell ref="A2:L2"/>
    <mergeCell ref="A36:L36"/>
  </mergeCells>
  <phoneticPr fontId="32" type="noConversion"/>
  <printOptions horizontalCentered="1"/>
  <pageMargins left="0" right="0" top="0.196527777777778" bottom="1.1812499999999999" header="0.51180555555555496" footer="0"/>
  <pageSetup paperSize="9" firstPageNumber="0" orientation="portrait" horizontalDpi="300" verticalDpi="300"/>
  <headerFooter>
    <oddFooter>&amp;C第 &amp;P 页，共 &amp;N 页</oddFooter>
  </headerFooter>
</worksheet>
</file>

<file path=xl/worksheets/sheet4.xml><?xml version="1.0" encoding="utf-8"?>
<worksheet xmlns="http://schemas.openxmlformats.org/spreadsheetml/2006/main" xmlns:r="http://schemas.openxmlformats.org/officeDocument/2006/relationships">
  <dimension ref="A1:N903"/>
  <sheetViews>
    <sheetView workbookViewId="0">
      <pane ySplit="3" topLeftCell="A4" activePane="bottomLeft" state="frozen"/>
      <selection pane="bottomLeft" activeCell="N6" sqref="N6"/>
    </sheetView>
  </sheetViews>
  <sheetFormatPr defaultRowHeight="16.5"/>
  <cols>
    <col min="1" max="1" width="5.5" style="58" customWidth="1"/>
    <col min="2" max="2" width="15.875" style="2" customWidth="1"/>
    <col min="3" max="4" width="14.625" style="3" customWidth="1"/>
    <col min="5" max="5" width="12.125" style="3" customWidth="1"/>
    <col min="6" max="6" width="10.625" hidden="1" customWidth="1"/>
    <col min="7" max="7" width="11.875" hidden="1" customWidth="1"/>
    <col min="8" max="8" width="9.25" hidden="1" customWidth="1"/>
    <col min="9" max="9" width="12.625" hidden="1" customWidth="1"/>
    <col min="10" max="10" width="10" style="4" customWidth="1"/>
    <col min="11" max="11" width="14.375" customWidth="1"/>
    <col min="12" max="12" width="10.5" style="5" customWidth="1"/>
    <col min="13" max="13" width="9" customWidth="1"/>
    <col min="14" max="14" width="14.5" customWidth="1"/>
    <col min="15" max="15" width="10.5" customWidth="1"/>
    <col min="16" max="1025" width="8.75" customWidth="1"/>
  </cols>
  <sheetData>
    <row r="1" spans="1:14">
      <c r="C1" s="6"/>
      <c r="D1" s="6"/>
      <c r="E1" s="6"/>
      <c r="J1" s="7"/>
    </row>
    <row r="2" spans="1:14" ht="66.75" customHeight="1">
      <c r="A2" s="236" t="s">
        <v>332</v>
      </c>
      <c r="B2" s="236"/>
      <c r="C2" s="236"/>
      <c r="D2" s="236"/>
      <c r="E2" s="236"/>
      <c r="F2" s="236"/>
      <c r="G2" s="236"/>
      <c r="H2" s="236"/>
      <c r="I2" s="236"/>
      <c r="J2" s="236"/>
      <c r="K2" s="236"/>
      <c r="L2" s="236"/>
    </row>
    <row r="3" spans="1:14" ht="40.5" customHeight="1">
      <c r="A3" s="59" t="s">
        <v>1</v>
      </c>
      <c r="B3" s="46" t="s">
        <v>2</v>
      </c>
      <c r="C3" s="9" t="s">
        <v>3</v>
      </c>
      <c r="D3" s="9" t="s">
        <v>4</v>
      </c>
      <c r="E3" s="9" t="s">
        <v>5</v>
      </c>
      <c r="F3" s="10"/>
      <c r="G3" s="10"/>
      <c r="H3" s="10"/>
      <c r="I3" s="11"/>
      <c r="J3" s="9" t="s">
        <v>6</v>
      </c>
      <c r="K3" s="9" t="s">
        <v>7</v>
      </c>
      <c r="L3" s="12" t="s">
        <v>8</v>
      </c>
      <c r="N3" s="5" t="s">
        <v>290</v>
      </c>
    </row>
    <row r="4" spans="1:14" ht="40.5" customHeight="1">
      <c r="A4" s="65" t="s">
        <v>283</v>
      </c>
      <c r="B4" s="66" t="s">
        <v>287</v>
      </c>
      <c r="C4" s="61">
        <f>C5+'冠名基金收支明细 (2020)'!C4</f>
        <v>12659387.199999999</v>
      </c>
      <c r="D4" s="61">
        <f>D5+'冠名基金收支明细 (2020)'!D4</f>
        <v>9975337.4199999999</v>
      </c>
      <c r="E4" s="61">
        <f>SUM(E6,E9,E12,E15,E18,E21,E24,E27,E30,E31,E34,E37,E39,E41,E43,E45,E47,E50,E53,E55,E57,E59,E61,E76,E78,E80,E82,E84)</f>
        <v>2684049.7800000003</v>
      </c>
      <c r="F4" s="10"/>
      <c r="G4" s="10"/>
      <c r="H4" s="10"/>
      <c r="I4" s="11"/>
      <c r="J4" s="14" t="s">
        <v>9</v>
      </c>
      <c r="K4" s="14" t="s">
        <v>9</v>
      </c>
      <c r="L4" s="48" t="s">
        <v>9</v>
      </c>
      <c r="N4" s="63">
        <f>E5+'冠名基金收支明细 (2020)'!E4</f>
        <v>2684049.7799999998</v>
      </c>
    </row>
    <row r="5" spans="1:14" ht="40.5" customHeight="1">
      <c r="A5" s="65" t="s">
        <v>283</v>
      </c>
      <c r="B5" s="46" t="s">
        <v>20</v>
      </c>
      <c r="C5" s="61">
        <f>SUM(C6,C9,C12,C15,C18,C21,C24,C27,C30,C31,C34,C37,C39,C41,C43,C45,C47,C50,C53,C55,C57,C59,C61,C76,C78,C80,C82,C84)</f>
        <v>7913352.5</v>
      </c>
      <c r="D5" s="61">
        <f>SUM(D6,D9,D12,D15,D18,D21,D24,D27,D30,D31,D34,D37,D39,D41,D43,D45,D47,D50,D53,D55,D57,D59,D61,D76,D78,D80,D82,D84)</f>
        <v>5812353</v>
      </c>
      <c r="E5" s="61">
        <f>E8+E11+E23+E33+E36+E38+E40+E42+E44+E46+E49+E52+E54+E56+E58+E60+E63+E65+E67+E69+E71+E72+E74+E77+E79+E81+E83+E85</f>
        <v>2100999.5</v>
      </c>
      <c r="F5" s="10"/>
      <c r="G5" s="10"/>
      <c r="H5" s="10"/>
      <c r="I5" s="11"/>
      <c r="J5" s="14" t="s">
        <v>9</v>
      </c>
      <c r="K5" s="14" t="s">
        <v>9</v>
      </c>
      <c r="L5" s="48" t="s">
        <v>9</v>
      </c>
      <c r="N5" s="63"/>
    </row>
    <row r="6" spans="1:14" s="18" customFormat="1" ht="37.5" customHeight="1">
      <c r="A6" s="64" t="s">
        <v>13</v>
      </c>
      <c r="B6" s="25" t="s">
        <v>14</v>
      </c>
      <c r="C6" s="3">
        <f>C8</f>
        <v>50000</v>
      </c>
      <c r="D6" s="3">
        <f>D8</f>
        <v>100000</v>
      </c>
      <c r="E6" s="3">
        <f>E7+E8</f>
        <v>301688</v>
      </c>
      <c r="F6" s="26"/>
      <c r="G6" s="26"/>
      <c r="H6" s="26"/>
      <c r="I6" s="26"/>
      <c r="J6" s="4" t="s">
        <v>15</v>
      </c>
      <c r="K6" s="27" t="s">
        <v>16</v>
      </c>
      <c r="L6" s="28" t="s">
        <v>17</v>
      </c>
      <c r="N6" s="19"/>
    </row>
    <row r="7" spans="1:14" s="18" customFormat="1" ht="37.5" customHeight="1">
      <c r="A7" s="64" t="s">
        <v>13</v>
      </c>
      <c r="B7" s="46" t="s">
        <v>19</v>
      </c>
      <c r="C7" s="14" t="s">
        <v>9</v>
      </c>
      <c r="D7" s="14" t="s">
        <v>9</v>
      </c>
      <c r="E7" s="31">
        <f>'冠名基金收支明细 (2020)'!E6</f>
        <v>351688</v>
      </c>
      <c r="F7" s="26"/>
      <c r="G7" s="26"/>
      <c r="H7" s="26"/>
      <c r="I7" s="26"/>
      <c r="J7" s="32" t="s">
        <v>15</v>
      </c>
      <c r="K7" s="27" t="s">
        <v>16</v>
      </c>
      <c r="L7" s="28" t="s">
        <v>17</v>
      </c>
    </row>
    <row r="8" spans="1:14" s="18" customFormat="1" ht="37.5" customHeight="1">
      <c r="A8" s="64" t="s">
        <v>13</v>
      </c>
      <c r="B8" s="46" t="s">
        <v>20</v>
      </c>
      <c r="C8" s="31">
        <v>50000</v>
      </c>
      <c r="D8" s="31">
        <v>100000</v>
      </c>
      <c r="E8" s="31">
        <f>C8-D8</f>
        <v>-50000</v>
      </c>
      <c r="F8" s="26"/>
      <c r="G8" s="26"/>
      <c r="H8" s="26"/>
      <c r="I8" s="26"/>
      <c r="J8" s="32" t="s">
        <v>15</v>
      </c>
      <c r="K8" s="27" t="s">
        <v>16</v>
      </c>
      <c r="L8" s="28" t="s">
        <v>17</v>
      </c>
      <c r="N8" s="19"/>
    </row>
    <row r="9" spans="1:14" s="18" customFormat="1" ht="37.5" customHeight="1">
      <c r="A9" s="64" t="s">
        <v>21</v>
      </c>
      <c r="B9" s="25" t="s">
        <v>22</v>
      </c>
      <c r="C9" s="3">
        <f>C11</f>
        <v>2250000</v>
      </c>
      <c r="D9" s="3">
        <f>D11</f>
        <v>2250000</v>
      </c>
      <c r="E9" s="3">
        <f>E10+E11</f>
        <v>0</v>
      </c>
      <c r="F9" s="3"/>
      <c r="G9" s="33"/>
      <c r="H9" s="30"/>
      <c r="I9" s="34"/>
      <c r="J9" s="4" t="s">
        <v>23</v>
      </c>
      <c r="K9" s="27" t="s">
        <v>24</v>
      </c>
      <c r="L9" s="28" t="s">
        <v>25</v>
      </c>
    </row>
    <row r="10" spans="1:14" s="18" customFormat="1" ht="37.5" customHeight="1">
      <c r="A10" s="64" t="s">
        <v>21</v>
      </c>
      <c r="B10" s="46" t="s">
        <v>19</v>
      </c>
      <c r="C10" s="14" t="s">
        <v>9</v>
      </c>
      <c r="D10" s="14" t="s">
        <v>9</v>
      </c>
      <c r="E10" s="31">
        <f>'冠名基金收支明细 (2020)'!E9</f>
        <v>0</v>
      </c>
      <c r="F10" s="3"/>
      <c r="G10" s="33"/>
      <c r="H10" s="30"/>
      <c r="I10" s="34"/>
      <c r="J10" s="32" t="s">
        <v>23</v>
      </c>
      <c r="K10" s="27" t="s">
        <v>24</v>
      </c>
      <c r="L10" s="28" t="s">
        <v>25</v>
      </c>
    </row>
    <row r="11" spans="1:14" s="18" customFormat="1" ht="37.5" customHeight="1">
      <c r="A11" s="64" t="s">
        <v>21</v>
      </c>
      <c r="B11" s="46" t="s">
        <v>20</v>
      </c>
      <c r="C11" s="31">
        <v>2250000</v>
      </c>
      <c r="D11" s="31">
        <v>2250000</v>
      </c>
      <c r="E11" s="31">
        <f>C11-D11</f>
        <v>0</v>
      </c>
      <c r="F11" s="3"/>
      <c r="G11" s="33"/>
      <c r="H11" s="30"/>
      <c r="I11" s="34"/>
      <c r="J11" s="32" t="s">
        <v>23</v>
      </c>
      <c r="K11" s="27" t="s">
        <v>24</v>
      </c>
      <c r="L11" s="28" t="s">
        <v>25</v>
      </c>
    </row>
    <row r="12" spans="1:14" s="18" customFormat="1" ht="37.5" customHeight="1">
      <c r="A12" s="64" t="s">
        <v>26</v>
      </c>
      <c r="B12" s="25" t="s">
        <v>27</v>
      </c>
      <c r="C12" s="3">
        <v>0</v>
      </c>
      <c r="D12" s="3">
        <v>0</v>
      </c>
      <c r="E12" s="3">
        <f>E13</f>
        <v>20000</v>
      </c>
      <c r="F12" s="3"/>
      <c r="G12" s="33"/>
      <c r="H12" s="30"/>
      <c r="I12" s="34"/>
      <c r="J12" s="4" t="s">
        <v>28</v>
      </c>
      <c r="K12" s="35" t="s">
        <v>29</v>
      </c>
      <c r="L12" s="28" t="s">
        <v>30</v>
      </c>
    </row>
    <row r="13" spans="1:14" s="18" customFormat="1" ht="37.5" customHeight="1">
      <c r="A13" s="64" t="s">
        <v>26</v>
      </c>
      <c r="B13" s="46" t="s">
        <v>20</v>
      </c>
      <c r="C13" s="14" t="s">
        <v>9</v>
      </c>
      <c r="D13" s="14" t="s">
        <v>9</v>
      </c>
      <c r="E13" s="31">
        <f>'冠名基金收支明细 (2020)'!E12</f>
        <v>20000</v>
      </c>
      <c r="F13" s="3"/>
      <c r="G13" s="33"/>
      <c r="H13" s="30"/>
      <c r="I13" s="34"/>
      <c r="J13" s="32" t="s">
        <v>28</v>
      </c>
      <c r="K13" s="35" t="s">
        <v>29</v>
      </c>
      <c r="L13" s="28" t="s">
        <v>30</v>
      </c>
      <c r="N13" s="19"/>
    </row>
    <row r="14" spans="1:14" s="18" customFormat="1" ht="37.5" customHeight="1">
      <c r="A14" s="64" t="s">
        <v>26</v>
      </c>
      <c r="B14" s="46" t="s">
        <v>20</v>
      </c>
      <c r="C14" s="31">
        <v>0</v>
      </c>
      <c r="D14" s="31">
        <v>0</v>
      </c>
      <c r="E14" s="31">
        <v>0</v>
      </c>
      <c r="F14" s="3"/>
      <c r="G14" s="33"/>
      <c r="H14" s="30"/>
      <c r="I14" s="34"/>
      <c r="J14" s="32" t="s">
        <v>28</v>
      </c>
      <c r="K14" s="35" t="s">
        <v>29</v>
      </c>
      <c r="L14" s="28" t="s">
        <v>30</v>
      </c>
      <c r="N14" s="19"/>
    </row>
    <row r="15" spans="1:14" s="18" customFormat="1" ht="37.5" customHeight="1">
      <c r="A15" s="64" t="s">
        <v>31</v>
      </c>
      <c r="B15" s="25" t="s">
        <v>32</v>
      </c>
      <c r="C15" s="3">
        <v>0</v>
      </c>
      <c r="D15" s="3">
        <v>0</v>
      </c>
      <c r="E15" s="3">
        <f>E16</f>
        <v>1520</v>
      </c>
      <c r="F15" s="3"/>
      <c r="G15" s="33"/>
      <c r="H15" s="30"/>
      <c r="I15" s="34"/>
      <c r="J15" s="4" t="s">
        <v>33</v>
      </c>
      <c r="K15" s="27" t="s">
        <v>34</v>
      </c>
      <c r="L15" s="28" t="s">
        <v>35</v>
      </c>
    </row>
    <row r="16" spans="1:14" s="18" customFormat="1" ht="37.5" customHeight="1">
      <c r="A16" s="64" t="s">
        <v>31</v>
      </c>
      <c r="B16" s="46" t="s">
        <v>19</v>
      </c>
      <c r="C16" s="14" t="s">
        <v>9</v>
      </c>
      <c r="D16" s="14" t="s">
        <v>9</v>
      </c>
      <c r="E16" s="31">
        <f>'冠名基金收支明细 (2020)'!E15</f>
        <v>1520</v>
      </c>
      <c r="F16" s="3"/>
      <c r="G16" s="33"/>
      <c r="H16" s="30"/>
      <c r="I16" s="34"/>
      <c r="J16" s="32" t="s">
        <v>33</v>
      </c>
      <c r="K16" s="27" t="s">
        <v>34</v>
      </c>
      <c r="L16" s="28" t="s">
        <v>35</v>
      </c>
    </row>
    <row r="17" spans="1:12" s="18" customFormat="1" ht="37.5" customHeight="1">
      <c r="A17" s="64" t="s">
        <v>31</v>
      </c>
      <c r="B17" s="46" t="s">
        <v>20</v>
      </c>
      <c r="C17" s="31">
        <v>0</v>
      </c>
      <c r="D17" s="31">
        <v>0</v>
      </c>
      <c r="E17" s="31">
        <v>0</v>
      </c>
      <c r="F17" s="3"/>
      <c r="G17" s="33"/>
      <c r="H17" s="30"/>
      <c r="I17" s="34"/>
      <c r="J17" s="32" t="s">
        <v>33</v>
      </c>
      <c r="K17" s="27" t="s">
        <v>34</v>
      </c>
      <c r="L17" s="28" t="s">
        <v>35</v>
      </c>
    </row>
    <row r="18" spans="1:12" s="18" customFormat="1" ht="37.5" customHeight="1">
      <c r="A18" s="64" t="s">
        <v>36</v>
      </c>
      <c r="B18" s="25" t="s">
        <v>37</v>
      </c>
      <c r="C18" s="3">
        <f>C20</f>
        <v>0</v>
      </c>
      <c r="D18" s="3">
        <f>D20</f>
        <v>0</v>
      </c>
      <c r="E18" s="3">
        <f>E19</f>
        <v>18350</v>
      </c>
      <c r="F18" s="3"/>
      <c r="G18" s="33"/>
      <c r="H18" s="30"/>
      <c r="I18" s="34"/>
      <c r="J18" s="4" t="s">
        <v>38</v>
      </c>
      <c r="K18" s="27" t="s">
        <v>39</v>
      </c>
      <c r="L18" s="28" t="s">
        <v>40</v>
      </c>
    </row>
    <row r="19" spans="1:12" s="18" customFormat="1" ht="37.5" customHeight="1">
      <c r="A19" s="64" t="s">
        <v>36</v>
      </c>
      <c r="B19" s="46" t="s">
        <v>19</v>
      </c>
      <c r="C19" s="14" t="s">
        <v>9</v>
      </c>
      <c r="D19" s="14" t="s">
        <v>9</v>
      </c>
      <c r="E19" s="31">
        <f>'冠名基金收支明细 (2020)'!E18</f>
        <v>18350</v>
      </c>
      <c r="F19" s="3"/>
      <c r="G19" s="33"/>
      <c r="H19" s="30"/>
      <c r="I19" s="34"/>
      <c r="J19" s="32" t="s">
        <v>38</v>
      </c>
      <c r="K19" s="27" t="s">
        <v>39</v>
      </c>
      <c r="L19" s="28" t="s">
        <v>40</v>
      </c>
    </row>
    <row r="20" spans="1:12" s="18" customFormat="1" ht="37.5" customHeight="1">
      <c r="A20" s="64" t="s">
        <v>36</v>
      </c>
      <c r="B20" s="46" t="s">
        <v>20</v>
      </c>
      <c r="C20" s="31">
        <v>0</v>
      </c>
      <c r="D20" s="31">
        <v>0</v>
      </c>
      <c r="E20" s="31">
        <v>0</v>
      </c>
      <c r="F20" s="3"/>
      <c r="G20" s="33"/>
      <c r="H20" s="30"/>
      <c r="I20" s="34"/>
      <c r="J20" s="32" t="s">
        <v>38</v>
      </c>
      <c r="K20" s="27" t="s">
        <v>39</v>
      </c>
      <c r="L20" s="28" t="s">
        <v>40</v>
      </c>
    </row>
    <row r="21" spans="1:12" s="18" customFormat="1" ht="37.5" customHeight="1">
      <c r="A21" s="64" t="s">
        <v>41</v>
      </c>
      <c r="B21" s="25" t="s">
        <v>42</v>
      </c>
      <c r="C21" s="3">
        <f>C23</f>
        <v>0</v>
      </c>
      <c r="D21" s="3">
        <f>D23</f>
        <v>17200</v>
      </c>
      <c r="E21" s="3">
        <f>E22+E23</f>
        <v>15513.759999999995</v>
      </c>
      <c r="F21" s="3"/>
      <c r="G21" s="33"/>
      <c r="H21" s="30"/>
      <c r="I21" s="34"/>
      <c r="J21" s="4" t="s">
        <v>33</v>
      </c>
      <c r="K21" s="27" t="s">
        <v>43</v>
      </c>
      <c r="L21" s="28" t="s">
        <v>44</v>
      </c>
    </row>
    <row r="22" spans="1:12" s="18" customFormat="1" ht="37.5" customHeight="1">
      <c r="A22" s="64" t="s">
        <v>41</v>
      </c>
      <c r="B22" s="46" t="s">
        <v>19</v>
      </c>
      <c r="C22" s="14" t="s">
        <v>9</v>
      </c>
      <c r="D22" s="14" t="s">
        <v>9</v>
      </c>
      <c r="E22" s="31">
        <f>'冠名基金收支明细 (2020)'!E21</f>
        <v>32713.759999999995</v>
      </c>
      <c r="F22" s="3"/>
      <c r="G22" s="33"/>
      <c r="H22" s="30"/>
      <c r="I22" s="34"/>
      <c r="J22" s="32" t="s">
        <v>33</v>
      </c>
      <c r="K22" s="27" t="s">
        <v>43</v>
      </c>
      <c r="L22" s="28" t="s">
        <v>44</v>
      </c>
    </row>
    <row r="23" spans="1:12" s="18" customFormat="1" ht="37.5" customHeight="1">
      <c r="A23" s="64" t="s">
        <v>41</v>
      </c>
      <c r="B23" s="46" t="s">
        <v>20</v>
      </c>
      <c r="C23" s="31">
        <v>0</v>
      </c>
      <c r="D23" s="31">
        <v>17200</v>
      </c>
      <c r="E23" s="31">
        <f>C23-D23</f>
        <v>-17200</v>
      </c>
      <c r="F23" s="3"/>
      <c r="G23" s="33"/>
      <c r="H23" s="30"/>
      <c r="I23" s="34"/>
      <c r="J23" s="32" t="s">
        <v>33</v>
      </c>
      <c r="K23" s="27" t="s">
        <v>43</v>
      </c>
      <c r="L23" s="28" t="s">
        <v>44</v>
      </c>
    </row>
    <row r="24" spans="1:12" s="18" customFormat="1" ht="37.5" customHeight="1">
      <c r="A24" s="64" t="s">
        <v>46</v>
      </c>
      <c r="B24" s="25" t="s">
        <v>47</v>
      </c>
      <c r="C24" s="3">
        <f>C26</f>
        <v>0</v>
      </c>
      <c r="D24" s="3">
        <f>D26</f>
        <v>0</v>
      </c>
      <c r="E24" s="3">
        <f>E25</f>
        <v>30000</v>
      </c>
      <c r="F24" s="3"/>
      <c r="G24" s="33"/>
      <c r="H24" s="30"/>
      <c r="I24" s="34"/>
      <c r="J24" s="4" t="s">
        <v>33</v>
      </c>
      <c r="K24" s="27" t="s">
        <v>48</v>
      </c>
      <c r="L24" s="28" t="s">
        <v>49</v>
      </c>
    </row>
    <row r="25" spans="1:12" s="18" customFormat="1" ht="37.5" customHeight="1">
      <c r="A25" s="64" t="s">
        <v>46</v>
      </c>
      <c r="B25" s="46" t="s">
        <v>19</v>
      </c>
      <c r="C25" s="14" t="s">
        <v>9</v>
      </c>
      <c r="D25" s="14" t="s">
        <v>9</v>
      </c>
      <c r="E25" s="31">
        <f>'冠名基金收支明细 (2020)'!E23</f>
        <v>30000</v>
      </c>
      <c r="F25" s="3"/>
      <c r="G25" s="33"/>
      <c r="H25" s="30"/>
      <c r="I25" s="34"/>
      <c r="J25" s="32" t="s">
        <v>33</v>
      </c>
      <c r="K25" s="27" t="s">
        <v>48</v>
      </c>
      <c r="L25" s="28" t="s">
        <v>49</v>
      </c>
    </row>
    <row r="26" spans="1:12" s="18" customFormat="1" ht="37.5" customHeight="1">
      <c r="A26" s="64" t="s">
        <v>46</v>
      </c>
      <c r="B26" s="46" t="s">
        <v>20</v>
      </c>
      <c r="C26" s="31">
        <v>0</v>
      </c>
      <c r="D26" s="31">
        <v>0</v>
      </c>
      <c r="E26" s="31">
        <v>0</v>
      </c>
      <c r="F26" s="3"/>
      <c r="G26" s="33"/>
      <c r="H26" s="30"/>
      <c r="I26" s="34"/>
      <c r="J26" s="32" t="s">
        <v>33</v>
      </c>
      <c r="K26" s="27" t="s">
        <v>48</v>
      </c>
      <c r="L26" s="28" t="s">
        <v>49</v>
      </c>
    </row>
    <row r="27" spans="1:12" s="18" customFormat="1" ht="37.5" customHeight="1">
      <c r="A27" s="64" t="s">
        <v>50</v>
      </c>
      <c r="B27" s="25" t="s">
        <v>51</v>
      </c>
      <c r="C27" s="3">
        <f>C29</f>
        <v>0</v>
      </c>
      <c r="D27" s="3">
        <f>D29</f>
        <v>0</v>
      </c>
      <c r="E27" s="3">
        <f>'冠名基金收支明细 (2020)'!E25</f>
        <v>50000</v>
      </c>
      <c r="F27" s="3"/>
      <c r="G27" s="33"/>
      <c r="H27" s="30"/>
      <c r="I27" s="34"/>
      <c r="J27" s="4" t="s">
        <v>33</v>
      </c>
      <c r="K27" s="27" t="s">
        <v>52</v>
      </c>
      <c r="L27" s="28" t="s">
        <v>53</v>
      </c>
    </row>
    <row r="28" spans="1:12" s="18" customFormat="1" ht="37.5" customHeight="1">
      <c r="A28" s="64" t="s">
        <v>50</v>
      </c>
      <c r="B28" s="46" t="s">
        <v>19</v>
      </c>
      <c r="C28" s="14" t="s">
        <v>9</v>
      </c>
      <c r="D28" s="14" t="s">
        <v>9</v>
      </c>
      <c r="E28" s="31">
        <f>'冠名基金收支明细 (2020)'!E25</f>
        <v>50000</v>
      </c>
      <c r="F28" s="3"/>
      <c r="G28" s="33"/>
      <c r="H28" s="30"/>
      <c r="I28" s="34"/>
      <c r="J28" s="32" t="s">
        <v>33</v>
      </c>
      <c r="K28" s="27" t="s">
        <v>52</v>
      </c>
      <c r="L28" s="28" t="s">
        <v>53</v>
      </c>
    </row>
    <row r="29" spans="1:12" s="18" customFormat="1" ht="37.5" customHeight="1">
      <c r="A29" s="64" t="s">
        <v>50</v>
      </c>
      <c r="B29" s="46" t="s">
        <v>20</v>
      </c>
      <c r="C29" s="31">
        <v>0</v>
      </c>
      <c r="D29" s="31">
        <v>0</v>
      </c>
      <c r="E29" s="31">
        <v>0</v>
      </c>
      <c r="F29" s="3"/>
      <c r="G29" s="33"/>
      <c r="H29" s="30"/>
      <c r="I29" s="34"/>
      <c r="J29" s="32" t="s">
        <v>33</v>
      </c>
      <c r="K29" s="27" t="s">
        <v>52</v>
      </c>
      <c r="L29" s="28" t="s">
        <v>53</v>
      </c>
    </row>
    <row r="30" spans="1:12" s="18" customFormat="1" ht="37.5" customHeight="1">
      <c r="A30" s="64" t="s">
        <v>54</v>
      </c>
      <c r="B30" s="25" t="s">
        <v>55</v>
      </c>
      <c r="C30" s="3">
        <v>0</v>
      </c>
      <c r="D30" s="3">
        <v>0</v>
      </c>
      <c r="E30" s="3">
        <v>0</v>
      </c>
      <c r="F30" s="3"/>
      <c r="G30" s="33"/>
      <c r="H30" s="30"/>
      <c r="I30" s="34"/>
      <c r="J30" s="4" t="s">
        <v>10</v>
      </c>
      <c r="K30" s="36" t="s">
        <v>56</v>
      </c>
      <c r="L30" s="28" t="s">
        <v>57</v>
      </c>
    </row>
    <row r="31" spans="1:12" s="18" customFormat="1" ht="37.5" customHeight="1">
      <c r="A31" s="64" t="s">
        <v>58</v>
      </c>
      <c r="B31" s="25" t="s">
        <v>59</v>
      </c>
      <c r="C31" s="3">
        <f>C33</f>
        <v>200000</v>
      </c>
      <c r="D31" s="3">
        <f>D33</f>
        <v>200000</v>
      </c>
      <c r="E31" s="3">
        <f>E32+E33</f>
        <v>0</v>
      </c>
      <c r="F31" s="3"/>
      <c r="G31" s="33"/>
      <c r="H31" s="30"/>
      <c r="I31" s="34"/>
      <c r="J31" s="4" t="s">
        <v>33</v>
      </c>
      <c r="K31" s="27" t="s">
        <v>60</v>
      </c>
      <c r="L31" s="28" t="s">
        <v>61</v>
      </c>
    </row>
    <row r="32" spans="1:12" s="18" customFormat="1" ht="37.5" customHeight="1">
      <c r="A32" s="64" t="s">
        <v>58</v>
      </c>
      <c r="B32" s="46" t="s">
        <v>19</v>
      </c>
      <c r="C32" s="14" t="s">
        <v>9</v>
      </c>
      <c r="D32" s="14" t="s">
        <v>9</v>
      </c>
      <c r="E32" s="31">
        <f>'冠名基金收支明细 (2020)'!E28</f>
        <v>0</v>
      </c>
      <c r="F32" s="3"/>
      <c r="G32" s="33"/>
      <c r="H32" s="30"/>
      <c r="I32" s="34"/>
      <c r="J32" s="4" t="s">
        <v>33</v>
      </c>
      <c r="K32" s="27" t="s">
        <v>60</v>
      </c>
      <c r="L32" s="28" t="s">
        <v>65</v>
      </c>
    </row>
    <row r="33" spans="1:12" s="18" customFormat="1" ht="37.5" customHeight="1">
      <c r="A33" s="64" t="s">
        <v>58</v>
      </c>
      <c r="B33" s="46" t="s">
        <v>20</v>
      </c>
      <c r="C33" s="31">
        <v>200000</v>
      </c>
      <c r="D33" s="31">
        <v>200000</v>
      </c>
      <c r="E33" s="31">
        <v>0</v>
      </c>
      <c r="F33" s="3"/>
      <c r="G33" s="33"/>
      <c r="H33" s="30"/>
      <c r="I33" s="34"/>
      <c r="J33" s="32" t="s">
        <v>33</v>
      </c>
      <c r="K33" s="27" t="s">
        <v>60</v>
      </c>
      <c r="L33" s="28" t="s">
        <v>61</v>
      </c>
    </row>
    <row r="34" spans="1:12" s="18" customFormat="1" ht="37.5" customHeight="1">
      <c r="A34" s="64" t="s">
        <v>62</v>
      </c>
      <c r="B34" s="25" t="s">
        <v>63</v>
      </c>
      <c r="C34" s="3">
        <f>C36</f>
        <v>202000</v>
      </c>
      <c r="D34" s="3">
        <f>D36</f>
        <v>100000</v>
      </c>
      <c r="E34" s="3">
        <f>E35+E36</f>
        <v>102457.92</v>
      </c>
      <c r="F34" s="3"/>
      <c r="G34" s="33"/>
      <c r="H34" s="30"/>
      <c r="I34" s="34"/>
      <c r="J34" s="4" t="s">
        <v>38</v>
      </c>
      <c r="K34" s="27" t="s">
        <v>64</v>
      </c>
      <c r="L34" s="28" t="s">
        <v>65</v>
      </c>
    </row>
    <row r="35" spans="1:12" s="18" customFormat="1" ht="37.5" customHeight="1">
      <c r="A35" s="64" t="s">
        <v>62</v>
      </c>
      <c r="B35" s="46" t="s">
        <v>19</v>
      </c>
      <c r="C35" s="31">
        <v>0</v>
      </c>
      <c r="D35" s="31">
        <v>0</v>
      </c>
      <c r="E35" s="31">
        <f>'冠名基金收支明细 (2020)'!E30</f>
        <v>457.91999999999825</v>
      </c>
      <c r="F35" s="3"/>
      <c r="G35" s="33"/>
      <c r="H35" s="30"/>
      <c r="I35" s="34"/>
      <c r="J35" s="32" t="s">
        <v>38</v>
      </c>
      <c r="K35" s="27" t="s">
        <v>64</v>
      </c>
      <c r="L35" s="28" t="s">
        <v>65</v>
      </c>
    </row>
    <row r="36" spans="1:12" s="18" customFormat="1" ht="37.5" customHeight="1">
      <c r="A36" s="64" t="s">
        <v>62</v>
      </c>
      <c r="B36" s="46" t="s">
        <v>20</v>
      </c>
      <c r="C36" s="31">
        <v>202000</v>
      </c>
      <c r="D36" s="31">
        <v>100000</v>
      </c>
      <c r="E36" s="31">
        <f>C36-D36</f>
        <v>102000</v>
      </c>
      <c r="F36" s="3"/>
      <c r="G36" s="33"/>
      <c r="H36" s="30"/>
      <c r="I36" s="34"/>
      <c r="J36" s="32" t="s">
        <v>38</v>
      </c>
      <c r="K36" s="27" t="s">
        <v>64</v>
      </c>
      <c r="L36" s="28" t="s">
        <v>65</v>
      </c>
    </row>
    <row r="37" spans="1:12" s="18" customFormat="1" ht="37.5" customHeight="1">
      <c r="A37" s="64" t="s">
        <v>66</v>
      </c>
      <c r="B37" s="25" t="s">
        <v>67</v>
      </c>
      <c r="C37" s="3">
        <f>C38</f>
        <v>60000</v>
      </c>
      <c r="D37" s="3">
        <f>D38</f>
        <v>22000</v>
      </c>
      <c r="E37" s="3">
        <f>E38</f>
        <v>38000</v>
      </c>
      <c r="F37" s="3">
        <v>6</v>
      </c>
      <c r="G37" s="33">
        <v>10</v>
      </c>
      <c r="H37" s="30" t="s">
        <v>68</v>
      </c>
      <c r="I37" s="34">
        <v>15312060575</v>
      </c>
      <c r="J37" s="4" t="s">
        <v>38</v>
      </c>
      <c r="K37" s="27" t="s">
        <v>69</v>
      </c>
      <c r="L37" s="28" t="s">
        <v>70</v>
      </c>
    </row>
    <row r="38" spans="1:12" s="18" customFormat="1" ht="37.5" customHeight="1">
      <c r="A38" s="64" t="s">
        <v>66</v>
      </c>
      <c r="B38" s="46" t="s">
        <v>20</v>
      </c>
      <c r="C38" s="31">
        <v>60000</v>
      </c>
      <c r="D38" s="31">
        <v>22000</v>
      </c>
      <c r="E38" s="31">
        <f>C38-D38</f>
        <v>38000</v>
      </c>
      <c r="F38" s="3"/>
      <c r="G38" s="33"/>
      <c r="H38" s="30"/>
      <c r="I38" s="34"/>
      <c r="J38" s="32" t="s">
        <v>38</v>
      </c>
      <c r="K38" s="27" t="s">
        <v>69</v>
      </c>
      <c r="L38" s="28" t="s">
        <v>70</v>
      </c>
    </row>
    <row r="39" spans="1:12" s="18" customFormat="1" ht="37.5" customHeight="1">
      <c r="A39" s="64" t="s">
        <v>71</v>
      </c>
      <c r="B39" s="25" t="s">
        <v>72</v>
      </c>
      <c r="C39" s="3">
        <f>C40</f>
        <v>50000</v>
      </c>
      <c r="D39" s="3">
        <f>D40</f>
        <v>50000</v>
      </c>
      <c r="E39" s="3">
        <f>E40</f>
        <v>0</v>
      </c>
      <c r="F39" s="3">
        <v>5</v>
      </c>
      <c r="G39" s="33">
        <v>10</v>
      </c>
      <c r="H39" s="30" t="s">
        <v>73</v>
      </c>
      <c r="I39" s="34">
        <v>13813077777</v>
      </c>
      <c r="J39" s="4" t="s">
        <v>38</v>
      </c>
      <c r="K39" s="27" t="s">
        <v>74</v>
      </c>
      <c r="L39" s="28" t="s">
        <v>75</v>
      </c>
    </row>
    <row r="40" spans="1:12" s="18" customFormat="1" ht="37.5" customHeight="1">
      <c r="A40" s="64" t="s">
        <v>71</v>
      </c>
      <c r="B40" s="46" t="s">
        <v>20</v>
      </c>
      <c r="C40" s="31">
        <v>50000</v>
      </c>
      <c r="D40" s="31">
        <v>50000</v>
      </c>
      <c r="E40" s="31">
        <f>C40-D40</f>
        <v>0</v>
      </c>
      <c r="F40" s="3"/>
      <c r="G40" s="33"/>
      <c r="H40" s="30"/>
      <c r="I40" s="34"/>
      <c r="J40" s="32" t="s">
        <v>38</v>
      </c>
      <c r="K40" s="27" t="s">
        <v>74</v>
      </c>
      <c r="L40" s="28" t="s">
        <v>75</v>
      </c>
    </row>
    <row r="41" spans="1:12" s="18" customFormat="1" ht="37.5" customHeight="1">
      <c r="A41" s="64" t="s">
        <v>76</v>
      </c>
      <c r="B41" s="25" t="s">
        <v>77</v>
      </c>
      <c r="C41" s="3">
        <f>C42</f>
        <v>120000</v>
      </c>
      <c r="D41" s="3">
        <f>D42</f>
        <v>120000</v>
      </c>
      <c r="E41" s="3">
        <f>E42</f>
        <v>0</v>
      </c>
      <c r="F41" s="3">
        <v>6</v>
      </c>
      <c r="G41" s="33">
        <v>10</v>
      </c>
      <c r="H41" s="30" t="s">
        <v>78</v>
      </c>
      <c r="I41" s="34">
        <v>15295510709</v>
      </c>
      <c r="J41" s="4" t="s">
        <v>38</v>
      </c>
      <c r="K41" s="27" t="s">
        <v>79</v>
      </c>
      <c r="L41" s="28" t="s">
        <v>80</v>
      </c>
    </row>
    <row r="42" spans="1:12" s="18" customFormat="1" ht="37.5" customHeight="1">
      <c r="A42" s="64" t="s">
        <v>76</v>
      </c>
      <c r="B42" s="46" t="s">
        <v>20</v>
      </c>
      <c r="C42" s="31">
        <v>120000</v>
      </c>
      <c r="D42" s="31">
        <v>120000</v>
      </c>
      <c r="E42" s="31">
        <f>C42-D42</f>
        <v>0</v>
      </c>
      <c r="F42" s="3"/>
      <c r="G42" s="33"/>
      <c r="H42" s="30"/>
      <c r="I42" s="34"/>
      <c r="J42" s="32" t="s">
        <v>38</v>
      </c>
      <c r="K42" s="27" t="s">
        <v>79</v>
      </c>
      <c r="L42" s="28" t="s">
        <v>80</v>
      </c>
    </row>
    <row r="43" spans="1:12" s="18" customFormat="1" ht="37.5" customHeight="1">
      <c r="A43" s="64" t="s">
        <v>81</v>
      </c>
      <c r="B43" s="25" t="s">
        <v>82</v>
      </c>
      <c r="C43" s="3">
        <f>C44</f>
        <v>200000</v>
      </c>
      <c r="D43" s="3">
        <f>D44</f>
        <v>120000</v>
      </c>
      <c r="E43" s="3">
        <f>E44</f>
        <v>80000</v>
      </c>
      <c r="F43" s="3">
        <v>20</v>
      </c>
      <c r="G43" s="33">
        <v>10</v>
      </c>
      <c r="H43" s="30" t="s">
        <v>83</v>
      </c>
      <c r="I43" s="34">
        <v>13601439888</v>
      </c>
      <c r="J43" s="4" t="s">
        <v>38</v>
      </c>
      <c r="K43" s="27" t="s">
        <v>84</v>
      </c>
      <c r="L43" s="28" t="s">
        <v>85</v>
      </c>
    </row>
    <row r="44" spans="1:12" s="18" customFormat="1" ht="37.5" customHeight="1">
      <c r="A44" s="64" t="s">
        <v>81</v>
      </c>
      <c r="B44" s="37" t="s">
        <v>20</v>
      </c>
      <c r="C44" s="31">
        <v>200000</v>
      </c>
      <c r="D44" s="31">
        <v>120000</v>
      </c>
      <c r="E44" s="31">
        <f>C44-D44</f>
        <v>80000</v>
      </c>
      <c r="F44" s="3"/>
      <c r="G44" s="33"/>
      <c r="H44" s="30"/>
      <c r="I44" s="34"/>
      <c r="J44" s="32" t="s">
        <v>38</v>
      </c>
      <c r="K44" s="27" t="s">
        <v>84</v>
      </c>
      <c r="L44" s="28" t="s">
        <v>85</v>
      </c>
    </row>
    <row r="45" spans="1:12" s="18" customFormat="1" ht="37.5" customHeight="1">
      <c r="A45" s="64" t="s">
        <v>86</v>
      </c>
      <c r="B45" s="25" t="s">
        <v>87</v>
      </c>
      <c r="C45" s="3">
        <v>11000</v>
      </c>
      <c r="D45" s="3">
        <v>0</v>
      </c>
      <c r="E45" s="3">
        <f>E46</f>
        <v>11000</v>
      </c>
      <c r="F45" s="3">
        <v>8</v>
      </c>
      <c r="G45" s="33">
        <v>40</v>
      </c>
      <c r="H45" s="30" t="s">
        <v>88</v>
      </c>
      <c r="I45" s="34">
        <v>17766428897</v>
      </c>
      <c r="J45" s="4" t="s">
        <v>33</v>
      </c>
      <c r="K45" s="27" t="s">
        <v>89</v>
      </c>
      <c r="L45" s="28" t="s">
        <v>90</v>
      </c>
    </row>
    <row r="46" spans="1:12" s="18" customFormat="1" ht="37.5" customHeight="1">
      <c r="A46" s="64" t="s">
        <v>86</v>
      </c>
      <c r="B46" s="37" t="s">
        <v>20</v>
      </c>
      <c r="C46" s="31">
        <v>11000</v>
      </c>
      <c r="D46" s="31">
        <v>0</v>
      </c>
      <c r="E46" s="31">
        <f>C46-D46</f>
        <v>11000</v>
      </c>
      <c r="F46" s="3"/>
      <c r="G46" s="33"/>
      <c r="H46" s="30"/>
      <c r="I46" s="34"/>
      <c r="J46" s="4" t="s">
        <v>33</v>
      </c>
      <c r="K46" s="27" t="s">
        <v>89</v>
      </c>
      <c r="L46" s="28" t="s">
        <v>150</v>
      </c>
    </row>
    <row r="47" spans="1:12" ht="30" customHeight="1">
      <c r="A47" s="64" t="s">
        <v>102</v>
      </c>
      <c r="B47" s="25" t="s">
        <v>103</v>
      </c>
      <c r="C47" s="3">
        <f>C49</f>
        <v>20000</v>
      </c>
      <c r="D47" s="3">
        <f>D49</f>
        <v>20000</v>
      </c>
      <c r="E47" s="3">
        <f>E48+E49</f>
        <v>50000</v>
      </c>
      <c r="F47" s="31"/>
      <c r="G47" s="39"/>
      <c r="H47" s="30"/>
      <c r="I47" s="34"/>
      <c r="J47" s="4" t="s">
        <v>38</v>
      </c>
      <c r="K47" s="40" t="s">
        <v>104</v>
      </c>
      <c r="L47" s="28" t="s">
        <v>105</v>
      </c>
    </row>
    <row r="48" spans="1:12" ht="30" customHeight="1">
      <c r="A48" s="64" t="s">
        <v>102</v>
      </c>
      <c r="B48" s="46" t="s">
        <v>19</v>
      </c>
      <c r="C48" s="31">
        <v>0</v>
      </c>
      <c r="D48" s="31">
        <v>0</v>
      </c>
      <c r="E48" s="31">
        <v>50000</v>
      </c>
      <c r="F48" s="31"/>
      <c r="G48" s="39"/>
      <c r="H48" s="30"/>
      <c r="I48" s="34"/>
      <c r="J48" s="32" t="s">
        <v>38</v>
      </c>
      <c r="K48" s="40" t="s">
        <v>104</v>
      </c>
      <c r="L48" s="28" t="s">
        <v>105</v>
      </c>
    </row>
    <row r="49" spans="1:12" ht="30" customHeight="1">
      <c r="A49" s="64" t="s">
        <v>102</v>
      </c>
      <c r="B49" s="46" t="s">
        <v>20</v>
      </c>
      <c r="C49" s="31">
        <v>20000</v>
      </c>
      <c r="D49" s="31">
        <v>20000</v>
      </c>
      <c r="E49" s="31">
        <f>C49-D49</f>
        <v>0</v>
      </c>
      <c r="F49" s="31"/>
      <c r="G49" s="39"/>
      <c r="H49" s="30"/>
      <c r="I49" s="34"/>
      <c r="J49" s="32" t="s">
        <v>38</v>
      </c>
      <c r="K49" s="40" t="s">
        <v>104</v>
      </c>
      <c r="L49" s="28" t="s">
        <v>105</v>
      </c>
    </row>
    <row r="50" spans="1:12" ht="30" customHeight="1">
      <c r="A50" s="64" t="s">
        <v>106</v>
      </c>
      <c r="B50" s="25" t="s">
        <v>107</v>
      </c>
      <c r="C50" s="3">
        <f>C52</f>
        <v>0</v>
      </c>
      <c r="D50" s="3">
        <f>D52</f>
        <v>23611</v>
      </c>
      <c r="E50" s="3">
        <f>E51+E52</f>
        <v>4709.5999999999767</v>
      </c>
      <c r="F50" s="31"/>
      <c r="G50" s="39"/>
      <c r="H50" s="30"/>
      <c r="I50" s="34"/>
      <c r="J50" s="4" t="s">
        <v>33</v>
      </c>
      <c r="K50" s="40" t="s">
        <v>108</v>
      </c>
      <c r="L50" s="28" t="s">
        <v>109</v>
      </c>
    </row>
    <row r="51" spans="1:12" ht="30" customHeight="1">
      <c r="A51" s="64" t="s">
        <v>106</v>
      </c>
      <c r="B51" s="46" t="s">
        <v>19</v>
      </c>
      <c r="C51" s="14" t="s">
        <v>9</v>
      </c>
      <c r="D51" s="14" t="s">
        <v>9</v>
      </c>
      <c r="E51" s="31">
        <f>'冠名基金收支明细 (2020)'!E34</f>
        <v>28320.599999999977</v>
      </c>
      <c r="F51" s="31"/>
      <c r="G51" s="39"/>
      <c r="H51" s="30"/>
      <c r="I51" s="34"/>
      <c r="J51" s="32" t="s">
        <v>33</v>
      </c>
      <c r="K51" s="40" t="s">
        <v>108</v>
      </c>
      <c r="L51" s="28" t="s">
        <v>109</v>
      </c>
    </row>
    <row r="52" spans="1:12" ht="30" customHeight="1">
      <c r="A52" s="64" t="s">
        <v>106</v>
      </c>
      <c r="B52" s="46" t="s">
        <v>20</v>
      </c>
      <c r="C52" s="31">
        <v>0</v>
      </c>
      <c r="D52" s="31">
        <v>23611</v>
      </c>
      <c r="E52" s="31">
        <f>C52-D52</f>
        <v>-23611</v>
      </c>
      <c r="F52" s="31"/>
      <c r="G52" s="39"/>
      <c r="H52" s="30"/>
      <c r="I52" s="34"/>
      <c r="J52" s="32" t="s">
        <v>33</v>
      </c>
      <c r="K52" s="40" t="s">
        <v>108</v>
      </c>
      <c r="L52" s="28" t="s">
        <v>109</v>
      </c>
    </row>
    <row r="53" spans="1:12" s="18" customFormat="1" ht="37.5" customHeight="1">
      <c r="A53" s="64" t="s">
        <v>110</v>
      </c>
      <c r="B53" s="25" t="s">
        <v>111</v>
      </c>
      <c r="C53" s="3">
        <f>C54</f>
        <v>200000</v>
      </c>
      <c r="D53" s="3">
        <f>D54</f>
        <v>100000</v>
      </c>
      <c r="E53" s="3">
        <f>E54</f>
        <v>100000</v>
      </c>
      <c r="F53" s="3">
        <v>20</v>
      </c>
      <c r="G53" s="33">
        <v>50</v>
      </c>
      <c r="H53" s="30" t="s">
        <v>112</v>
      </c>
      <c r="I53" s="34">
        <v>18851689529</v>
      </c>
      <c r="J53" s="4" t="s">
        <v>38</v>
      </c>
      <c r="K53" s="27" t="s">
        <v>113</v>
      </c>
      <c r="L53" s="28" t="s">
        <v>114</v>
      </c>
    </row>
    <row r="54" spans="1:12" s="18" customFormat="1" ht="37.5" customHeight="1">
      <c r="A54" s="64" t="s">
        <v>110</v>
      </c>
      <c r="B54" s="46" t="s">
        <v>20</v>
      </c>
      <c r="C54" s="31">
        <v>200000</v>
      </c>
      <c r="D54" s="31">
        <v>100000</v>
      </c>
      <c r="E54" s="31">
        <f>C54-D54</f>
        <v>100000</v>
      </c>
      <c r="F54" s="3"/>
      <c r="G54" s="33"/>
      <c r="H54" s="30"/>
      <c r="I54" s="34"/>
      <c r="J54" s="32" t="s">
        <v>38</v>
      </c>
      <c r="K54" s="40" t="s">
        <v>113</v>
      </c>
      <c r="L54" s="28" t="s">
        <v>114</v>
      </c>
    </row>
    <row r="55" spans="1:12" s="18" customFormat="1" ht="37.5" customHeight="1">
      <c r="A55" s="64" t="s">
        <v>115</v>
      </c>
      <c r="B55" s="25" t="s">
        <v>116</v>
      </c>
      <c r="C55" s="3">
        <f>C56</f>
        <v>200000</v>
      </c>
      <c r="D55" s="3">
        <f>D56</f>
        <v>100000</v>
      </c>
      <c r="E55" s="3">
        <f>C55-D55</f>
        <v>100000</v>
      </c>
      <c r="F55" s="3"/>
      <c r="G55" s="33"/>
      <c r="H55" s="30"/>
      <c r="I55" s="34"/>
      <c r="J55" s="4" t="s">
        <v>38</v>
      </c>
      <c r="K55" s="40" t="s">
        <v>117</v>
      </c>
      <c r="L55" s="28" t="s">
        <v>118</v>
      </c>
    </row>
    <row r="56" spans="1:12" s="18" customFormat="1" ht="37.5" customHeight="1">
      <c r="A56" s="64" t="s">
        <v>115</v>
      </c>
      <c r="B56" s="46" t="s">
        <v>20</v>
      </c>
      <c r="C56" s="31">
        <v>200000</v>
      </c>
      <c r="D56" s="31">
        <v>100000</v>
      </c>
      <c r="E56" s="31">
        <f>C56-D56</f>
        <v>100000</v>
      </c>
      <c r="F56" s="3"/>
      <c r="G56" s="33"/>
      <c r="H56" s="30"/>
      <c r="I56" s="34"/>
      <c r="J56" s="32" t="s">
        <v>38</v>
      </c>
      <c r="K56" s="40" t="s">
        <v>117</v>
      </c>
      <c r="L56" s="28" t="s">
        <v>118</v>
      </c>
    </row>
    <row r="57" spans="1:12" s="18" customFormat="1" ht="37.5" customHeight="1">
      <c r="A57" s="64" t="s">
        <v>119</v>
      </c>
      <c r="B57" s="25" t="s">
        <v>120</v>
      </c>
      <c r="C57" s="3">
        <f>C58</f>
        <v>250000</v>
      </c>
      <c r="D57" s="3">
        <f>D58</f>
        <v>0</v>
      </c>
      <c r="E57" s="3">
        <f>E58</f>
        <v>250000</v>
      </c>
      <c r="F57" s="3"/>
      <c r="G57" s="33"/>
      <c r="H57" s="30"/>
      <c r="I57" s="34"/>
      <c r="J57" s="4" t="s">
        <v>121</v>
      </c>
      <c r="K57" s="35" t="s">
        <v>122</v>
      </c>
      <c r="L57" s="28" t="s">
        <v>123</v>
      </c>
    </row>
    <row r="58" spans="1:12" s="18" customFormat="1" ht="37.5" customHeight="1">
      <c r="A58" s="64" t="s">
        <v>119</v>
      </c>
      <c r="B58" s="46" t="s">
        <v>20</v>
      </c>
      <c r="C58" s="31">
        <v>250000</v>
      </c>
      <c r="D58" s="31">
        <v>0</v>
      </c>
      <c r="E58" s="31">
        <f>C58-D58</f>
        <v>250000</v>
      </c>
      <c r="F58" s="3"/>
      <c r="G58" s="33"/>
      <c r="H58" s="30"/>
      <c r="I58" s="34"/>
      <c r="J58" s="32" t="s">
        <v>121</v>
      </c>
      <c r="K58" s="35" t="s">
        <v>122</v>
      </c>
      <c r="L58" s="28" t="s">
        <v>123</v>
      </c>
    </row>
    <row r="59" spans="1:12" s="18" customFormat="1" ht="37.5" customHeight="1">
      <c r="A59" s="64" t="s">
        <v>124</v>
      </c>
      <c r="B59" s="25" t="s">
        <v>125</v>
      </c>
      <c r="C59" s="3">
        <f>C60</f>
        <v>200000</v>
      </c>
      <c r="D59" s="3">
        <f>D60</f>
        <v>0</v>
      </c>
      <c r="E59" s="3">
        <f>E60</f>
        <v>200000</v>
      </c>
      <c r="F59" s="3"/>
      <c r="G59" s="33"/>
      <c r="H59" s="30"/>
      <c r="I59" s="34"/>
      <c r="J59" s="4" t="s">
        <v>121</v>
      </c>
      <c r="K59" s="35" t="s">
        <v>126</v>
      </c>
      <c r="L59" s="28" t="s">
        <v>127</v>
      </c>
    </row>
    <row r="60" spans="1:12" s="18" customFormat="1" ht="37.5" customHeight="1">
      <c r="A60" s="64" t="s">
        <v>124</v>
      </c>
      <c r="B60" s="46" t="s">
        <v>20</v>
      </c>
      <c r="C60" s="31">
        <v>200000</v>
      </c>
      <c r="D60" s="31">
        <v>0</v>
      </c>
      <c r="E60" s="31">
        <f>C60-D60</f>
        <v>200000</v>
      </c>
      <c r="F60" s="3"/>
      <c r="G60" s="33"/>
      <c r="H60" s="30"/>
      <c r="I60" s="34"/>
      <c r="J60" s="32" t="s">
        <v>121</v>
      </c>
      <c r="K60" s="35" t="s">
        <v>126</v>
      </c>
      <c r="L60" s="28" t="s">
        <v>127</v>
      </c>
    </row>
    <row r="61" spans="1:12" s="18" customFormat="1" ht="30" customHeight="1">
      <c r="A61" s="64" t="s">
        <v>291</v>
      </c>
      <c r="B61" s="25" t="s">
        <v>147</v>
      </c>
      <c r="C61" s="3">
        <f>SUM(C63:C75)</f>
        <v>1624600</v>
      </c>
      <c r="D61" s="3">
        <f>SUM(D63:D75)</f>
        <v>982000</v>
      </c>
      <c r="E61" s="3">
        <f>SUM(E63:E75)</f>
        <v>642600</v>
      </c>
      <c r="F61" s="3">
        <f>SUM(F62:F75)</f>
        <v>125</v>
      </c>
      <c r="G61" s="33">
        <f>SUM(G62:G73)</f>
        <v>160</v>
      </c>
      <c r="H61" s="30" t="s">
        <v>148</v>
      </c>
      <c r="I61" s="34">
        <v>13033513830</v>
      </c>
      <c r="J61" s="4" t="s">
        <v>38</v>
      </c>
      <c r="K61" s="45" t="s">
        <v>149</v>
      </c>
      <c r="L61" s="28" t="s">
        <v>150</v>
      </c>
    </row>
    <row r="62" spans="1:12" s="18" customFormat="1" ht="30" customHeight="1">
      <c r="A62" s="64" t="s">
        <v>146</v>
      </c>
      <c r="B62" s="46" t="s">
        <v>151</v>
      </c>
      <c r="C62" s="3"/>
      <c r="D62" s="3"/>
      <c r="E62" s="3"/>
      <c r="F62" s="31">
        <v>30</v>
      </c>
      <c r="G62" s="39">
        <v>30</v>
      </c>
      <c r="H62" s="30" t="s">
        <v>152</v>
      </c>
      <c r="I62" s="34">
        <v>13812267310</v>
      </c>
      <c r="J62" s="32" t="s">
        <v>38</v>
      </c>
      <c r="K62" s="35" t="s">
        <v>153</v>
      </c>
      <c r="L62" s="28" t="s">
        <v>150</v>
      </c>
    </row>
    <row r="63" spans="1:12" s="18" customFormat="1" ht="30" customHeight="1">
      <c r="A63" s="64" t="s">
        <v>146</v>
      </c>
      <c r="B63" s="46" t="s">
        <v>20</v>
      </c>
      <c r="C63" s="31">
        <v>250000</v>
      </c>
      <c r="D63" s="31">
        <v>90000</v>
      </c>
      <c r="E63" s="31">
        <f>C63-D63</f>
        <v>160000</v>
      </c>
      <c r="F63" s="31"/>
      <c r="G63" s="39"/>
      <c r="H63" s="30"/>
      <c r="I63" s="34"/>
      <c r="J63" s="32" t="s">
        <v>38</v>
      </c>
      <c r="K63" s="30"/>
      <c r="L63" s="28" t="s">
        <v>150</v>
      </c>
    </row>
    <row r="64" spans="1:12" s="18" customFormat="1" ht="30" customHeight="1">
      <c r="A64" s="64" t="s">
        <v>292</v>
      </c>
      <c r="B64" s="46" t="s">
        <v>154</v>
      </c>
      <c r="C64" s="3"/>
      <c r="D64" s="3"/>
      <c r="E64" s="3"/>
      <c r="F64" s="31">
        <v>18</v>
      </c>
      <c r="G64" s="39">
        <v>25</v>
      </c>
      <c r="H64" s="30" t="s">
        <v>155</v>
      </c>
      <c r="I64" s="34">
        <v>13961651000</v>
      </c>
      <c r="J64" s="32" t="s">
        <v>38</v>
      </c>
      <c r="K64" s="35" t="s">
        <v>156</v>
      </c>
      <c r="L64" s="28" t="s">
        <v>150</v>
      </c>
    </row>
    <row r="65" spans="1:12" s="18" customFormat="1" ht="30" customHeight="1">
      <c r="A65" s="64" t="s">
        <v>292</v>
      </c>
      <c r="B65" s="46" t="s">
        <v>20</v>
      </c>
      <c r="C65" s="31">
        <v>180000</v>
      </c>
      <c r="D65" s="31">
        <v>60000</v>
      </c>
      <c r="E65" s="31">
        <f>C65-D65</f>
        <v>120000</v>
      </c>
      <c r="F65" s="31"/>
      <c r="G65" s="39"/>
      <c r="H65" s="30"/>
      <c r="I65" s="34"/>
      <c r="J65" s="32" t="s">
        <v>38</v>
      </c>
      <c r="K65" s="35" t="s">
        <v>156</v>
      </c>
      <c r="L65" s="28" t="s">
        <v>150</v>
      </c>
    </row>
    <row r="66" spans="1:12" s="18" customFormat="1" ht="30" customHeight="1">
      <c r="A66" s="64" t="s">
        <v>293</v>
      </c>
      <c r="B66" s="46" t="s">
        <v>157</v>
      </c>
      <c r="C66" s="3"/>
      <c r="D66" s="3"/>
      <c r="E66" s="3"/>
      <c r="F66" s="31">
        <v>6</v>
      </c>
      <c r="G66" s="39">
        <v>25</v>
      </c>
      <c r="H66" s="30" t="s">
        <v>158</v>
      </c>
      <c r="I66" s="34">
        <v>13906150158</v>
      </c>
      <c r="J66" s="32" t="s">
        <v>38</v>
      </c>
      <c r="K66" s="35" t="s">
        <v>159</v>
      </c>
      <c r="L66" s="28" t="s">
        <v>150</v>
      </c>
    </row>
    <row r="67" spans="1:12" s="18" customFormat="1" ht="30" customHeight="1">
      <c r="A67" s="64" t="s">
        <v>293</v>
      </c>
      <c r="B67" s="46" t="s">
        <v>20</v>
      </c>
      <c r="C67" s="31">
        <v>60000</v>
      </c>
      <c r="D67" s="31">
        <v>60000</v>
      </c>
      <c r="E67" s="31">
        <f>C67-D67</f>
        <v>0</v>
      </c>
      <c r="F67" s="31"/>
      <c r="G67" s="39"/>
      <c r="H67" s="30"/>
      <c r="I67" s="34"/>
      <c r="J67" s="32" t="s">
        <v>38</v>
      </c>
      <c r="K67" s="35" t="s">
        <v>159</v>
      </c>
      <c r="L67" s="28" t="s">
        <v>150</v>
      </c>
    </row>
    <row r="68" spans="1:12" s="18" customFormat="1" ht="30" customHeight="1">
      <c r="A68" s="64" t="s">
        <v>294</v>
      </c>
      <c r="B68" s="46" t="s">
        <v>160</v>
      </c>
      <c r="C68" s="3"/>
      <c r="D68" s="3"/>
      <c r="E68" s="3"/>
      <c r="F68" s="31">
        <v>38</v>
      </c>
      <c r="G68" s="39">
        <v>40</v>
      </c>
      <c r="H68" s="30" t="s">
        <v>161</v>
      </c>
      <c r="I68" s="34">
        <v>13906172858</v>
      </c>
      <c r="J68" s="32" t="s">
        <v>38</v>
      </c>
      <c r="K68" s="35" t="s">
        <v>162</v>
      </c>
      <c r="L68" s="28" t="s">
        <v>150</v>
      </c>
    </row>
    <row r="69" spans="1:12" s="18" customFormat="1" ht="30" customHeight="1">
      <c r="A69" s="64" t="s">
        <v>294</v>
      </c>
      <c r="B69" s="46" t="s">
        <v>20</v>
      </c>
      <c r="C69" s="31">
        <v>456600</v>
      </c>
      <c r="D69" s="31">
        <v>96000</v>
      </c>
      <c r="E69" s="31">
        <f>C69-D69</f>
        <v>360600</v>
      </c>
      <c r="F69" s="31"/>
      <c r="G69" s="39"/>
      <c r="H69" s="30"/>
      <c r="I69" s="34"/>
      <c r="J69" s="32" t="s">
        <v>38</v>
      </c>
      <c r="K69" s="35" t="s">
        <v>162</v>
      </c>
      <c r="L69" s="28" t="s">
        <v>150</v>
      </c>
    </row>
    <row r="70" spans="1:12" s="18" customFormat="1" ht="30" customHeight="1">
      <c r="A70" s="64" t="s">
        <v>295</v>
      </c>
      <c r="B70" s="46" t="s">
        <v>163</v>
      </c>
      <c r="C70" s="3"/>
      <c r="D70" s="3"/>
      <c r="E70" s="3"/>
      <c r="F70" s="31">
        <v>15</v>
      </c>
      <c r="G70" s="39">
        <v>20</v>
      </c>
      <c r="H70" s="30" t="s">
        <v>164</v>
      </c>
      <c r="I70" s="34">
        <v>13861708930</v>
      </c>
      <c r="J70" s="32" t="s">
        <v>38</v>
      </c>
      <c r="K70" s="35" t="s">
        <v>165</v>
      </c>
      <c r="L70" s="28" t="s">
        <v>150</v>
      </c>
    </row>
    <row r="71" spans="1:12" s="18" customFormat="1" ht="30" customHeight="1">
      <c r="A71" s="64" t="s">
        <v>295</v>
      </c>
      <c r="B71" s="46" t="s">
        <v>20</v>
      </c>
      <c r="C71" s="31">
        <v>135000</v>
      </c>
      <c r="D71" s="31">
        <v>135000</v>
      </c>
      <c r="E71" s="31">
        <f>C71-D71</f>
        <v>0</v>
      </c>
      <c r="F71" s="31"/>
      <c r="G71" s="39"/>
      <c r="H71" s="30"/>
      <c r="I71" s="34"/>
      <c r="J71" s="32" t="s">
        <v>38</v>
      </c>
      <c r="K71" s="35" t="s">
        <v>165</v>
      </c>
      <c r="L71" s="28" t="s">
        <v>150</v>
      </c>
    </row>
    <row r="72" spans="1:12" s="18" customFormat="1" ht="30" customHeight="1">
      <c r="A72" s="64" t="s">
        <v>295</v>
      </c>
      <c r="B72" s="46" t="s">
        <v>20</v>
      </c>
      <c r="C72" s="31">
        <v>460000</v>
      </c>
      <c r="D72" s="31">
        <v>460000</v>
      </c>
      <c r="E72" s="31">
        <f>C72-D72</f>
        <v>0</v>
      </c>
      <c r="F72" s="31"/>
      <c r="G72" s="39"/>
      <c r="H72" s="30"/>
      <c r="I72" s="34"/>
      <c r="J72" s="32" t="s">
        <v>38</v>
      </c>
      <c r="K72" s="35" t="s">
        <v>165</v>
      </c>
      <c r="L72" s="28" t="s">
        <v>150</v>
      </c>
    </row>
    <row r="73" spans="1:12" ht="30" customHeight="1">
      <c r="A73" s="64" t="s">
        <v>296</v>
      </c>
      <c r="B73" s="46" t="s">
        <v>166</v>
      </c>
      <c r="F73" s="31">
        <v>8</v>
      </c>
      <c r="G73" s="39">
        <v>20</v>
      </c>
      <c r="H73" s="30" t="s">
        <v>167</v>
      </c>
      <c r="I73" s="34">
        <v>13812030518</v>
      </c>
      <c r="J73" s="32" t="s">
        <v>38</v>
      </c>
      <c r="K73" s="35" t="s">
        <v>168</v>
      </c>
      <c r="L73" s="28" t="s">
        <v>150</v>
      </c>
    </row>
    <row r="74" spans="1:12" ht="30" customHeight="1">
      <c r="A74" s="64" t="s">
        <v>296</v>
      </c>
      <c r="B74" s="46" t="s">
        <v>20</v>
      </c>
      <c r="C74" s="31">
        <v>83000</v>
      </c>
      <c r="D74" s="31">
        <v>81000</v>
      </c>
      <c r="E74" s="31">
        <f>C74-D74</f>
        <v>2000</v>
      </c>
      <c r="F74" s="31"/>
      <c r="G74" s="39"/>
      <c r="H74" s="30"/>
      <c r="I74" s="34"/>
      <c r="J74" s="32" t="s">
        <v>38</v>
      </c>
      <c r="K74" s="35" t="s">
        <v>168</v>
      </c>
      <c r="L74" s="28" t="s">
        <v>150</v>
      </c>
    </row>
    <row r="75" spans="1:12" ht="30" customHeight="1">
      <c r="A75" s="64" t="s">
        <v>297</v>
      </c>
      <c r="B75" s="46" t="s">
        <v>169</v>
      </c>
      <c r="C75" s="31">
        <v>0</v>
      </c>
      <c r="D75" s="31">
        <v>0</v>
      </c>
      <c r="E75" s="31">
        <f>C75-D75</f>
        <v>0</v>
      </c>
      <c r="F75" s="31">
        <v>10</v>
      </c>
      <c r="G75" s="39">
        <v>20</v>
      </c>
      <c r="H75" s="30" t="s">
        <v>170</v>
      </c>
      <c r="I75" s="34">
        <v>13906182608</v>
      </c>
      <c r="J75" s="32" t="s">
        <v>38</v>
      </c>
      <c r="K75" s="35" t="s">
        <v>171</v>
      </c>
      <c r="L75" s="28" t="s">
        <v>150</v>
      </c>
    </row>
    <row r="76" spans="1:12" s="18" customFormat="1" ht="30" customHeight="1">
      <c r="A76" s="70" t="s">
        <v>179</v>
      </c>
      <c r="B76" s="25" t="s">
        <v>180</v>
      </c>
      <c r="C76" s="3">
        <f>C77</f>
        <v>1000000</v>
      </c>
      <c r="D76" s="3">
        <f>D77</f>
        <v>529684</v>
      </c>
      <c r="E76" s="3">
        <f>E77</f>
        <v>470316</v>
      </c>
      <c r="F76" s="3">
        <v>64</v>
      </c>
      <c r="G76" s="33">
        <v>400</v>
      </c>
      <c r="H76" s="30" t="s">
        <v>181</v>
      </c>
      <c r="I76" s="34">
        <v>13801493939</v>
      </c>
      <c r="J76" s="4" t="s">
        <v>93</v>
      </c>
      <c r="K76" s="35" t="s">
        <v>182</v>
      </c>
      <c r="L76" s="28" t="s">
        <v>183</v>
      </c>
    </row>
    <row r="77" spans="1:12" s="18" customFormat="1" ht="30" customHeight="1">
      <c r="A77" s="72" t="s">
        <v>179</v>
      </c>
      <c r="B77" s="46" t="s">
        <v>20</v>
      </c>
      <c r="C77" s="31">
        <v>1000000</v>
      </c>
      <c r="D77" s="31">
        <v>529684</v>
      </c>
      <c r="E77" s="31">
        <f>C77-D77</f>
        <v>470316</v>
      </c>
      <c r="F77" s="3"/>
      <c r="G77" s="33"/>
      <c r="H77" s="30"/>
      <c r="I77" s="34"/>
      <c r="J77" s="32" t="s">
        <v>93</v>
      </c>
      <c r="K77" s="35" t="s">
        <v>182</v>
      </c>
      <c r="L77" s="28" t="s">
        <v>183</v>
      </c>
    </row>
    <row r="78" spans="1:12" s="18" customFormat="1" ht="30" customHeight="1">
      <c r="A78" s="70" t="s">
        <v>184</v>
      </c>
      <c r="B78" s="25" t="s">
        <v>185</v>
      </c>
      <c r="C78" s="3">
        <f>C79</f>
        <v>400000</v>
      </c>
      <c r="D78" s="3">
        <f>D79</f>
        <v>369500</v>
      </c>
      <c r="E78" s="3">
        <f>E79</f>
        <v>30500</v>
      </c>
      <c r="F78" s="3">
        <v>40</v>
      </c>
      <c r="G78" s="33">
        <v>195</v>
      </c>
      <c r="H78" s="30" t="s">
        <v>186</v>
      </c>
      <c r="I78" s="34">
        <v>13961104728</v>
      </c>
      <c r="J78" s="4" t="s">
        <v>187</v>
      </c>
      <c r="K78" s="35" t="s">
        <v>188</v>
      </c>
      <c r="L78" s="28" t="s">
        <v>189</v>
      </c>
    </row>
    <row r="79" spans="1:12" s="18" customFormat="1" ht="30" customHeight="1">
      <c r="A79" s="72" t="s">
        <v>184</v>
      </c>
      <c r="B79" s="46" t="s">
        <v>20</v>
      </c>
      <c r="C79" s="31">
        <v>400000</v>
      </c>
      <c r="D79" s="31">
        <v>369500</v>
      </c>
      <c r="E79" s="31">
        <f>C79-D79</f>
        <v>30500</v>
      </c>
      <c r="F79" s="3"/>
      <c r="G79" s="33"/>
      <c r="H79" s="30"/>
      <c r="I79" s="34"/>
      <c r="J79" s="32" t="s">
        <v>187</v>
      </c>
      <c r="K79" s="35" t="s">
        <v>188</v>
      </c>
      <c r="L79" s="28" t="s">
        <v>189</v>
      </c>
    </row>
    <row r="80" spans="1:12" s="18" customFormat="1" ht="30" customHeight="1">
      <c r="A80" s="70" t="s">
        <v>190</v>
      </c>
      <c r="B80" s="25" t="s">
        <v>191</v>
      </c>
      <c r="C80" s="3">
        <f>C81</f>
        <v>650000</v>
      </c>
      <c r="D80" s="3">
        <f>D81</f>
        <v>560658</v>
      </c>
      <c r="E80" s="3">
        <f>E81</f>
        <v>89342</v>
      </c>
      <c r="F80" s="3">
        <v>50</v>
      </c>
      <c r="G80" s="33">
        <v>55</v>
      </c>
      <c r="H80" s="30" t="s">
        <v>186</v>
      </c>
      <c r="I80" s="34">
        <v>13961104728</v>
      </c>
      <c r="J80" s="4" t="s">
        <v>192</v>
      </c>
      <c r="K80" s="35" t="s">
        <v>188</v>
      </c>
      <c r="L80" s="28" t="s">
        <v>193</v>
      </c>
    </row>
    <row r="81" spans="1:13" s="18" customFormat="1" ht="30" customHeight="1">
      <c r="A81" s="72" t="s">
        <v>190</v>
      </c>
      <c r="B81" s="46" t="s">
        <v>20</v>
      </c>
      <c r="C81" s="31">
        <v>650000</v>
      </c>
      <c r="D81" s="31">
        <v>560658</v>
      </c>
      <c r="E81" s="31">
        <f>C81-D81</f>
        <v>89342</v>
      </c>
      <c r="F81" s="3"/>
      <c r="G81" s="33"/>
      <c r="H81" s="30"/>
      <c r="I81" s="34"/>
      <c r="J81" s="32" t="s">
        <v>192</v>
      </c>
      <c r="K81" s="35" t="s">
        <v>188</v>
      </c>
      <c r="L81" s="28" t="s">
        <v>193</v>
      </c>
    </row>
    <row r="82" spans="1:13" s="18" customFormat="1" ht="30" customHeight="1">
      <c r="A82" s="73" t="s">
        <v>196</v>
      </c>
      <c r="B82" s="25" t="s">
        <v>197</v>
      </c>
      <c r="C82" s="3">
        <f>C83</f>
        <v>125752.5</v>
      </c>
      <c r="D82" s="3">
        <f>D83</f>
        <v>47700</v>
      </c>
      <c r="E82" s="3">
        <f>E83</f>
        <v>78052.5</v>
      </c>
      <c r="F82" s="3">
        <v>12</v>
      </c>
      <c r="G82" s="33">
        <v>130</v>
      </c>
      <c r="H82" s="30" t="s">
        <v>198</v>
      </c>
      <c r="I82" s="34">
        <v>13706203808</v>
      </c>
      <c r="J82" s="4" t="s">
        <v>187</v>
      </c>
      <c r="K82" s="35" t="s">
        <v>199</v>
      </c>
      <c r="L82" s="28" t="s">
        <v>200</v>
      </c>
    </row>
    <row r="83" spans="1:13" s="18" customFormat="1" ht="30" customHeight="1">
      <c r="A83" s="72" t="s">
        <v>196</v>
      </c>
      <c r="B83" s="46" t="s">
        <v>20</v>
      </c>
      <c r="C83" s="31">
        <v>125752.5</v>
      </c>
      <c r="D83" s="31">
        <v>47700</v>
      </c>
      <c r="E83" s="31">
        <f>C83-D83</f>
        <v>78052.5</v>
      </c>
      <c r="F83" s="3"/>
      <c r="G83" s="33"/>
      <c r="H83" s="30"/>
      <c r="I83" s="34"/>
      <c r="J83" s="32" t="s">
        <v>187</v>
      </c>
      <c r="K83" s="35" t="s">
        <v>199</v>
      </c>
      <c r="L83" s="28" t="s">
        <v>200</v>
      </c>
    </row>
    <row r="84" spans="1:13" ht="30" customHeight="1">
      <c r="A84" s="70" t="s">
        <v>218</v>
      </c>
      <c r="B84" s="25" t="s">
        <v>219</v>
      </c>
      <c r="C84" s="3">
        <f>C85</f>
        <v>100000</v>
      </c>
      <c r="D84" s="3">
        <f>D85</f>
        <v>100000</v>
      </c>
      <c r="E84" s="3">
        <f>E85</f>
        <v>0</v>
      </c>
      <c r="F84" s="3">
        <v>10</v>
      </c>
      <c r="G84" s="33">
        <v>100</v>
      </c>
      <c r="H84" s="30" t="s">
        <v>220</v>
      </c>
      <c r="I84" s="34">
        <v>13805234229</v>
      </c>
      <c r="J84" s="4" t="s">
        <v>187</v>
      </c>
      <c r="K84" s="30" t="s">
        <v>221</v>
      </c>
      <c r="L84" s="28" t="s">
        <v>222</v>
      </c>
      <c r="M84" s="49"/>
    </row>
    <row r="85" spans="1:13" ht="30" customHeight="1">
      <c r="A85" s="72" t="s">
        <v>218</v>
      </c>
      <c r="B85" s="46" t="s">
        <v>20</v>
      </c>
      <c r="C85" s="31">
        <v>100000</v>
      </c>
      <c r="D85" s="31">
        <v>100000</v>
      </c>
      <c r="E85" s="31">
        <f>C85-D85</f>
        <v>0</v>
      </c>
      <c r="F85" s="3"/>
      <c r="G85" s="33"/>
      <c r="H85" s="30"/>
      <c r="I85" s="34"/>
      <c r="J85" s="32" t="s">
        <v>187</v>
      </c>
      <c r="K85" s="30" t="s">
        <v>221</v>
      </c>
      <c r="L85" s="28" t="s">
        <v>222</v>
      </c>
      <c r="M85" s="49"/>
    </row>
    <row r="86" spans="1:13" ht="84.75" customHeight="1">
      <c r="A86" s="238" t="s">
        <v>298</v>
      </c>
      <c r="B86" s="238"/>
      <c r="C86" s="238"/>
      <c r="D86" s="238"/>
      <c r="E86" s="238"/>
      <c r="F86" s="238"/>
      <c r="G86" s="238"/>
      <c r="H86" s="238"/>
      <c r="I86" s="238"/>
      <c r="J86" s="238"/>
      <c r="K86" s="238"/>
      <c r="L86" s="238"/>
    </row>
    <row r="87" spans="1:13" ht="21.95" customHeight="1">
      <c r="C87" s="6"/>
      <c r="D87" s="6"/>
      <c r="E87" s="6"/>
      <c r="J87" s="7"/>
    </row>
    <row r="88" spans="1:13" ht="21.95" customHeight="1">
      <c r="C88" s="6"/>
      <c r="D88" s="6"/>
      <c r="E88" s="6"/>
      <c r="F88" s="57"/>
      <c r="J88" s="7"/>
    </row>
    <row r="89" spans="1:13" ht="21.95" customHeight="1">
      <c r="C89" s="6"/>
      <c r="D89" s="6"/>
      <c r="E89" s="6"/>
      <c r="J89" s="7"/>
    </row>
    <row r="90" spans="1:13" ht="21.95" customHeight="1">
      <c r="C90" s="6"/>
      <c r="D90" s="6"/>
      <c r="E90" s="6"/>
      <c r="J90" s="7"/>
    </row>
    <row r="91" spans="1:13" ht="18" customHeight="1">
      <c r="C91" s="6"/>
      <c r="D91" s="6"/>
      <c r="E91" s="6"/>
      <c r="J91" s="7"/>
    </row>
    <row r="92" spans="1:13" ht="18" customHeight="1">
      <c r="C92" s="6"/>
      <c r="D92" s="6"/>
      <c r="E92" s="6"/>
      <c r="J92" s="7"/>
    </row>
    <row r="93" spans="1:13" ht="18" customHeight="1">
      <c r="C93" s="6"/>
      <c r="D93" s="6"/>
      <c r="E93" s="6"/>
      <c r="J93" s="7"/>
    </row>
    <row r="94" spans="1:13">
      <c r="C94" s="6"/>
      <c r="D94" s="6"/>
      <c r="E94" s="6"/>
      <c r="J94" s="7"/>
    </row>
    <row r="95" spans="1:13">
      <c r="C95" s="6"/>
      <c r="D95" s="6"/>
      <c r="E95" s="6"/>
      <c r="J95" s="7"/>
    </row>
    <row r="96" spans="1:13">
      <c r="C96" s="6"/>
      <c r="D96" s="6"/>
      <c r="E96" s="6"/>
      <c r="J96" s="7"/>
    </row>
    <row r="97" spans="1:11">
      <c r="C97" s="6"/>
      <c r="D97" s="6"/>
      <c r="E97" s="6"/>
      <c r="J97" s="7"/>
    </row>
    <row r="98" spans="1:11">
      <c r="C98" s="6"/>
      <c r="D98" s="6"/>
      <c r="E98" s="6"/>
      <c r="J98" s="7"/>
    </row>
    <row r="99" spans="1:11">
      <c r="C99" s="6"/>
      <c r="D99" s="6"/>
      <c r="E99" s="6"/>
      <c r="J99" s="7"/>
    </row>
    <row r="100" spans="1:11" s="5" customFormat="1">
      <c r="A100" s="58"/>
      <c r="B100" s="2"/>
      <c r="C100" s="6"/>
      <c r="D100" s="6"/>
      <c r="E100" s="6"/>
      <c r="I100"/>
      <c r="J100" s="7"/>
      <c r="K100"/>
    </row>
    <row r="101" spans="1:11" s="5" customFormat="1">
      <c r="A101" s="58"/>
      <c r="B101" s="2"/>
      <c r="C101" s="6"/>
      <c r="D101" s="6"/>
      <c r="E101" s="6"/>
      <c r="I101"/>
      <c r="J101" s="7"/>
      <c r="K101"/>
    </row>
    <row r="102" spans="1:11" s="5" customFormat="1">
      <c r="A102" s="58"/>
      <c r="B102" s="2"/>
      <c r="C102" s="6"/>
      <c r="D102" s="6"/>
      <c r="E102" s="6"/>
      <c r="I102"/>
      <c r="J102" s="7"/>
      <c r="K102"/>
    </row>
    <row r="103" spans="1:11" s="5" customFormat="1">
      <c r="A103" s="58"/>
      <c r="B103" s="2"/>
      <c r="C103" s="6"/>
      <c r="D103" s="6"/>
      <c r="E103" s="6"/>
      <c r="I103"/>
      <c r="J103" s="7"/>
      <c r="K103"/>
    </row>
    <row r="104" spans="1:11" s="5" customFormat="1">
      <c r="A104" s="58"/>
      <c r="B104" s="2"/>
      <c r="C104" s="6"/>
      <c r="D104" s="6"/>
      <c r="E104" s="6"/>
      <c r="I104"/>
      <c r="J104" s="7"/>
      <c r="K104"/>
    </row>
    <row r="105" spans="1:11" s="5" customFormat="1">
      <c r="A105" s="58"/>
      <c r="B105" s="2"/>
      <c r="C105" s="6"/>
      <c r="D105" s="6"/>
      <c r="E105" s="6"/>
      <c r="I105"/>
      <c r="J105" s="7"/>
      <c r="K105"/>
    </row>
    <row r="106" spans="1:11" s="5" customFormat="1">
      <c r="A106" s="58"/>
      <c r="B106" s="2"/>
      <c r="C106" s="6"/>
      <c r="D106" s="6"/>
      <c r="E106" s="6"/>
      <c r="I106"/>
      <c r="J106" s="7"/>
      <c r="K106"/>
    </row>
    <row r="107" spans="1:11" s="5" customFormat="1">
      <c r="A107" s="58"/>
      <c r="B107" s="2"/>
      <c r="C107" s="6"/>
      <c r="D107" s="6"/>
      <c r="E107" s="6"/>
      <c r="I107"/>
      <c r="J107" s="7"/>
      <c r="K107"/>
    </row>
    <row r="108" spans="1:11" s="5" customFormat="1">
      <c r="A108" s="58"/>
      <c r="B108" s="2"/>
      <c r="C108" s="6"/>
      <c r="D108" s="6"/>
      <c r="E108" s="6"/>
      <c r="I108"/>
      <c r="J108" s="7"/>
      <c r="K108"/>
    </row>
    <row r="109" spans="1:11" s="5" customFormat="1">
      <c r="A109" s="58"/>
      <c r="B109" s="2"/>
      <c r="C109" s="6"/>
      <c r="D109" s="6"/>
      <c r="E109" s="6"/>
      <c r="I109"/>
      <c r="J109" s="7"/>
      <c r="K109"/>
    </row>
    <row r="110" spans="1:11" s="5" customFormat="1">
      <c r="A110" s="58"/>
      <c r="B110" s="2"/>
      <c r="C110" s="6"/>
      <c r="D110" s="6"/>
      <c r="E110" s="6"/>
      <c r="I110"/>
      <c r="J110" s="7"/>
      <c r="K110"/>
    </row>
    <row r="111" spans="1:11" s="5" customFormat="1">
      <c r="A111" s="58"/>
      <c r="B111" s="2"/>
      <c r="C111" s="6"/>
      <c r="D111" s="6"/>
      <c r="E111" s="6"/>
      <c r="I111"/>
      <c r="J111" s="7"/>
      <c r="K111"/>
    </row>
    <row r="112" spans="1:11" s="5" customFormat="1">
      <c r="A112" s="58"/>
      <c r="B112" s="2"/>
      <c r="C112" s="6"/>
      <c r="D112" s="6"/>
      <c r="E112" s="6"/>
      <c r="I112"/>
      <c r="J112" s="7"/>
      <c r="K112"/>
    </row>
    <row r="113" spans="1:11" s="5" customFormat="1">
      <c r="A113" s="58"/>
      <c r="B113" s="2"/>
      <c r="C113" s="6"/>
      <c r="D113" s="6"/>
      <c r="E113" s="6"/>
      <c r="I113"/>
      <c r="J113" s="7"/>
      <c r="K113"/>
    </row>
    <row r="114" spans="1:11" s="5" customFormat="1">
      <c r="A114" s="58"/>
      <c r="B114" s="2"/>
      <c r="C114" s="6"/>
      <c r="D114" s="6"/>
      <c r="E114" s="6"/>
      <c r="I114"/>
      <c r="J114" s="7"/>
      <c r="K114"/>
    </row>
    <row r="115" spans="1:11" s="5" customFormat="1">
      <c r="A115" s="58"/>
      <c r="B115" s="2"/>
      <c r="C115" s="6"/>
      <c r="D115" s="6"/>
      <c r="E115" s="6"/>
      <c r="I115"/>
      <c r="J115" s="7"/>
      <c r="K115"/>
    </row>
    <row r="116" spans="1:11" s="5" customFormat="1">
      <c r="A116" s="58"/>
      <c r="B116" s="2"/>
      <c r="C116" s="6"/>
      <c r="D116" s="6"/>
      <c r="E116" s="6"/>
      <c r="I116"/>
      <c r="J116" s="7"/>
      <c r="K116"/>
    </row>
    <row r="117" spans="1:11">
      <c r="C117" s="6"/>
      <c r="D117" s="6"/>
      <c r="E117" s="6"/>
      <c r="J117" s="7"/>
    </row>
    <row r="118" spans="1:11">
      <c r="C118" s="6"/>
      <c r="D118" s="6"/>
      <c r="E118" s="6"/>
      <c r="J118" s="7"/>
    </row>
    <row r="119" spans="1:11">
      <c r="C119" s="6"/>
      <c r="D119" s="6"/>
      <c r="E119" s="6"/>
      <c r="J119" s="7"/>
    </row>
    <row r="120" spans="1:11">
      <c r="C120" s="6"/>
      <c r="D120" s="6"/>
      <c r="E120" s="6"/>
      <c r="J120" s="7"/>
    </row>
    <row r="121" spans="1:11">
      <c r="C121" s="6"/>
      <c r="D121" s="6"/>
      <c r="E121" s="6"/>
      <c r="J121" s="7"/>
    </row>
    <row r="122" spans="1:11">
      <c r="C122" s="6"/>
      <c r="D122" s="6"/>
      <c r="E122" s="6"/>
      <c r="J122" s="7"/>
    </row>
    <row r="123" spans="1:11">
      <c r="C123" s="6"/>
      <c r="D123" s="6"/>
      <c r="E123" s="6"/>
      <c r="J123" s="7"/>
    </row>
    <row r="124" spans="1:11">
      <c r="C124" s="6"/>
      <c r="D124" s="6"/>
      <c r="E124" s="6"/>
      <c r="J124" s="7"/>
    </row>
    <row r="125" spans="1:11">
      <c r="C125" s="6"/>
      <c r="D125" s="6"/>
      <c r="E125" s="6"/>
      <c r="J125" s="7"/>
    </row>
    <row r="126" spans="1:11">
      <c r="C126" s="6"/>
      <c r="D126" s="6"/>
      <c r="E126" s="6"/>
      <c r="J126" s="7"/>
    </row>
    <row r="127" spans="1:11">
      <c r="C127" s="6"/>
      <c r="D127" s="6"/>
      <c r="E127" s="6"/>
      <c r="J127" s="7"/>
    </row>
    <row r="128" spans="1:11">
      <c r="C128" s="6"/>
      <c r="D128" s="6"/>
      <c r="E128" s="6"/>
      <c r="J128" s="7"/>
    </row>
    <row r="129" spans="3:10">
      <c r="C129" s="6"/>
      <c r="D129" s="6"/>
      <c r="E129" s="6"/>
      <c r="J129" s="7"/>
    </row>
    <row r="130" spans="3:10">
      <c r="C130" s="6"/>
      <c r="D130" s="6"/>
      <c r="E130" s="6"/>
      <c r="J130" s="7"/>
    </row>
    <row r="131" spans="3:10">
      <c r="C131" s="6"/>
      <c r="D131" s="6"/>
      <c r="E131" s="6"/>
      <c r="J131" s="7"/>
    </row>
    <row r="132" spans="3:10">
      <c r="C132" s="6"/>
      <c r="D132" s="6"/>
      <c r="E132" s="6"/>
      <c r="J132" s="7"/>
    </row>
    <row r="133" spans="3:10">
      <c r="C133" s="6"/>
      <c r="D133" s="6"/>
      <c r="E133" s="6"/>
      <c r="J133" s="7"/>
    </row>
    <row r="134" spans="3:10">
      <c r="C134" s="6"/>
      <c r="D134" s="6"/>
      <c r="E134" s="6"/>
      <c r="J134" s="7"/>
    </row>
    <row r="135" spans="3:10">
      <c r="C135" s="6"/>
      <c r="D135" s="6"/>
      <c r="E135" s="6"/>
      <c r="J135" s="7"/>
    </row>
    <row r="136" spans="3:10">
      <c r="C136" s="6"/>
      <c r="D136" s="6"/>
      <c r="E136" s="6"/>
      <c r="J136" s="7"/>
    </row>
    <row r="137" spans="3:10">
      <c r="C137" s="6"/>
      <c r="D137" s="6"/>
      <c r="E137" s="6"/>
      <c r="J137" s="7"/>
    </row>
    <row r="138" spans="3:10">
      <c r="C138" s="6"/>
      <c r="D138" s="6"/>
      <c r="E138" s="6"/>
      <c r="J138" s="7"/>
    </row>
    <row r="139" spans="3:10">
      <c r="C139" s="6"/>
      <c r="D139" s="6"/>
      <c r="E139" s="6"/>
      <c r="J139" s="7"/>
    </row>
    <row r="140" spans="3:10">
      <c r="C140" s="6"/>
      <c r="D140" s="6"/>
      <c r="E140" s="6"/>
      <c r="J140" s="7"/>
    </row>
    <row r="141" spans="3:10">
      <c r="C141" s="6"/>
      <c r="D141" s="6"/>
      <c r="E141" s="6"/>
      <c r="J141" s="7"/>
    </row>
    <row r="142" spans="3:10">
      <c r="C142" s="6"/>
      <c r="D142" s="6"/>
      <c r="E142" s="6"/>
      <c r="J142" s="7"/>
    </row>
    <row r="143" spans="3:10">
      <c r="C143" s="6"/>
      <c r="D143" s="6"/>
      <c r="E143" s="6"/>
      <c r="J143" s="7"/>
    </row>
    <row r="144" spans="3:10">
      <c r="C144" s="6"/>
      <c r="D144" s="6"/>
      <c r="E144" s="6"/>
      <c r="J144" s="7"/>
    </row>
    <row r="145" spans="3:10">
      <c r="C145" s="6"/>
      <c r="D145" s="6"/>
      <c r="E145" s="6"/>
      <c r="J145" s="7"/>
    </row>
    <row r="146" spans="3:10">
      <c r="C146" s="6"/>
      <c r="D146" s="6"/>
      <c r="E146" s="6"/>
      <c r="J146" s="7"/>
    </row>
    <row r="147" spans="3:10">
      <c r="C147" s="6"/>
      <c r="D147" s="6"/>
      <c r="E147" s="6"/>
      <c r="J147" s="7"/>
    </row>
    <row r="148" spans="3:10">
      <c r="C148" s="6"/>
      <c r="D148" s="6"/>
      <c r="E148" s="6"/>
      <c r="J148" s="7"/>
    </row>
    <row r="149" spans="3:10">
      <c r="C149" s="6"/>
      <c r="D149" s="6"/>
      <c r="E149" s="6"/>
      <c r="J149" s="7"/>
    </row>
    <row r="150" spans="3:10">
      <c r="C150" s="6"/>
      <c r="D150" s="6"/>
      <c r="E150" s="6"/>
      <c r="J150" s="7"/>
    </row>
    <row r="151" spans="3:10">
      <c r="C151" s="6"/>
      <c r="D151" s="6"/>
      <c r="E151" s="6"/>
      <c r="J151" s="7"/>
    </row>
    <row r="152" spans="3:10">
      <c r="C152" s="6"/>
      <c r="D152" s="6"/>
      <c r="E152" s="6"/>
      <c r="J152" s="7"/>
    </row>
    <row r="153" spans="3:10">
      <c r="C153" s="6"/>
      <c r="D153" s="6"/>
      <c r="E153" s="6"/>
      <c r="J153" s="7"/>
    </row>
    <row r="154" spans="3:10">
      <c r="C154" s="6"/>
      <c r="D154" s="6"/>
      <c r="E154" s="6"/>
      <c r="J154" s="7"/>
    </row>
    <row r="155" spans="3:10">
      <c r="C155" s="6"/>
      <c r="D155" s="6"/>
      <c r="E155" s="6"/>
      <c r="J155" s="7"/>
    </row>
    <row r="156" spans="3:10">
      <c r="C156" s="6"/>
      <c r="D156" s="6"/>
      <c r="E156" s="6"/>
      <c r="J156" s="7"/>
    </row>
    <row r="157" spans="3:10">
      <c r="C157" s="6"/>
      <c r="D157" s="6"/>
      <c r="E157" s="6"/>
      <c r="J157" s="7"/>
    </row>
    <row r="158" spans="3:10">
      <c r="C158" s="6"/>
      <c r="D158" s="6"/>
      <c r="E158" s="6"/>
      <c r="J158" s="7"/>
    </row>
    <row r="159" spans="3:10">
      <c r="C159" s="6"/>
      <c r="D159" s="6"/>
      <c r="E159" s="6"/>
      <c r="J159" s="7"/>
    </row>
    <row r="160" spans="3:10">
      <c r="C160" s="6"/>
      <c r="D160" s="6"/>
      <c r="E160" s="6"/>
      <c r="J160" s="7"/>
    </row>
    <row r="161" spans="3:10">
      <c r="C161" s="6"/>
      <c r="D161" s="6"/>
      <c r="E161" s="6"/>
      <c r="J161" s="7"/>
    </row>
    <row r="162" spans="3:10">
      <c r="C162" s="6"/>
      <c r="D162" s="6"/>
      <c r="E162" s="6"/>
      <c r="J162" s="7"/>
    </row>
    <row r="163" spans="3:10">
      <c r="C163" s="6"/>
      <c r="D163" s="6"/>
      <c r="E163" s="6"/>
      <c r="J163" s="7"/>
    </row>
    <row r="164" spans="3:10">
      <c r="C164" s="6"/>
      <c r="D164" s="6"/>
      <c r="E164" s="6"/>
      <c r="J164" s="7"/>
    </row>
    <row r="165" spans="3:10">
      <c r="C165" s="6"/>
      <c r="D165" s="6"/>
      <c r="E165" s="6"/>
      <c r="J165" s="7"/>
    </row>
    <row r="166" spans="3:10">
      <c r="C166" s="6"/>
      <c r="D166" s="6"/>
      <c r="E166" s="6"/>
      <c r="J166" s="7"/>
    </row>
    <row r="167" spans="3:10">
      <c r="C167" s="6"/>
      <c r="D167" s="6"/>
      <c r="E167" s="6"/>
      <c r="J167" s="7"/>
    </row>
    <row r="168" spans="3:10">
      <c r="C168" s="6"/>
      <c r="D168" s="6"/>
      <c r="E168" s="6"/>
      <c r="J168" s="7"/>
    </row>
    <row r="169" spans="3:10">
      <c r="C169" s="6"/>
      <c r="D169" s="6"/>
      <c r="E169" s="6"/>
      <c r="J169" s="7"/>
    </row>
    <row r="170" spans="3:10">
      <c r="C170" s="6"/>
      <c r="D170" s="6"/>
      <c r="E170" s="6"/>
      <c r="J170" s="7"/>
    </row>
    <row r="171" spans="3:10">
      <c r="C171" s="6"/>
      <c r="D171" s="6"/>
      <c r="E171" s="6"/>
      <c r="J171" s="7"/>
    </row>
    <row r="172" spans="3:10">
      <c r="C172" s="6"/>
      <c r="D172" s="6"/>
      <c r="E172" s="6"/>
      <c r="J172" s="7"/>
    </row>
    <row r="173" spans="3:10">
      <c r="C173" s="6"/>
      <c r="D173" s="6"/>
      <c r="E173" s="6"/>
      <c r="J173" s="7"/>
    </row>
    <row r="174" spans="3:10">
      <c r="C174" s="6"/>
      <c r="D174" s="6"/>
      <c r="E174" s="6"/>
      <c r="J174" s="7"/>
    </row>
    <row r="175" spans="3:10">
      <c r="C175" s="6"/>
      <c r="D175" s="6"/>
      <c r="E175" s="6"/>
      <c r="J175" s="7"/>
    </row>
    <row r="176" spans="3:10">
      <c r="C176" s="6"/>
      <c r="D176" s="6"/>
      <c r="E176" s="6"/>
      <c r="J176" s="7"/>
    </row>
    <row r="177" spans="3:10">
      <c r="C177" s="6"/>
      <c r="D177" s="6"/>
      <c r="E177" s="6"/>
      <c r="J177" s="7"/>
    </row>
    <row r="178" spans="3:10">
      <c r="C178" s="6"/>
      <c r="D178" s="6"/>
      <c r="E178" s="6"/>
      <c r="J178" s="7"/>
    </row>
    <row r="179" spans="3:10">
      <c r="C179" s="6"/>
      <c r="D179" s="6"/>
      <c r="E179" s="6"/>
      <c r="J179" s="7"/>
    </row>
    <row r="180" spans="3:10">
      <c r="C180" s="6"/>
      <c r="D180" s="6"/>
      <c r="E180" s="6"/>
      <c r="J180" s="7"/>
    </row>
    <row r="181" spans="3:10">
      <c r="C181" s="6"/>
      <c r="D181" s="6"/>
      <c r="E181" s="6"/>
      <c r="J181" s="7"/>
    </row>
    <row r="182" spans="3:10">
      <c r="C182" s="6"/>
      <c r="D182" s="6"/>
      <c r="E182" s="6"/>
      <c r="J182" s="7"/>
    </row>
    <row r="183" spans="3:10">
      <c r="C183" s="6"/>
      <c r="D183" s="6"/>
      <c r="E183" s="6"/>
      <c r="J183" s="7"/>
    </row>
    <row r="184" spans="3:10">
      <c r="C184" s="6"/>
      <c r="D184" s="6"/>
      <c r="E184" s="6"/>
      <c r="J184" s="7"/>
    </row>
    <row r="185" spans="3:10">
      <c r="C185" s="6"/>
      <c r="D185" s="6"/>
      <c r="E185" s="6"/>
      <c r="J185" s="7"/>
    </row>
    <row r="186" spans="3:10">
      <c r="C186" s="6"/>
      <c r="D186" s="6"/>
      <c r="E186" s="6"/>
      <c r="J186" s="7"/>
    </row>
    <row r="187" spans="3:10">
      <c r="C187" s="6"/>
      <c r="D187" s="6"/>
      <c r="E187" s="6"/>
      <c r="J187" s="7"/>
    </row>
    <row r="188" spans="3:10">
      <c r="C188" s="6"/>
      <c r="D188" s="6"/>
      <c r="E188" s="6"/>
      <c r="J188" s="7"/>
    </row>
    <row r="189" spans="3:10">
      <c r="C189" s="6"/>
      <c r="D189" s="6"/>
      <c r="E189" s="6"/>
      <c r="J189" s="7"/>
    </row>
    <row r="190" spans="3:10">
      <c r="C190" s="6"/>
      <c r="D190" s="6"/>
      <c r="E190" s="6"/>
      <c r="J190" s="7"/>
    </row>
    <row r="191" spans="3:10">
      <c r="C191" s="6"/>
      <c r="D191" s="6"/>
      <c r="E191" s="6"/>
      <c r="J191" s="7"/>
    </row>
    <row r="192" spans="3:10">
      <c r="C192" s="6"/>
      <c r="D192" s="6"/>
      <c r="E192" s="6"/>
      <c r="J192" s="7"/>
    </row>
    <row r="193" spans="3:10">
      <c r="C193" s="6"/>
      <c r="D193" s="6"/>
      <c r="E193" s="6"/>
      <c r="J193" s="7"/>
    </row>
    <row r="194" spans="3:10">
      <c r="C194" s="6"/>
      <c r="D194" s="6"/>
      <c r="E194" s="6"/>
      <c r="J194" s="7"/>
    </row>
    <row r="195" spans="3:10">
      <c r="C195" s="6"/>
      <c r="D195" s="6"/>
      <c r="E195" s="6"/>
      <c r="J195" s="7"/>
    </row>
    <row r="196" spans="3:10">
      <c r="C196" s="6"/>
      <c r="D196" s="6"/>
      <c r="E196" s="6"/>
      <c r="J196" s="7"/>
    </row>
    <row r="197" spans="3:10">
      <c r="C197" s="6"/>
      <c r="D197" s="6"/>
      <c r="E197" s="6"/>
      <c r="J197" s="7"/>
    </row>
    <row r="198" spans="3:10">
      <c r="C198" s="6"/>
      <c r="D198" s="6"/>
      <c r="E198" s="6"/>
      <c r="J198" s="7"/>
    </row>
    <row r="199" spans="3:10">
      <c r="C199" s="6"/>
      <c r="D199" s="6"/>
      <c r="E199" s="6"/>
      <c r="J199" s="7"/>
    </row>
    <row r="200" spans="3:10">
      <c r="C200" s="6"/>
      <c r="D200" s="6"/>
      <c r="E200" s="6"/>
      <c r="J200" s="7"/>
    </row>
    <row r="201" spans="3:10">
      <c r="C201" s="6"/>
      <c r="D201" s="6"/>
      <c r="E201" s="6"/>
      <c r="J201" s="7"/>
    </row>
    <row r="202" spans="3:10">
      <c r="C202" s="6"/>
      <c r="D202" s="6"/>
      <c r="E202" s="6"/>
      <c r="J202" s="7"/>
    </row>
    <row r="203" spans="3:10">
      <c r="C203" s="6"/>
      <c r="D203" s="6"/>
      <c r="E203" s="6"/>
      <c r="J203" s="7"/>
    </row>
    <row r="204" spans="3:10">
      <c r="C204" s="6"/>
      <c r="D204" s="6"/>
      <c r="E204" s="6"/>
      <c r="J204" s="7"/>
    </row>
    <row r="205" spans="3:10">
      <c r="C205" s="6"/>
      <c r="D205" s="6"/>
      <c r="E205" s="6"/>
      <c r="J205" s="7"/>
    </row>
    <row r="206" spans="3:10">
      <c r="C206" s="6"/>
      <c r="D206" s="6"/>
      <c r="E206" s="6"/>
      <c r="J206" s="7"/>
    </row>
    <row r="207" spans="3:10">
      <c r="C207" s="6"/>
      <c r="D207" s="6"/>
      <c r="E207" s="6"/>
      <c r="J207" s="7"/>
    </row>
    <row r="208" spans="3:10">
      <c r="C208" s="6"/>
      <c r="D208" s="6"/>
      <c r="E208" s="6"/>
      <c r="J208" s="7"/>
    </row>
    <row r="209" spans="3:10">
      <c r="C209" s="6"/>
      <c r="D209" s="6"/>
      <c r="E209" s="6"/>
      <c r="J209" s="7"/>
    </row>
    <row r="210" spans="3:10">
      <c r="C210" s="6"/>
      <c r="D210" s="6"/>
      <c r="E210" s="6"/>
      <c r="J210" s="7"/>
    </row>
    <row r="211" spans="3:10">
      <c r="C211" s="6"/>
      <c r="D211" s="6"/>
      <c r="E211" s="6"/>
      <c r="J211" s="7"/>
    </row>
    <row r="212" spans="3:10">
      <c r="C212" s="6"/>
      <c r="D212" s="6"/>
      <c r="E212" s="6"/>
      <c r="J212" s="7"/>
    </row>
    <row r="213" spans="3:10">
      <c r="C213" s="6"/>
      <c r="D213" s="6"/>
      <c r="E213" s="6"/>
      <c r="J213" s="7"/>
    </row>
    <row r="214" spans="3:10">
      <c r="C214" s="6"/>
      <c r="D214" s="6"/>
      <c r="E214" s="6"/>
      <c r="J214" s="7"/>
    </row>
    <row r="215" spans="3:10">
      <c r="C215" s="6"/>
      <c r="D215" s="6"/>
      <c r="E215" s="6"/>
      <c r="J215" s="7"/>
    </row>
    <row r="216" spans="3:10">
      <c r="C216" s="6"/>
      <c r="D216" s="6"/>
      <c r="E216" s="6"/>
      <c r="J216" s="7"/>
    </row>
    <row r="217" spans="3:10">
      <c r="C217" s="6"/>
      <c r="D217" s="6"/>
      <c r="E217" s="6"/>
      <c r="J217" s="7"/>
    </row>
    <row r="218" spans="3:10">
      <c r="C218" s="6"/>
      <c r="D218" s="6"/>
      <c r="E218" s="6"/>
      <c r="J218" s="7"/>
    </row>
    <row r="219" spans="3:10">
      <c r="C219" s="6"/>
      <c r="D219" s="6"/>
      <c r="E219" s="6"/>
      <c r="J219" s="7"/>
    </row>
    <row r="220" spans="3:10">
      <c r="C220" s="6"/>
      <c r="D220" s="6"/>
      <c r="E220" s="6"/>
      <c r="J220" s="7"/>
    </row>
    <row r="221" spans="3:10">
      <c r="C221" s="6"/>
      <c r="D221" s="6"/>
      <c r="E221" s="6"/>
      <c r="J221" s="7"/>
    </row>
    <row r="222" spans="3:10">
      <c r="C222" s="6"/>
      <c r="D222" s="6"/>
      <c r="E222" s="6"/>
      <c r="J222" s="7"/>
    </row>
    <row r="223" spans="3:10">
      <c r="C223" s="6"/>
      <c r="D223" s="6"/>
      <c r="E223" s="6"/>
      <c r="J223" s="7"/>
    </row>
    <row r="224" spans="3:10">
      <c r="C224" s="6"/>
      <c r="D224" s="6"/>
      <c r="E224" s="6"/>
      <c r="J224" s="7"/>
    </row>
    <row r="225" spans="3:10">
      <c r="C225" s="6"/>
      <c r="D225" s="6"/>
      <c r="E225" s="6"/>
      <c r="J225" s="7"/>
    </row>
    <row r="226" spans="3:10">
      <c r="C226" s="6"/>
      <c r="D226" s="6"/>
      <c r="E226" s="6"/>
      <c r="J226" s="7"/>
    </row>
    <row r="227" spans="3:10">
      <c r="C227" s="6"/>
      <c r="D227" s="6"/>
      <c r="E227" s="6"/>
      <c r="J227" s="7"/>
    </row>
    <row r="228" spans="3:10">
      <c r="C228" s="6"/>
      <c r="D228" s="6"/>
      <c r="E228" s="6"/>
      <c r="J228" s="7"/>
    </row>
    <row r="229" spans="3:10">
      <c r="C229" s="6"/>
      <c r="D229" s="6"/>
      <c r="E229" s="6"/>
      <c r="J229" s="7"/>
    </row>
    <row r="230" spans="3:10">
      <c r="C230" s="6"/>
      <c r="D230" s="6"/>
      <c r="E230" s="6"/>
      <c r="J230" s="7"/>
    </row>
    <row r="231" spans="3:10">
      <c r="C231" s="6"/>
      <c r="D231" s="6"/>
      <c r="E231" s="6"/>
      <c r="J231" s="7"/>
    </row>
    <row r="232" spans="3:10">
      <c r="C232" s="6"/>
      <c r="D232" s="6"/>
      <c r="E232" s="6"/>
      <c r="J232" s="7"/>
    </row>
    <row r="233" spans="3:10">
      <c r="C233" s="6"/>
      <c r="D233" s="6"/>
      <c r="E233" s="6"/>
      <c r="J233" s="7"/>
    </row>
    <row r="234" spans="3:10">
      <c r="C234" s="6"/>
      <c r="D234" s="6"/>
      <c r="E234" s="6"/>
      <c r="J234" s="7"/>
    </row>
    <row r="235" spans="3:10">
      <c r="C235" s="6"/>
      <c r="D235" s="6"/>
      <c r="E235" s="6"/>
      <c r="J235" s="7"/>
    </row>
    <row r="236" spans="3:10">
      <c r="C236" s="6"/>
      <c r="D236" s="6"/>
      <c r="E236" s="6"/>
      <c r="J236" s="7"/>
    </row>
    <row r="237" spans="3:10">
      <c r="C237" s="6"/>
      <c r="D237" s="6"/>
      <c r="E237" s="6"/>
      <c r="J237" s="7"/>
    </row>
    <row r="238" spans="3:10">
      <c r="C238" s="6"/>
      <c r="D238" s="6"/>
      <c r="E238" s="6"/>
      <c r="J238" s="7"/>
    </row>
    <row r="239" spans="3:10">
      <c r="C239" s="6"/>
      <c r="D239" s="6"/>
      <c r="E239" s="6"/>
      <c r="J239" s="7"/>
    </row>
    <row r="240" spans="3:10">
      <c r="C240" s="6"/>
      <c r="D240" s="6"/>
      <c r="E240" s="6"/>
      <c r="J240" s="7"/>
    </row>
    <row r="241" spans="3:10">
      <c r="C241" s="6"/>
      <c r="D241" s="6"/>
      <c r="E241" s="6"/>
      <c r="J241" s="7"/>
    </row>
    <row r="242" spans="3:10">
      <c r="C242" s="6"/>
      <c r="D242" s="6"/>
      <c r="E242" s="6"/>
      <c r="J242" s="7"/>
    </row>
    <row r="243" spans="3:10">
      <c r="C243" s="6"/>
      <c r="D243" s="6"/>
      <c r="E243" s="6"/>
      <c r="J243" s="7"/>
    </row>
    <row r="244" spans="3:10">
      <c r="C244" s="6"/>
      <c r="D244" s="6"/>
      <c r="E244" s="6"/>
      <c r="J244" s="7"/>
    </row>
    <row r="245" spans="3:10">
      <c r="C245" s="6"/>
      <c r="D245" s="6"/>
      <c r="E245" s="6"/>
      <c r="J245" s="7"/>
    </row>
    <row r="246" spans="3:10">
      <c r="C246" s="6"/>
      <c r="D246" s="6"/>
      <c r="E246" s="6"/>
      <c r="J246" s="7"/>
    </row>
    <row r="247" spans="3:10">
      <c r="C247" s="6"/>
      <c r="D247" s="6"/>
      <c r="E247" s="6"/>
      <c r="J247" s="7"/>
    </row>
    <row r="248" spans="3:10">
      <c r="C248" s="6"/>
      <c r="D248" s="6"/>
      <c r="E248" s="6"/>
      <c r="J248" s="7"/>
    </row>
    <row r="249" spans="3:10">
      <c r="C249" s="6"/>
      <c r="D249" s="6"/>
      <c r="E249" s="6"/>
      <c r="J249" s="7"/>
    </row>
    <row r="250" spans="3:10">
      <c r="C250" s="6"/>
      <c r="D250" s="6"/>
      <c r="E250" s="6"/>
      <c r="J250" s="7"/>
    </row>
    <row r="251" spans="3:10">
      <c r="C251" s="6"/>
      <c r="D251" s="6"/>
      <c r="E251" s="6"/>
      <c r="J251" s="7"/>
    </row>
    <row r="252" spans="3:10">
      <c r="C252" s="6"/>
      <c r="D252" s="6"/>
      <c r="E252" s="6"/>
      <c r="J252" s="7"/>
    </row>
    <row r="253" spans="3:10">
      <c r="C253" s="6"/>
      <c r="D253" s="6"/>
      <c r="E253" s="6"/>
      <c r="J253" s="7"/>
    </row>
    <row r="254" spans="3:10">
      <c r="C254" s="6"/>
      <c r="D254" s="6"/>
      <c r="E254" s="6"/>
      <c r="J254" s="7"/>
    </row>
    <row r="255" spans="3:10">
      <c r="C255" s="6"/>
      <c r="D255" s="6"/>
      <c r="E255" s="6"/>
      <c r="J255" s="7"/>
    </row>
    <row r="256" spans="3:10">
      <c r="C256" s="6"/>
      <c r="D256" s="6"/>
      <c r="E256" s="6"/>
      <c r="J256" s="7"/>
    </row>
    <row r="257" spans="3:10">
      <c r="C257" s="6"/>
      <c r="D257" s="6"/>
      <c r="E257" s="6"/>
      <c r="J257" s="7"/>
    </row>
    <row r="258" spans="3:10">
      <c r="C258" s="6"/>
      <c r="D258" s="6"/>
      <c r="E258" s="6"/>
      <c r="J258" s="7"/>
    </row>
    <row r="259" spans="3:10">
      <c r="C259" s="6"/>
      <c r="D259" s="6"/>
      <c r="E259" s="6"/>
      <c r="J259" s="7"/>
    </row>
    <row r="260" spans="3:10">
      <c r="C260" s="6"/>
      <c r="D260" s="6"/>
      <c r="E260" s="6"/>
      <c r="J260" s="7"/>
    </row>
    <row r="261" spans="3:10">
      <c r="C261" s="6"/>
      <c r="D261" s="6"/>
      <c r="E261" s="6"/>
      <c r="J261" s="7"/>
    </row>
    <row r="262" spans="3:10">
      <c r="C262" s="6"/>
      <c r="D262" s="6"/>
      <c r="E262" s="6"/>
      <c r="J262" s="7"/>
    </row>
    <row r="263" spans="3:10">
      <c r="C263" s="6"/>
      <c r="D263" s="6"/>
      <c r="E263" s="6"/>
      <c r="J263" s="7"/>
    </row>
    <row r="264" spans="3:10">
      <c r="C264" s="6"/>
      <c r="D264" s="6"/>
      <c r="E264" s="6"/>
      <c r="J264" s="7"/>
    </row>
    <row r="265" spans="3:10">
      <c r="C265" s="6"/>
      <c r="D265" s="6"/>
      <c r="E265" s="6"/>
      <c r="J265" s="7"/>
    </row>
    <row r="266" spans="3:10">
      <c r="C266" s="6"/>
      <c r="D266" s="6"/>
      <c r="E266" s="6"/>
      <c r="J266" s="7"/>
    </row>
    <row r="267" spans="3:10">
      <c r="C267" s="6"/>
      <c r="D267" s="6"/>
      <c r="E267" s="6"/>
      <c r="J267" s="7"/>
    </row>
    <row r="268" spans="3:10">
      <c r="C268" s="6"/>
      <c r="D268" s="6"/>
      <c r="E268" s="6"/>
      <c r="J268" s="7"/>
    </row>
    <row r="269" spans="3:10">
      <c r="C269" s="6"/>
      <c r="D269" s="6"/>
      <c r="E269" s="6"/>
      <c r="J269" s="7"/>
    </row>
    <row r="270" spans="3:10">
      <c r="C270" s="6"/>
      <c r="D270" s="6"/>
      <c r="E270" s="6"/>
      <c r="J270" s="7"/>
    </row>
    <row r="271" spans="3:10">
      <c r="C271" s="6"/>
      <c r="D271" s="6"/>
      <c r="E271" s="6"/>
      <c r="J271" s="7"/>
    </row>
    <row r="272" spans="3:10">
      <c r="C272" s="6"/>
      <c r="D272" s="6"/>
      <c r="E272" s="6"/>
      <c r="J272" s="7"/>
    </row>
    <row r="273" spans="3:10">
      <c r="C273" s="6"/>
      <c r="D273" s="6"/>
      <c r="E273" s="6"/>
      <c r="J273" s="7"/>
    </row>
    <row r="274" spans="3:10">
      <c r="C274" s="6"/>
      <c r="D274" s="6"/>
      <c r="E274" s="6"/>
      <c r="J274" s="7"/>
    </row>
    <row r="275" spans="3:10">
      <c r="C275" s="6"/>
      <c r="D275" s="6"/>
      <c r="E275" s="6"/>
      <c r="J275" s="7"/>
    </row>
    <row r="276" spans="3:10">
      <c r="C276" s="6"/>
      <c r="D276" s="6"/>
      <c r="E276" s="6"/>
      <c r="J276" s="7"/>
    </row>
    <row r="277" spans="3:10">
      <c r="C277" s="6"/>
      <c r="D277" s="6"/>
      <c r="E277" s="6"/>
      <c r="J277" s="7"/>
    </row>
    <row r="278" spans="3:10">
      <c r="C278" s="6"/>
      <c r="D278" s="6"/>
      <c r="E278" s="6"/>
      <c r="J278" s="7"/>
    </row>
    <row r="279" spans="3:10">
      <c r="C279" s="6"/>
      <c r="D279" s="6"/>
      <c r="E279" s="6"/>
      <c r="J279" s="7"/>
    </row>
    <row r="280" spans="3:10">
      <c r="C280" s="6"/>
      <c r="D280" s="6"/>
      <c r="E280" s="6"/>
      <c r="J280" s="7"/>
    </row>
    <row r="281" spans="3:10">
      <c r="C281" s="6"/>
      <c r="D281" s="6"/>
      <c r="E281" s="6"/>
      <c r="J281" s="7"/>
    </row>
    <row r="282" spans="3:10">
      <c r="C282" s="6"/>
      <c r="D282" s="6"/>
      <c r="E282" s="6"/>
      <c r="J282" s="7"/>
    </row>
    <row r="283" spans="3:10">
      <c r="C283" s="6"/>
      <c r="D283" s="6"/>
      <c r="E283" s="6"/>
      <c r="J283" s="7"/>
    </row>
    <row r="284" spans="3:10">
      <c r="C284" s="6"/>
      <c r="D284" s="6"/>
      <c r="E284" s="6"/>
      <c r="J284" s="7"/>
    </row>
    <row r="285" spans="3:10">
      <c r="C285" s="6"/>
      <c r="D285" s="6"/>
      <c r="E285" s="6"/>
      <c r="J285" s="7"/>
    </row>
    <row r="286" spans="3:10">
      <c r="C286" s="6"/>
      <c r="D286" s="6"/>
      <c r="E286" s="6"/>
      <c r="J286" s="7"/>
    </row>
    <row r="287" spans="3:10">
      <c r="C287" s="6"/>
      <c r="D287" s="6"/>
      <c r="E287" s="6"/>
      <c r="J287" s="7"/>
    </row>
    <row r="288" spans="3:10">
      <c r="C288" s="6"/>
      <c r="D288" s="6"/>
      <c r="E288" s="6"/>
      <c r="J288" s="7"/>
    </row>
    <row r="289" spans="3:10">
      <c r="C289" s="6"/>
      <c r="D289" s="6"/>
      <c r="E289" s="6"/>
      <c r="J289" s="7"/>
    </row>
    <row r="290" spans="3:10">
      <c r="C290" s="6"/>
      <c r="D290" s="6"/>
      <c r="E290" s="6"/>
      <c r="J290" s="7"/>
    </row>
    <row r="291" spans="3:10">
      <c r="C291" s="6"/>
      <c r="D291" s="6"/>
      <c r="E291" s="6"/>
      <c r="J291" s="7"/>
    </row>
    <row r="292" spans="3:10">
      <c r="C292" s="6"/>
      <c r="D292" s="6"/>
      <c r="E292" s="6"/>
      <c r="J292" s="7"/>
    </row>
    <row r="293" spans="3:10">
      <c r="C293" s="6"/>
      <c r="D293" s="6"/>
      <c r="E293" s="6"/>
      <c r="J293" s="7"/>
    </row>
    <row r="294" spans="3:10">
      <c r="C294" s="6"/>
      <c r="D294" s="6"/>
      <c r="E294" s="6"/>
      <c r="J294" s="7"/>
    </row>
    <row r="295" spans="3:10">
      <c r="C295" s="6"/>
      <c r="D295" s="6"/>
      <c r="E295" s="6"/>
      <c r="J295" s="7"/>
    </row>
    <row r="296" spans="3:10">
      <c r="C296" s="6"/>
      <c r="D296" s="6"/>
      <c r="E296" s="6"/>
      <c r="J296" s="7"/>
    </row>
    <row r="297" spans="3:10">
      <c r="C297" s="6"/>
      <c r="D297" s="6"/>
      <c r="E297" s="6"/>
      <c r="J297" s="7"/>
    </row>
    <row r="298" spans="3:10">
      <c r="C298" s="6"/>
      <c r="D298" s="6"/>
      <c r="E298" s="6"/>
      <c r="J298" s="7"/>
    </row>
    <row r="299" spans="3:10">
      <c r="C299" s="6"/>
      <c r="D299" s="6"/>
      <c r="E299" s="6"/>
      <c r="J299" s="7"/>
    </row>
    <row r="300" spans="3:10">
      <c r="C300" s="6"/>
      <c r="D300" s="6"/>
      <c r="E300" s="6"/>
      <c r="J300" s="7"/>
    </row>
    <row r="301" spans="3:10">
      <c r="C301" s="6"/>
      <c r="D301" s="6"/>
      <c r="E301" s="6"/>
      <c r="J301" s="7"/>
    </row>
    <row r="302" spans="3:10">
      <c r="C302" s="6"/>
      <c r="D302" s="6"/>
      <c r="E302" s="6"/>
      <c r="J302" s="7"/>
    </row>
    <row r="303" spans="3:10">
      <c r="C303" s="6"/>
      <c r="D303" s="6"/>
      <c r="E303" s="6"/>
      <c r="J303" s="7"/>
    </row>
    <row r="304" spans="3:10">
      <c r="C304" s="6"/>
      <c r="D304" s="6"/>
      <c r="E304" s="6"/>
      <c r="J304" s="7"/>
    </row>
    <row r="305" spans="3:10">
      <c r="C305" s="6"/>
      <c r="D305" s="6"/>
      <c r="E305" s="6"/>
      <c r="J305" s="7"/>
    </row>
    <row r="306" spans="3:10">
      <c r="C306" s="6"/>
      <c r="D306" s="6"/>
      <c r="E306" s="6"/>
      <c r="J306" s="7"/>
    </row>
    <row r="307" spans="3:10">
      <c r="C307" s="6"/>
      <c r="D307" s="6"/>
      <c r="E307" s="6"/>
      <c r="J307" s="7"/>
    </row>
    <row r="308" spans="3:10">
      <c r="C308" s="6"/>
      <c r="D308" s="6"/>
      <c r="E308" s="6"/>
      <c r="J308" s="7"/>
    </row>
    <row r="309" spans="3:10">
      <c r="C309" s="6"/>
      <c r="D309" s="6"/>
      <c r="E309" s="6"/>
      <c r="J309" s="7"/>
    </row>
    <row r="310" spans="3:10">
      <c r="C310" s="6"/>
      <c r="D310" s="6"/>
      <c r="E310" s="6"/>
      <c r="J310" s="7"/>
    </row>
    <row r="311" spans="3:10">
      <c r="C311" s="6"/>
      <c r="D311" s="6"/>
      <c r="E311" s="6"/>
      <c r="J311" s="7"/>
    </row>
    <row r="312" spans="3:10">
      <c r="C312" s="6"/>
      <c r="D312" s="6"/>
      <c r="E312" s="6"/>
      <c r="J312" s="7"/>
    </row>
    <row r="313" spans="3:10">
      <c r="C313" s="6"/>
      <c r="D313" s="6"/>
      <c r="E313" s="6"/>
      <c r="J313" s="7"/>
    </row>
    <row r="314" spans="3:10">
      <c r="C314" s="6"/>
      <c r="D314" s="6"/>
      <c r="E314" s="6"/>
      <c r="J314" s="7"/>
    </row>
    <row r="315" spans="3:10">
      <c r="C315" s="6"/>
      <c r="D315" s="6"/>
      <c r="E315" s="6"/>
      <c r="J315" s="7"/>
    </row>
    <row r="316" spans="3:10">
      <c r="C316" s="6"/>
      <c r="D316" s="6"/>
      <c r="E316" s="6"/>
      <c r="J316" s="7"/>
    </row>
    <row r="317" spans="3:10">
      <c r="C317" s="6"/>
      <c r="D317" s="6"/>
      <c r="E317" s="6"/>
      <c r="J317" s="7"/>
    </row>
    <row r="318" spans="3:10">
      <c r="C318" s="6"/>
      <c r="D318" s="6"/>
      <c r="E318" s="6"/>
      <c r="J318" s="7"/>
    </row>
    <row r="319" spans="3:10">
      <c r="C319" s="6"/>
      <c r="D319" s="6"/>
      <c r="E319" s="6"/>
      <c r="J319" s="7"/>
    </row>
    <row r="320" spans="3:10">
      <c r="C320" s="6"/>
      <c r="D320" s="6"/>
      <c r="E320" s="6"/>
      <c r="J320" s="7"/>
    </row>
    <row r="321" spans="3:10">
      <c r="C321" s="6"/>
      <c r="D321" s="6"/>
      <c r="E321" s="6"/>
      <c r="J321" s="7"/>
    </row>
    <row r="322" spans="3:10">
      <c r="C322" s="6"/>
      <c r="D322" s="6"/>
      <c r="E322" s="6"/>
      <c r="J322" s="7"/>
    </row>
    <row r="323" spans="3:10">
      <c r="C323" s="6"/>
      <c r="D323" s="6"/>
      <c r="E323" s="6"/>
      <c r="J323" s="7"/>
    </row>
    <row r="324" spans="3:10">
      <c r="C324" s="6"/>
      <c r="D324" s="6"/>
      <c r="E324" s="6"/>
      <c r="J324" s="7"/>
    </row>
    <row r="325" spans="3:10">
      <c r="C325" s="6"/>
      <c r="D325" s="6"/>
      <c r="E325" s="6"/>
      <c r="J325" s="7"/>
    </row>
    <row r="326" spans="3:10">
      <c r="C326" s="6"/>
      <c r="D326" s="6"/>
      <c r="E326" s="6"/>
      <c r="J326" s="7"/>
    </row>
    <row r="327" spans="3:10">
      <c r="C327" s="6"/>
      <c r="D327" s="6"/>
      <c r="E327" s="6"/>
      <c r="J327" s="7"/>
    </row>
    <row r="328" spans="3:10">
      <c r="C328" s="6"/>
      <c r="D328" s="6"/>
      <c r="E328" s="6"/>
      <c r="J328" s="7"/>
    </row>
    <row r="329" spans="3:10">
      <c r="C329" s="6"/>
      <c r="D329" s="6"/>
      <c r="E329" s="6"/>
      <c r="J329" s="7"/>
    </row>
    <row r="330" spans="3:10">
      <c r="C330" s="6"/>
      <c r="D330" s="6"/>
      <c r="E330" s="6"/>
      <c r="J330" s="7"/>
    </row>
    <row r="331" spans="3:10">
      <c r="C331" s="6"/>
      <c r="D331" s="6"/>
      <c r="E331" s="6"/>
      <c r="J331" s="7"/>
    </row>
    <row r="332" spans="3:10">
      <c r="C332" s="6"/>
      <c r="D332" s="6"/>
      <c r="E332" s="6"/>
      <c r="J332" s="7"/>
    </row>
    <row r="333" spans="3:10">
      <c r="C333" s="6"/>
      <c r="D333" s="6"/>
      <c r="E333" s="6"/>
      <c r="J333" s="7"/>
    </row>
    <row r="334" spans="3:10">
      <c r="C334" s="6"/>
      <c r="D334" s="6"/>
      <c r="E334" s="6"/>
      <c r="J334" s="7"/>
    </row>
    <row r="335" spans="3:10">
      <c r="C335" s="6"/>
      <c r="D335" s="6"/>
      <c r="E335" s="6"/>
      <c r="J335" s="7"/>
    </row>
    <row r="336" spans="3:10">
      <c r="C336" s="6"/>
      <c r="D336" s="6"/>
      <c r="E336" s="6"/>
      <c r="J336" s="7"/>
    </row>
    <row r="337" spans="3:10">
      <c r="C337" s="6"/>
      <c r="D337" s="6"/>
      <c r="E337" s="6"/>
      <c r="J337" s="7"/>
    </row>
    <row r="338" spans="3:10">
      <c r="C338" s="6"/>
      <c r="D338" s="6"/>
      <c r="E338" s="6"/>
      <c r="J338" s="7"/>
    </row>
    <row r="339" spans="3:10">
      <c r="C339" s="6"/>
      <c r="D339" s="6"/>
      <c r="E339" s="6"/>
      <c r="J339" s="7"/>
    </row>
    <row r="340" spans="3:10">
      <c r="C340" s="6"/>
      <c r="D340" s="6"/>
      <c r="E340" s="6"/>
      <c r="J340" s="7"/>
    </row>
    <row r="341" spans="3:10">
      <c r="C341" s="6"/>
      <c r="D341" s="6"/>
      <c r="E341" s="6"/>
      <c r="J341" s="7"/>
    </row>
    <row r="342" spans="3:10">
      <c r="C342" s="6"/>
      <c r="D342" s="6"/>
      <c r="E342" s="6"/>
      <c r="J342" s="7"/>
    </row>
    <row r="343" spans="3:10">
      <c r="C343" s="6"/>
      <c r="D343" s="6"/>
      <c r="E343" s="6"/>
      <c r="J343" s="7"/>
    </row>
    <row r="344" spans="3:10">
      <c r="C344" s="6"/>
      <c r="D344" s="6"/>
      <c r="E344" s="6"/>
      <c r="J344" s="7"/>
    </row>
    <row r="345" spans="3:10">
      <c r="C345" s="6"/>
      <c r="D345" s="6"/>
      <c r="E345" s="6"/>
      <c r="J345" s="7"/>
    </row>
    <row r="346" spans="3:10">
      <c r="C346" s="6"/>
      <c r="D346" s="6"/>
      <c r="E346" s="6"/>
      <c r="J346" s="7"/>
    </row>
    <row r="347" spans="3:10">
      <c r="C347" s="6"/>
      <c r="D347" s="6"/>
      <c r="E347" s="6"/>
      <c r="J347" s="7"/>
    </row>
    <row r="348" spans="3:10">
      <c r="C348" s="6"/>
      <c r="D348" s="6"/>
      <c r="E348" s="6"/>
      <c r="J348" s="7"/>
    </row>
    <row r="349" spans="3:10">
      <c r="C349" s="6"/>
      <c r="D349" s="6"/>
      <c r="E349" s="6"/>
      <c r="J349" s="7"/>
    </row>
    <row r="350" spans="3:10">
      <c r="C350" s="6"/>
      <c r="D350" s="6"/>
      <c r="E350" s="6"/>
      <c r="J350" s="7"/>
    </row>
    <row r="351" spans="3:10">
      <c r="C351" s="6"/>
      <c r="D351" s="6"/>
      <c r="E351" s="6"/>
      <c r="J351" s="7"/>
    </row>
    <row r="352" spans="3:10">
      <c r="C352" s="6"/>
      <c r="D352" s="6"/>
      <c r="E352" s="6"/>
      <c r="J352" s="7"/>
    </row>
    <row r="353" spans="3:10">
      <c r="C353" s="6"/>
      <c r="D353" s="6"/>
      <c r="E353" s="6"/>
      <c r="J353" s="7"/>
    </row>
    <row r="354" spans="3:10">
      <c r="C354" s="6"/>
      <c r="D354" s="6"/>
      <c r="E354" s="6"/>
      <c r="J354" s="7"/>
    </row>
    <row r="355" spans="3:10">
      <c r="C355" s="6"/>
      <c r="D355" s="6"/>
      <c r="E355" s="6"/>
      <c r="J355" s="7"/>
    </row>
    <row r="356" spans="3:10">
      <c r="C356" s="6"/>
      <c r="D356" s="6"/>
      <c r="E356" s="6"/>
      <c r="J356" s="7"/>
    </row>
    <row r="357" spans="3:10">
      <c r="C357" s="6"/>
      <c r="D357" s="6"/>
      <c r="E357" s="6"/>
      <c r="J357" s="7"/>
    </row>
    <row r="358" spans="3:10">
      <c r="C358" s="6"/>
      <c r="D358" s="6"/>
      <c r="E358" s="6"/>
      <c r="J358" s="7"/>
    </row>
    <row r="359" spans="3:10">
      <c r="C359" s="6"/>
      <c r="D359" s="6"/>
      <c r="E359" s="6"/>
      <c r="J359" s="7"/>
    </row>
    <row r="360" spans="3:10">
      <c r="C360" s="6"/>
      <c r="D360" s="6"/>
      <c r="E360" s="6"/>
      <c r="J360" s="7"/>
    </row>
    <row r="361" spans="3:10">
      <c r="C361" s="6"/>
      <c r="D361" s="6"/>
      <c r="E361" s="6"/>
      <c r="J361" s="7"/>
    </row>
    <row r="362" spans="3:10">
      <c r="C362" s="6"/>
      <c r="D362" s="6"/>
      <c r="E362" s="6"/>
      <c r="J362" s="7"/>
    </row>
    <row r="363" spans="3:10">
      <c r="C363" s="6"/>
      <c r="D363" s="6"/>
      <c r="E363" s="6"/>
      <c r="J363" s="7"/>
    </row>
    <row r="364" spans="3:10">
      <c r="C364" s="6"/>
      <c r="D364" s="6"/>
      <c r="E364" s="6"/>
      <c r="J364" s="7"/>
    </row>
    <row r="365" spans="3:10">
      <c r="C365" s="6"/>
      <c r="D365" s="6"/>
      <c r="E365" s="6"/>
      <c r="J365" s="7"/>
    </row>
    <row r="366" spans="3:10">
      <c r="C366" s="6"/>
      <c r="D366" s="6"/>
      <c r="E366" s="6"/>
      <c r="J366" s="7"/>
    </row>
    <row r="367" spans="3:10">
      <c r="C367" s="6"/>
      <c r="D367" s="6"/>
      <c r="E367" s="6"/>
      <c r="J367" s="7"/>
    </row>
    <row r="368" spans="3:10">
      <c r="C368" s="6"/>
      <c r="D368" s="6"/>
      <c r="E368" s="6"/>
      <c r="J368" s="7"/>
    </row>
    <row r="369" spans="3:10">
      <c r="C369" s="6"/>
      <c r="D369" s="6"/>
      <c r="E369" s="6"/>
      <c r="J369" s="7"/>
    </row>
    <row r="370" spans="3:10">
      <c r="C370" s="6"/>
      <c r="D370" s="6"/>
      <c r="E370" s="6"/>
      <c r="J370" s="7"/>
    </row>
    <row r="371" spans="3:10">
      <c r="C371" s="6"/>
      <c r="D371" s="6"/>
      <c r="E371" s="6"/>
      <c r="J371" s="7"/>
    </row>
    <row r="372" spans="3:10">
      <c r="C372" s="6"/>
      <c r="D372" s="6"/>
      <c r="E372" s="6"/>
      <c r="J372" s="7"/>
    </row>
    <row r="373" spans="3:10">
      <c r="C373" s="6"/>
      <c r="D373" s="6"/>
      <c r="E373" s="6"/>
      <c r="J373" s="7"/>
    </row>
    <row r="374" spans="3:10">
      <c r="C374" s="6"/>
      <c r="D374" s="6"/>
      <c r="E374" s="6"/>
      <c r="J374" s="7"/>
    </row>
    <row r="375" spans="3:10">
      <c r="C375" s="6"/>
      <c r="D375" s="6"/>
      <c r="E375" s="6"/>
      <c r="J375" s="7"/>
    </row>
    <row r="376" spans="3:10">
      <c r="C376" s="6"/>
      <c r="D376" s="6"/>
      <c r="E376" s="6"/>
      <c r="J376" s="7"/>
    </row>
    <row r="377" spans="3:10">
      <c r="C377" s="6"/>
      <c r="D377" s="6"/>
      <c r="E377" s="6"/>
      <c r="J377" s="7"/>
    </row>
    <row r="378" spans="3:10">
      <c r="C378" s="6"/>
      <c r="D378" s="6"/>
      <c r="E378" s="6"/>
      <c r="J378" s="7"/>
    </row>
    <row r="379" spans="3:10">
      <c r="C379" s="6"/>
      <c r="D379" s="6"/>
      <c r="E379" s="6"/>
      <c r="J379" s="7"/>
    </row>
    <row r="380" spans="3:10">
      <c r="C380" s="6"/>
      <c r="D380" s="6"/>
      <c r="E380" s="6"/>
      <c r="J380" s="7"/>
    </row>
    <row r="381" spans="3:10">
      <c r="C381" s="6"/>
      <c r="D381" s="6"/>
      <c r="E381" s="6"/>
      <c r="J381" s="7"/>
    </row>
    <row r="382" spans="3:10">
      <c r="C382" s="6"/>
      <c r="D382" s="6"/>
      <c r="E382" s="6"/>
      <c r="J382" s="7"/>
    </row>
    <row r="383" spans="3:10">
      <c r="C383" s="6"/>
      <c r="D383" s="6"/>
      <c r="E383" s="6"/>
      <c r="J383" s="7"/>
    </row>
    <row r="384" spans="3:10">
      <c r="C384" s="6"/>
      <c r="D384" s="6"/>
      <c r="E384" s="6"/>
      <c r="J384" s="7"/>
    </row>
    <row r="385" spans="3:10">
      <c r="C385" s="6"/>
      <c r="D385" s="6"/>
      <c r="E385" s="6"/>
      <c r="J385" s="7"/>
    </row>
    <row r="386" spans="3:10">
      <c r="C386" s="6"/>
      <c r="D386" s="6"/>
      <c r="E386" s="6"/>
      <c r="J386" s="7"/>
    </row>
    <row r="387" spans="3:10">
      <c r="C387" s="6"/>
      <c r="D387" s="6"/>
      <c r="E387" s="6"/>
      <c r="J387" s="7"/>
    </row>
    <row r="388" spans="3:10">
      <c r="C388" s="6"/>
      <c r="D388" s="6"/>
      <c r="E388" s="6"/>
      <c r="J388" s="7"/>
    </row>
    <row r="389" spans="3:10">
      <c r="C389" s="6"/>
      <c r="D389" s="6"/>
      <c r="E389" s="6"/>
      <c r="J389" s="7"/>
    </row>
    <row r="390" spans="3:10">
      <c r="C390" s="6"/>
      <c r="D390" s="6"/>
      <c r="E390" s="6"/>
      <c r="J390" s="7"/>
    </row>
    <row r="391" spans="3:10">
      <c r="C391" s="6"/>
      <c r="D391" s="6"/>
      <c r="E391" s="6"/>
      <c r="J391" s="7"/>
    </row>
    <row r="392" spans="3:10">
      <c r="C392" s="6"/>
      <c r="D392" s="6"/>
      <c r="E392" s="6"/>
      <c r="J392" s="7"/>
    </row>
    <row r="393" spans="3:10">
      <c r="C393" s="6"/>
      <c r="D393" s="6"/>
      <c r="E393" s="6"/>
      <c r="J393" s="7"/>
    </row>
    <row r="394" spans="3:10">
      <c r="C394" s="6"/>
      <c r="D394" s="6"/>
      <c r="E394" s="6"/>
      <c r="J394" s="7"/>
    </row>
    <row r="395" spans="3:10">
      <c r="C395" s="6"/>
      <c r="D395" s="6"/>
      <c r="E395" s="6"/>
      <c r="J395" s="7"/>
    </row>
    <row r="396" spans="3:10">
      <c r="C396" s="6"/>
      <c r="D396" s="6"/>
      <c r="E396" s="6"/>
      <c r="J396" s="7"/>
    </row>
    <row r="397" spans="3:10">
      <c r="C397" s="6"/>
      <c r="D397" s="6"/>
      <c r="E397" s="6"/>
      <c r="J397" s="7"/>
    </row>
    <row r="398" spans="3:10">
      <c r="C398" s="6"/>
      <c r="D398" s="6"/>
      <c r="E398" s="6"/>
      <c r="J398" s="7"/>
    </row>
    <row r="399" spans="3:10">
      <c r="C399" s="6"/>
      <c r="D399" s="6"/>
      <c r="E399" s="6"/>
      <c r="J399" s="7"/>
    </row>
    <row r="400" spans="3:10">
      <c r="C400" s="6"/>
      <c r="D400" s="6"/>
      <c r="E400" s="6"/>
      <c r="J400" s="7"/>
    </row>
    <row r="401" spans="3:10">
      <c r="C401" s="6"/>
      <c r="D401" s="6"/>
      <c r="E401" s="6"/>
      <c r="J401" s="7"/>
    </row>
    <row r="402" spans="3:10">
      <c r="C402" s="6"/>
      <c r="D402" s="6"/>
      <c r="E402" s="6"/>
      <c r="J402" s="7"/>
    </row>
    <row r="403" spans="3:10">
      <c r="C403" s="6"/>
      <c r="D403" s="6"/>
      <c r="E403" s="6"/>
      <c r="J403" s="7"/>
    </row>
    <row r="404" spans="3:10">
      <c r="C404" s="6"/>
      <c r="D404" s="6"/>
      <c r="E404" s="6"/>
      <c r="J404" s="7"/>
    </row>
    <row r="405" spans="3:10">
      <c r="C405" s="6"/>
      <c r="D405" s="6"/>
      <c r="E405" s="6"/>
      <c r="J405" s="7"/>
    </row>
    <row r="406" spans="3:10">
      <c r="C406" s="6"/>
      <c r="D406" s="6"/>
      <c r="E406" s="6"/>
      <c r="J406" s="7"/>
    </row>
    <row r="407" spans="3:10">
      <c r="C407" s="6"/>
      <c r="D407" s="6"/>
      <c r="E407" s="6"/>
      <c r="J407" s="7"/>
    </row>
    <row r="408" spans="3:10">
      <c r="C408" s="6"/>
      <c r="D408" s="6"/>
      <c r="E408" s="6"/>
      <c r="J408" s="7"/>
    </row>
    <row r="409" spans="3:10">
      <c r="C409" s="6"/>
      <c r="D409" s="6"/>
      <c r="E409" s="6"/>
      <c r="J409" s="7"/>
    </row>
    <row r="410" spans="3:10">
      <c r="C410" s="6"/>
      <c r="D410" s="6"/>
      <c r="E410" s="6"/>
      <c r="J410" s="7"/>
    </row>
    <row r="411" spans="3:10">
      <c r="C411" s="6"/>
      <c r="D411" s="6"/>
      <c r="E411" s="6"/>
      <c r="J411" s="7"/>
    </row>
    <row r="412" spans="3:10">
      <c r="C412" s="6"/>
      <c r="D412" s="6"/>
      <c r="E412" s="6"/>
      <c r="J412" s="7"/>
    </row>
    <row r="413" spans="3:10">
      <c r="C413" s="6"/>
      <c r="D413" s="6"/>
      <c r="E413" s="6"/>
      <c r="J413" s="7"/>
    </row>
    <row r="414" spans="3:10">
      <c r="C414" s="6"/>
      <c r="D414" s="6"/>
      <c r="E414" s="6"/>
      <c r="J414" s="7"/>
    </row>
    <row r="415" spans="3:10">
      <c r="C415" s="6"/>
      <c r="D415" s="6"/>
      <c r="E415" s="6"/>
      <c r="J415" s="7"/>
    </row>
    <row r="416" spans="3:10">
      <c r="C416" s="6"/>
      <c r="D416" s="6"/>
      <c r="E416" s="6"/>
      <c r="J416" s="7"/>
    </row>
    <row r="417" spans="3:10">
      <c r="C417" s="6"/>
      <c r="D417" s="6"/>
      <c r="E417" s="6"/>
      <c r="J417" s="7"/>
    </row>
    <row r="418" spans="3:10">
      <c r="C418" s="6"/>
      <c r="D418" s="6"/>
      <c r="E418" s="6"/>
      <c r="J418" s="7"/>
    </row>
    <row r="419" spans="3:10">
      <c r="C419" s="6"/>
      <c r="D419" s="6"/>
      <c r="E419" s="6"/>
      <c r="J419" s="7"/>
    </row>
    <row r="420" spans="3:10">
      <c r="C420" s="6"/>
      <c r="D420" s="6"/>
      <c r="E420" s="6"/>
      <c r="J420" s="7"/>
    </row>
    <row r="421" spans="3:10">
      <c r="C421" s="6"/>
      <c r="D421" s="6"/>
      <c r="E421" s="6"/>
      <c r="J421" s="7"/>
    </row>
    <row r="422" spans="3:10">
      <c r="C422" s="6"/>
      <c r="D422" s="6"/>
      <c r="E422" s="6"/>
      <c r="J422" s="7"/>
    </row>
    <row r="423" spans="3:10">
      <c r="C423" s="6"/>
      <c r="D423" s="6"/>
      <c r="E423" s="6"/>
      <c r="J423" s="7"/>
    </row>
    <row r="424" spans="3:10">
      <c r="C424" s="6"/>
      <c r="D424" s="6"/>
      <c r="E424" s="6"/>
      <c r="J424" s="7"/>
    </row>
    <row r="425" spans="3:10">
      <c r="C425" s="6"/>
      <c r="D425" s="6"/>
      <c r="E425" s="6"/>
      <c r="J425" s="7"/>
    </row>
    <row r="426" spans="3:10">
      <c r="C426" s="6"/>
      <c r="D426" s="6"/>
      <c r="E426" s="6"/>
      <c r="J426" s="7"/>
    </row>
    <row r="427" spans="3:10">
      <c r="C427" s="6"/>
      <c r="D427" s="6"/>
      <c r="E427" s="6"/>
      <c r="J427" s="7"/>
    </row>
    <row r="428" spans="3:10">
      <c r="C428" s="6"/>
      <c r="D428" s="6"/>
      <c r="E428" s="6"/>
      <c r="J428" s="7"/>
    </row>
    <row r="429" spans="3:10">
      <c r="C429" s="6"/>
      <c r="D429" s="6"/>
      <c r="E429" s="6"/>
      <c r="J429" s="7"/>
    </row>
    <row r="430" spans="3:10">
      <c r="C430" s="6"/>
      <c r="D430" s="6"/>
      <c r="E430" s="6"/>
      <c r="J430" s="7"/>
    </row>
    <row r="431" spans="3:10">
      <c r="C431" s="6"/>
      <c r="D431" s="6"/>
      <c r="E431" s="6"/>
      <c r="J431" s="7"/>
    </row>
    <row r="432" spans="3:10">
      <c r="C432" s="6"/>
      <c r="D432" s="6"/>
      <c r="E432" s="6"/>
      <c r="J432" s="7"/>
    </row>
    <row r="433" spans="3:10">
      <c r="C433" s="6"/>
      <c r="D433" s="6"/>
      <c r="E433" s="6"/>
      <c r="J433" s="7"/>
    </row>
    <row r="434" spans="3:10">
      <c r="C434" s="6"/>
      <c r="D434" s="6"/>
      <c r="E434" s="6"/>
      <c r="J434" s="7"/>
    </row>
    <row r="435" spans="3:10">
      <c r="C435" s="6"/>
      <c r="D435" s="6"/>
      <c r="E435" s="6"/>
      <c r="J435" s="7"/>
    </row>
    <row r="436" spans="3:10">
      <c r="C436" s="6"/>
      <c r="D436" s="6"/>
      <c r="E436" s="6"/>
      <c r="J436" s="7"/>
    </row>
    <row r="437" spans="3:10">
      <c r="C437" s="6"/>
      <c r="D437" s="6"/>
      <c r="E437" s="6"/>
      <c r="J437" s="7"/>
    </row>
    <row r="438" spans="3:10">
      <c r="C438" s="6"/>
      <c r="D438" s="6"/>
      <c r="E438" s="6"/>
      <c r="J438" s="7"/>
    </row>
    <row r="439" spans="3:10">
      <c r="C439" s="6"/>
      <c r="D439" s="6"/>
      <c r="E439" s="6"/>
      <c r="J439" s="7"/>
    </row>
    <row r="440" spans="3:10">
      <c r="C440" s="6"/>
      <c r="D440" s="6"/>
      <c r="E440" s="6"/>
      <c r="J440" s="7"/>
    </row>
    <row r="441" spans="3:10">
      <c r="C441" s="6"/>
      <c r="D441" s="6"/>
      <c r="E441" s="6"/>
      <c r="J441" s="7"/>
    </row>
    <row r="442" spans="3:10">
      <c r="C442" s="6"/>
      <c r="D442" s="6"/>
      <c r="E442" s="6"/>
      <c r="J442" s="7"/>
    </row>
    <row r="443" spans="3:10">
      <c r="C443" s="6"/>
      <c r="D443" s="6"/>
      <c r="E443" s="6"/>
      <c r="J443" s="7"/>
    </row>
    <row r="444" spans="3:10">
      <c r="C444" s="6"/>
      <c r="D444" s="6"/>
      <c r="E444" s="6"/>
      <c r="J444" s="7"/>
    </row>
    <row r="445" spans="3:10">
      <c r="C445" s="6"/>
      <c r="D445" s="6"/>
      <c r="E445" s="6"/>
      <c r="J445" s="7"/>
    </row>
    <row r="446" spans="3:10">
      <c r="C446" s="6"/>
      <c r="D446" s="6"/>
      <c r="E446" s="6"/>
      <c r="J446" s="7"/>
    </row>
    <row r="447" spans="3:10">
      <c r="C447" s="6"/>
      <c r="D447" s="6"/>
      <c r="E447" s="6"/>
      <c r="J447" s="7"/>
    </row>
    <row r="448" spans="3:10">
      <c r="C448" s="6"/>
      <c r="D448" s="6"/>
      <c r="E448" s="6"/>
      <c r="J448" s="7"/>
    </row>
    <row r="449" spans="3:10">
      <c r="C449" s="6"/>
      <c r="D449" s="6"/>
      <c r="E449" s="6"/>
      <c r="J449" s="7"/>
    </row>
    <row r="450" spans="3:10">
      <c r="C450" s="6"/>
      <c r="D450" s="6"/>
      <c r="E450" s="6"/>
      <c r="J450" s="7"/>
    </row>
    <row r="451" spans="3:10">
      <c r="C451" s="6"/>
      <c r="D451" s="6"/>
      <c r="E451" s="6"/>
      <c r="J451" s="7"/>
    </row>
    <row r="452" spans="3:10">
      <c r="C452" s="6"/>
      <c r="D452" s="6"/>
      <c r="E452" s="6"/>
      <c r="J452" s="7"/>
    </row>
    <row r="453" spans="3:10">
      <c r="C453" s="6"/>
      <c r="D453" s="6"/>
      <c r="E453" s="6"/>
      <c r="J453" s="7"/>
    </row>
    <row r="454" spans="3:10">
      <c r="C454" s="6"/>
      <c r="D454" s="6"/>
      <c r="E454" s="6"/>
      <c r="J454" s="7"/>
    </row>
    <row r="455" spans="3:10">
      <c r="C455" s="6"/>
      <c r="D455" s="6"/>
      <c r="E455" s="6"/>
      <c r="J455" s="7"/>
    </row>
    <row r="456" spans="3:10">
      <c r="C456" s="6"/>
      <c r="D456" s="6"/>
      <c r="E456" s="6"/>
      <c r="J456" s="7"/>
    </row>
    <row r="457" spans="3:10">
      <c r="C457" s="6"/>
      <c r="D457" s="6"/>
      <c r="E457" s="6"/>
      <c r="J457" s="7"/>
    </row>
    <row r="458" spans="3:10">
      <c r="C458" s="6"/>
      <c r="D458" s="6"/>
      <c r="E458" s="6"/>
      <c r="J458" s="7"/>
    </row>
    <row r="459" spans="3:10">
      <c r="C459" s="6"/>
      <c r="D459" s="6"/>
      <c r="E459" s="6"/>
      <c r="J459" s="7"/>
    </row>
    <row r="460" spans="3:10">
      <c r="C460" s="6"/>
      <c r="D460" s="6"/>
      <c r="E460" s="6"/>
      <c r="J460" s="7"/>
    </row>
    <row r="461" spans="3:10">
      <c r="C461" s="6"/>
      <c r="D461" s="6"/>
      <c r="E461" s="6"/>
      <c r="J461" s="7"/>
    </row>
    <row r="462" spans="3:10">
      <c r="C462" s="6"/>
      <c r="D462" s="6"/>
      <c r="E462" s="6"/>
      <c r="J462" s="7"/>
    </row>
    <row r="463" spans="3:10">
      <c r="C463" s="6"/>
      <c r="D463" s="6"/>
      <c r="E463" s="6"/>
      <c r="J463" s="7"/>
    </row>
    <row r="464" spans="3:10">
      <c r="C464" s="6"/>
      <c r="D464" s="6"/>
      <c r="E464" s="6"/>
      <c r="J464" s="7"/>
    </row>
    <row r="465" spans="3:10">
      <c r="C465" s="6"/>
      <c r="D465" s="6"/>
      <c r="E465" s="6"/>
      <c r="J465" s="7"/>
    </row>
    <row r="466" spans="3:10">
      <c r="C466" s="6"/>
      <c r="D466" s="6"/>
      <c r="E466" s="6"/>
      <c r="J466" s="7"/>
    </row>
    <row r="467" spans="3:10">
      <c r="C467" s="6"/>
      <c r="D467" s="6"/>
      <c r="E467" s="6"/>
      <c r="J467" s="7"/>
    </row>
    <row r="468" spans="3:10">
      <c r="C468" s="6"/>
      <c r="D468" s="6"/>
      <c r="E468" s="6"/>
      <c r="J468" s="7"/>
    </row>
    <row r="469" spans="3:10">
      <c r="C469" s="6"/>
      <c r="D469" s="6"/>
      <c r="E469" s="6"/>
      <c r="J469" s="7"/>
    </row>
    <row r="470" spans="3:10">
      <c r="C470" s="6"/>
      <c r="D470" s="6"/>
      <c r="E470" s="6"/>
      <c r="J470" s="7"/>
    </row>
    <row r="471" spans="3:10">
      <c r="C471" s="6"/>
      <c r="D471" s="6"/>
      <c r="E471" s="6"/>
      <c r="J471" s="7"/>
    </row>
    <row r="472" spans="3:10">
      <c r="C472" s="6"/>
      <c r="D472" s="6"/>
      <c r="E472" s="6"/>
      <c r="J472" s="7"/>
    </row>
    <row r="473" spans="3:10">
      <c r="C473" s="6"/>
      <c r="D473" s="6"/>
      <c r="E473" s="6"/>
      <c r="J473" s="7"/>
    </row>
    <row r="474" spans="3:10">
      <c r="C474" s="6"/>
      <c r="D474" s="6"/>
      <c r="E474" s="6"/>
      <c r="J474" s="7"/>
    </row>
    <row r="475" spans="3:10">
      <c r="C475" s="6"/>
      <c r="D475" s="6"/>
      <c r="E475" s="6"/>
      <c r="J475" s="7"/>
    </row>
    <row r="476" spans="3:10">
      <c r="C476" s="6"/>
      <c r="D476" s="6"/>
      <c r="E476" s="6"/>
      <c r="J476" s="7"/>
    </row>
    <row r="477" spans="3:10">
      <c r="C477" s="6"/>
      <c r="D477" s="6"/>
      <c r="E477" s="6"/>
      <c r="J477" s="7"/>
    </row>
    <row r="478" spans="3:10">
      <c r="C478" s="6"/>
      <c r="D478" s="6"/>
      <c r="E478" s="6"/>
      <c r="J478" s="7"/>
    </row>
    <row r="479" spans="3:10">
      <c r="C479" s="6"/>
      <c r="D479" s="6"/>
      <c r="E479" s="6"/>
      <c r="J479" s="7"/>
    </row>
    <row r="480" spans="3:10">
      <c r="C480" s="6"/>
      <c r="D480" s="6"/>
      <c r="E480" s="6"/>
      <c r="J480" s="7"/>
    </row>
    <row r="481" spans="3:10">
      <c r="C481" s="6"/>
      <c r="D481" s="6"/>
      <c r="E481" s="6"/>
      <c r="J481" s="7"/>
    </row>
    <row r="482" spans="3:10">
      <c r="C482" s="6"/>
      <c r="D482" s="6"/>
      <c r="E482" s="6"/>
      <c r="J482" s="7"/>
    </row>
    <row r="483" spans="3:10">
      <c r="C483" s="6"/>
      <c r="D483" s="6"/>
      <c r="E483" s="6"/>
      <c r="J483" s="7"/>
    </row>
    <row r="484" spans="3:10">
      <c r="C484" s="6"/>
      <c r="D484" s="6"/>
      <c r="E484" s="6"/>
      <c r="J484" s="7"/>
    </row>
    <row r="485" spans="3:10">
      <c r="C485" s="6"/>
      <c r="D485" s="6"/>
      <c r="E485" s="6"/>
      <c r="J485" s="7"/>
    </row>
    <row r="486" spans="3:10">
      <c r="C486" s="6"/>
      <c r="D486" s="6"/>
      <c r="E486" s="6"/>
      <c r="J486" s="7"/>
    </row>
    <row r="487" spans="3:10">
      <c r="C487" s="6"/>
      <c r="D487" s="6"/>
      <c r="E487" s="6"/>
      <c r="J487" s="7"/>
    </row>
    <row r="488" spans="3:10">
      <c r="C488" s="6"/>
      <c r="D488" s="6"/>
      <c r="E488" s="6"/>
      <c r="J488" s="7"/>
    </row>
    <row r="489" spans="3:10">
      <c r="C489" s="6"/>
      <c r="D489" s="6"/>
      <c r="E489" s="6"/>
      <c r="J489" s="7"/>
    </row>
    <row r="490" spans="3:10">
      <c r="C490" s="6"/>
      <c r="D490" s="6"/>
      <c r="E490" s="6"/>
      <c r="J490" s="7"/>
    </row>
    <row r="491" spans="3:10">
      <c r="C491" s="6"/>
      <c r="D491" s="6"/>
      <c r="E491" s="6"/>
      <c r="J491" s="7"/>
    </row>
    <row r="492" spans="3:10">
      <c r="C492" s="6"/>
      <c r="D492" s="6"/>
      <c r="E492" s="6"/>
      <c r="J492" s="7"/>
    </row>
    <row r="493" spans="3:10">
      <c r="C493" s="6"/>
      <c r="D493" s="6"/>
      <c r="E493" s="6"/>
      <c r="J493" s="7"/>
    </row>
    <row r="494" spans="3:10">
      <c r="C494" s="6"/>
      <c r="D494" s="6"/>
      <c r="E494" s="6"/>
      <c r="J494" s="7"/>
    </row>
    <row r="495" spans="3:10">
      <c r="C495" s="6"/>
      <c r="D495" s="6"/>
      <c r="E495" s="6"/>
      <c r="J495" s="7"/>
    </row>
    <row r="496" spans="3:10">
      <c r="C496" s="6"/>
      <c r="D496" s="6"/>
      <c r="E496" s="6"/>
      <c r="J496" s="7"/>
    </row>
    <row r="497" spans="3:10">
      <c r="C497" s="6"/>
      <c r="D497" s="6"/>
      <c r="E497" s="6"/>
      <c r="J497" s="7"/>
    </row>
    <row r="498" spans="3:10">
      <c r="C498" s="6"/>
      <c r="D498" s="6"/>
      <c r="E498" s="6"/>
      <c r="J498" s="7"/>
    </row>
    <row r="499" spans="3:10">
      <c r="C499" s="6"/>
      <c r="D499" s="6"/>
      <c r="E499" s="6"/>
      <c r="J499" s="7"/>
    </row>
    <row r="500" spans="3:10">
      <c r="C500" s="6"/>
      <c r="D500" s="6"/>
      <c r="E500" s="6"/>
      <c r="J500" s="7"/>
    </row>
    <row r="501" spans="3:10">
      <c r="C501" s="6"/>
      <c r="D501" s="6"/>
      <c r="E501" s="6"/>
      <c r="J501" s="7"/>
    </row>
    <row r="502" spans="3:10">
      <c r="C502" s="6"/>
      <c r="D502" s="6"/>
      <c r="E502" s="6"/>
      <c r="J502" s="7"/>
    </row>
    <row r="503" spans="3:10">
      <c r="C503" s="6"/>
      <c r="D503" s="6"/>
      <c r="E503" s="6"/>
      <c r="J503" s="7"/>
    </row>
    <row r="504" spans="3:10">
      <c r="C504" s="6"/>
      <c r="D504" s="6"/>
      <c r="E504" s="6"/>
      <c r="J504" s="7"/>
    </row>
    <row r="505" spans="3:10">
      <c r="C505" s="6"/>
      <c r="D505" s="6"/>
      <c r="E505" s="6"/>
      <c r="J505" s="7"/>
    </row>
    <row r="506" spans="3:10">
      <c r="C506" s="6"/>
      <c r="D506" s="6"/>
      <c r="E506" s="6"/>
      <c r="J506" s="7"/>
    </row>
    <row r="507" spans="3:10">
      <c r="C507" s="6"/>
      <c r="D507" s="6"/>
      <c r="E507" s="6"/>
      <c r="J507" s="7"/>
    </row>
    <row r="508" spans="3:10">
      <c r="C508" s="6"/>
      <c r="D508" s="6"/>
      <c r="E508" s="6"/>
      <c r="J508" s="7"/>
    </row>
    <row r="509" spans="3:10">
      <c r="C509" s="6"/>
      <c r="D509" s="6"/>
      <c r="E509" s="6"/>
      <c r="J509" s="7"/>
    </row>
    <row r="510" spans="3:10">
      <c r="C510" s="6"/>
      <c r="D510" s="6"/>
      <c r="E510" s="6"/>
      <c r="J510" s="7"/>
    </row>
    <row r="511" spans="3:10">
      <c r="C511" s="6"/>
      <c r="D511" s="6"/>
      <c r="E511" s="6"/>
      <c r="J511" s="7"/>
    </row>
    <row r="512" spans="3:10">
      <c r="C512" s="6"/>
      <c r="D512" s="6"/>
      <c r="E512" s="6"/>
      <c r="J512" s="7"/>
    </row>
    <row r="513" spans="3:10">
      <c r="C513" s="6"/>
      <c r="D513" s="6"/>
      <c r="E513" s="6"/>
      <c r="J513" s="7"/>
    </row>
    <row r="514" spans="3:10">
      <c r="C514" s="6"/>
      <c r="D514" s="6"/>
      <c r="E514" s="6"/>
      <c r="J514" s="7"/>
    </row>
    <row r="515" spans="3:10">
      <c r="C515" s="6"/>
      <c r="D515" s="6"/>
      <c r="E515" s="6"/>
      <c r="J515" s="7"/>
    </row>
    <row r="516" spans="3:10">
      <c r="C516" s="6"/>
      <c r="D516" s="6"/>
      <c r="E516" s="6"/>
      <c r="J516" s="7"/>
    </row>
    <row r="517" spans="3:10">
      <c r="C517" s="6"/>
      <c r="D517" s="6"/>
      <c r="E517" s="6"/>
      <c r="J517" s="7"/>
    </row>
    <row r="518" spans="3:10">
      <c r="C518" s="6"/>
      <c r="D518" s="6"/>
      <c r="E518" s="6"/>
      <c r="J518" s="7"/>
    </row>
    <row r="519" spans="3:10">
      <c r="C519" s="6"/>
      <c r="D519" s="6"/>
      <c r="E519" s="6"/>
      <c r="J519" s="7"/>
    </row>
    <row r="520" spans="3:10">
      <c r="C520" s="6"/>
      <c r="D520" s="6"/>
      <c r="E520" s="6"/>
      <c r="J520" s="7"/>
    </row>
    <row r="521" spans="3:10">
      <c r="C521" s="6"/>
      <c r="D521" s="6"/>
      <c r="E521" s="6"/>
      <c r="J521" s="7"/>
    </row>
    <row r="522" spans="3:10">
      <c r="C522" s="6"/>
      <c r="D522" s="6"/>
      <c r="E522" s="6"/>
      <c r="J522" s="7"/>
    </row>
    <row r="523" spans="3:10">
      <c r="C523" s="6"/>
      <c r="D523" s="6"/>
      <c r="E523" s="6"/>
      <c r="J523" s="7"/>
    </row>
    <row r="524" spans="3:10">
      <c r="C524" s="6"/>
      <c r="D524" s="6"/>
      <c r="E524" s="6"/>
      <c r="J524" s="7"/>
    </row>
    <row r="525" spans="3:10">
      <c r="C525" s="6"/>
      <c r="D525" s="6"/>
      <c r="E525" s="6"/>
      <c r="J525" s="7"/>
    </row>
    <row r="526" spans="3:10">
      <c r="C526" s="6"/>
      <c r="D526" s="6"/>
      <c r="E526" s="6"/>
      <c r="J526" s="7"/>
    </row>
    <row r="527" spans="3:10">
      <c r="C527" s="6"/>
      <c r="D527" s="6"/>
      <c r="E527" s="6"/>
      <c r="J527" s="7"/>
    </row>
    <row r="528" spans="3:10">
      <c r="C528" s="6"/>
      <c r="D528" s="6"/>
      <c r="E528" s="6"/>
      <c r="J528" s="7"/>
    </row>
    <row r="529" spans="3:10">
      <c r="C529" s="6"/>
      <c r="D529" s="6"/>
      <c r="E529" s="6"/>
      <c r="J529" s="7"/>
    </row>
    <row r="530" spans="3:10">
      <c r="C530" s="6"/>
      <c r="D530" s="6"/>
      <c r="E530" s="6"/>
      <c r="J530" s="7"/>
    </row>
    <row r="531" spans="3:10">
      <c r="C531" s="6"/>
      <c r="D531" s="6"/>
      <c r="E531" s="6"/>
      <c r="J531" s="7"/>
    </row>
    <row r="532" spans="3:10">
      <c r="C532" s="6"/>
      <c r="D532" s="6"/>
      <c r="E532" s="6"/>
      <c r="J532" s="7"/>
    </row>
    <row r="533" spans="3:10">
      <c r="C533" s="6"/>
      <c r="D533" s="6"/>
      <c r="E533" s="6"/>
      <c r="J533" s="7"/>
    </row>
    <row r="534" spans="3:10">
      <c r="C534" s="6"/>
      <c r="D534" s="6"/>
      <c r="E534" s="6"/>
      <c r="J534" s="7"/>
    </row>
    <row r="535" spans="3:10">
      <c r="C535" s="6"/>
      <c r="D535" s="6"/>
      <c r="E535" s="6"/>
      <c r="J535" s="7"/>
    </row>
    <row r="536" spans="3:10">
      <c r="C536" s="6"/>
      <c r="D536" s="6"/>
      <c r="E536" s="6"/>
      <c r="J536" s="7"/>
    </row>
    <row r="537" spans="3:10">
      <c r="C537" s="6"/>
      <c r="D537" s="6"/>
      <c r="E537" s="6"/>
      <c r="J537" s="7"/>
    </row>
    <row r="538" spans="3:10">
      <c r="C538" s="6"/>
      <c r="D538" s="6"/>
      <c r="E538" s="6"/>
      <c r="J538" s="7"/>
    </row>
    <row r="539" spans="3:10">
      <c r="C539" s="6"/>
      <c r="D539" s="6"/>
      <c r="E539" s="6"/>
      <c r="J539" s="7"/>
    </row>
    <row r="540" spans="3:10">
      <c r="C540" s="6"/>
      <c r="D540" s="6"/>
      <c r="E540" s="6"/>
      <c r="J540" s="7"/>
    </row>
    <row r="541" spans="3:10">
      <c r="C541" s="6"/>
      <c r="D541" s="6"/>
      <c r="E541" s="6"/>
      <c r="J541" s="7"/>
    </row>
    <row r="542" spans="3:10">
      <c r="C542" s="6"/>
      <c r="D542" s="6"/>
      <c r="E542" s="6"/>
      <c r="J542" s="7"/>
    </row>
    <row r="543" spans="3:10">
      <c r="C543" s="6"/>
      <c r="D543" s="6"/>
      <c r="E543" s="6"/>
      <c r="J543" s="7"/>
    </row>
    <row r="544" spans="3:10">
      <c r="C544" s="6"/>
      <c r="D544" s="6"/>
      <c r="E544" s="6"/>
      <c r="J544" s="7"/>
    </row>
    <row r="545" spans="3:10">
      <c r="C545" s="6"/>
      <c r="D545" s="6"/>
      <c r="E545" s="6"/>
      <c r="J545" s="7"/>
    </row>
    <row r="546" spans="3:10">
      <c r="C546" s="6"/>
      <c r="D546" s="6"/>
      <c r="E546" s="6"/>
      <c r="J546" s="7"/>
    </row>
    <row r="547" spans="3:10">
      <c r="C547" s="6"/>
      <c r="D547" s="6"/>
      <c r="E547" s="6"/>
      <c r="J547" s="7"/>
    </row>
    <row r="548" spans="3:10">
      <c r="C548" s="6"/>
      <c r="D548" s="6"/>
      <c r="E548" s="6"/>
      <c r="J548" s="7"/>
    </row>
    <row r="549" spans="3:10">
      <c r="C549" s="6"/>
      <c r="D549" s="6"/>
      <c r="E549" s="6"/>
      <c r="J549" s="7"/>
    </row>
    <row r="550" spans="3:10">
      <c r="C550" s="6"/>
      <c r="D550" s="6"/>
      <c r="E550" s="6"/>
      <c r="J550" s="7"/>
    </row>
    <row r="551" spans="3:10">
      <c r="C551" s="6"/>
      <c r="D551" s="6"/>
      <c r="E551" s="6"/>
      <c r="J551" s="7"/>
    </row>
    <row r="552" spans="3:10">
      <c r="C552" s="6"/>
      <c r="D552" s="6"/>
      <c r="E552" s="6"/>
      <c r="J552" s="7"/>
    </row>
    <row r="553" spans="3:10">
      <c r="C553" s="6"/>
      <c r="D553" s="6"/>
      <c r="E553" s="6"/>
      <c r="J553" s="7"/>
    </row>
    <row r="554" spans="3:10">
      <c r="C554" s="6"/>
      <c r="D554" s="6"/>
      <c r="E554" s="6"/>
      <c r="J554" s="7"/>
    </row>
    <row r="555" spans="3:10">
      <c r="C555" s="6"/>
      <c r="D555" s="6"/>
      <c r="E555" s="6"/>
      <c r="J555" s="7"/>
    </row>
    <row r="556" spans="3:10">
      <c r="C556" s="6"/>
      <c r="D556" s="6"/>
      <c r="E556" s="6"/>
      <c r="J556" s="7"/>
    </row>
    <row r="557" spans="3:10">
      <c r="C557" s="6"/>
      <c r="D557" s="6"/>
      <c r="E557" s="6"/>
      <c r="J557" s="7"/>
    </row>
    <row r="558" spans="3:10">
      <c r="C558" s="6"/>
      <c r="D558" s="6"/>
      <c r="E558" s="6"/>
      <c r="J558" s="7"/>
    </row>
    <row r="559" spans="3:10">
      <c r="C559" s="6"/>
      <c r="D559" s="6"/>
      <c r="E559" s="6"/>
      <c r="J559" s="7"/>
    </row>
    <row r="560" spans="3:10">
      <c r="C560" s="6"/>
      <c r="D560" s="6"/>
      <c r="E560" s="6"/>
      <c r="J560" s="7"/>
    </row>
    <row r="561" spans="3:10">
      <c r="C561" s="6"/>
      <c r="D561" s="6"/>
      <c r="E561" s="6"/>
      <c r="J561" s="7"/>
    </row>
    <row r="562" spans="3:10">
      <c r="C562" s="6"/>
      <c r="D562" s="6"/>
      <c r="E562" s="6"/>
      <c r="J562" s="7"/>
    </row>
    <row r="563" spans="3:10">
      <c r="C563" s="6"/>
      <c r="D563" s="6"/>
      <c r="E563" s="6"/>
      <c r="J563" s="7"/>
    </row>
    <row r="564" spans="3:10">
      <c r="C564" s="6"/>
      <c r="D564" s="6"/>
      <c r="E564" s="6"/>
      <c r="J564" s="7"/>
    </row>
    <row r="565" spans="3:10">
      <c r="C565" s="6"/>
      <c r="D565" s="6"/>
      <c r="E565" s="6"/>
      <c r="J565" s="7"/>
    </row>
    <row r="566" spans="3:10">
      <c r="C566" s="6"/>
      <c r="D566" s="6"/>
      <c r="E566" s="6"/>
      <c r="J566" s="7"/>
    </row>
    <row r="567" spans="3:10">
      <c r="C567" s="6"/>
      <c r="D567" s="6"/>
      <c r="E567" s="6"/>
      <c r="J567" s="7"/>
    </row>
    <row r="568" spans="3:10">
      <c r="C568" s="6"/>
      <c r="D568" s="6"/>
      <c r="E568" s="6"/>
      <c r="J568" s="7"/>
    </row>
    <row r="569" spans="3:10">
      <c r="C569" s="6"/>
      <c r="D569" s="6"/>
      <c r="E569" s="6"/>
      <c r="J569" s="7"/>
    </row>
    <row r="570" spans="3:10">
      <c r="C570" s="6"/>
      <c r="D570" s="6"/>
      <c r="E570" s="6"/>
      <c r="J570" s="7"/>
    </row>
    <row r="571" spans="3:10">
      <c r="C571" s="6"/>
      <c r="D571" s="6"/>
      <c r="E571" s="6"/>
      <c r="J571" s="7"/>
    </row>
    <row r="572" spans="3:10">
      <c r="C572" s="6"/>
      <c r="D572" s="6"/>
      <c r="E572" s="6"/>
      <c r="J572" s="7"/>
    </row>
    <row r="573" spans="3:10">
      <c r="C573" s="6"/>
      <c r="D573" s="6"/>
      <c r="E573" s="6"/>
      <c r="J573" s="7"/>
    </row>
    <row r="574" spans="3:10">
      <c r="C574" s="6"/>
      <c r="D574" s="6"/>
      <c r="E574" s="6"/>
      <c r="J574" s="7"/>
    </row>
    <row r="575" spans="3:10">
      <c r="C575" s="6"/>
      <c r="D575" s="6"/>
      <c r="E575" s="6"/>
      <c r="J575" s="7"/>
    </row>
    <row r="576" spans="3:10">
      <c r="C576" s="6"/>
      <c r="D576" s="6"/>
      <c r="E576" s="6"/>
      <c r="J576" s="7"/>
    </row>
    <row r="577" spans="3:10">
      <c r="C577" s="6"/>
      <c r="D577" s="6"/>
      <c r="E577" s="6"/>
      <c r="J577" s="7"/>
    </row>
    <row r="578" spans="3:10">
      <c r="C578" s="6"/>
      <c r="D578" s="6"/>
      <c r="E578" s="6"/>
      <c r="J578" s="7"/>
    </row>
    <row r="579" spans="3:10">
      <c r="C579" s="6"/>
      <c r="D579" s="6"/>
      <c r="E579" s="6"/>
      <c r="J579" s="7"/>
    </row>
    <row r="580" spans="3:10">
      <c r="C580" s="6"/>
      <c r="D580" s="6"/>
      <c r="E580" s="6"/>
      <c r="J580" s="7"/>
    </row>
    <row r="581" spans="3:10">
      <c r="C581" s="6"/>
      <c r="D581" s="6"/>
      <c r="E581" s="6"/>
      <c r="J581" s="7"/>
    </row>
    <row r="582" spans="3:10">
      <c r="C582" s="6"/>
      <c r="D582" s="6"/>
      <c r="E582" s="6"/>
      <c r="J582" s="7"/>
    </row>
    <row r="583" spans="3:10">
      <c r="C583" s="6"/>
      <c r="D583" s="6"/>
      <c r="E583" s="6"/>
      <c r="J583" s="7"/>
    </row>
    <row r="584" spans="3:10">
      <c r="C584" s="6"/>
      <c r="D584" s="6"/>
      <c r="E584" s="6"/>
      <c r="J584" s="7"/>
    </row>
    <row r="585" spans="3:10">
      <c r="C585" s="6"/>
      <c r="D585" s="6"/>
      <c r="E585" s="6"/>
      <c r="J585" s="7"/>
    </row>
    <row r="586" spans="3:10">
      <c r="C586" s="6"/>
      <c r="D586" s="6"/>
      <c r="E586" s="6"/>
      <c r="J586" s="7"/>
    </row>
    <row r="587" spans="3:10">
      <c r="C587" s="6"/>
      <c r="D587" s="6"/>
      <c r="E587" s="6"/>
      <c r="J587" s="7"/>
    </row>
    <row r="588" spans="3:10">
      <c r="C588" s="6"/>
      <c r="D588" s="6"/>
      <c r="E588" s="6"/>
      <c r="J588" s="7"/>
    </row>
    <row r="589" spans="3:10">
      <c r="C589" s="6"/>
      <c r="D589" s="6"/>
      <c r="E589" s="6"/>
      <c r="J589" s="7"/>
    </row>
    <row r="590" spans="3:10">
      <c r="C590" s="6"/>
      <c r="D590" s="6"/>
      <c r="E590" s="6"/>
      <c r="J590" s="7"/>
    </row>
    <row r="591" spans="3:10">
      <c r="C591" s="6"/>
      <c r="D591" s="6"/>
      <c r="E591" s="6"/>
      <c r="J591" s="7"/>
    </row>
    <row r="592" spans="3:10">
      <c r="C592" s="6"/>
      <c r="D592" s="6"/>
      <c r="E592" s="6"/>
      <c r="J592" s="7"/>
    </row>
    <row r="593" spans="3:10">
      <c r="C593" s="6"/>
      <c r="D593" s="6"/>
      <c r="E593" s="6"/>
      <c r="J593" s="7"/>
    </row>
    <row r="594" spans="3:10">
      <c r="C594" s="6"/>
      <c r="D594" s="6"/>
      <c r="E594" s="6"/>
      <c r="J594" s="7"/>
    </row>
    <row r="595" spans="3:10">
      <c r="C595" s="6"/>
      <c r="D595" s="6"/>
      <c r="E595" s="6"/>
      <c r="J595" s="7"/>
    </row>
    <row r="596" spans="3:10">
      <c r="C596" s="6"/>
      <c r="D596" s="6"/>
      <c r="E596" s="6"/>
      <c r="J596" s="7"/>
    </row>
    <row r="597" spans="3:10">
      <c r="C597" s="6"/>
      <c r="D597" s="6"/>
      <c r="E597" s="6"/>
      <c r="J597" s="7"/>
    </row>
    <row r="598" spans="3:10">
      <c r="C598" s="6"/>
      <c r="D598" s="6"/>
      <c r="E598" s="6"/>
      <c r="J598" s="7"/>
    </row>
    <row r="599" spans="3:10">
      <c r="C599" s="6"/>
      <c r="D599" s="6"/>
      <c r="E599" s="6"/>
      <c r="J599" s="7"/>
    </row>
    <row r="600" spans="3:10">
      <c r="C600" s="6"/>
      <c r="D600" s="6"/>
      <c r="E600" s="6"/>
      <c r="J600" s="7"/>
    </row>
    <row r="601" spans="3:10">
      <c r="C601" s="6"/>
      <c r="D601" s="6"/>
      <c r="E601" s="6"/>
      <c r="J601" s="7"/>
    </row>
    <row r="602" spans="3:10">
      <c r="C602" s="6"/>
      <c r="D602" s="6"/>
      <c r="E602" s="6"/>
      <c r="J602" s="7"/>
    </row>
    <row r="603" spans="3:10">
      <c r="C603" s="6"/>
      <c r="D603" s="6"/>
      <c r="E603" s="6"/>
      <c r="J603" s="7"/>
    </row>
    <row r="604" spans="3:10">
      <c r="C604" s="6"/>
      <c r="D604" s="6"/>
      <c r="E604" s="6"/>
      <c r="J604" s="7"/>
    </row>
    <row r="605" spans="3:10">
      <c r="C605" s="6"/>
      <c r="D605" s="6"/>
      <c r="E605" s="6"/>
      <c r="J605" s="7"/>
    </row>
    <row r="606" spans="3:10">
      <c r="C606" s="6"/>
      <c r="D606" s="6"/>
      <c r="E606" s="6"/>
      <c r="J606" s="7"/>
    </row>
    <row r="607" spans="3:10">
      <c r="C607" s="6"/>
      <c r="D607" s="6"/>
      <c r="E607" s="6"/>
      <c r="J607" s="7"/>
    </row>
    <row r="608" spans="3:10">
      <c r="C608" s="6"/>
      <c r="D608" s="6"/>
      <c r="E608" s="6"/>
      <c r="J608" s="7"/>
    </row>
    <row r="609" spans="3:10">
      <c r="C609" s="6"/>
      <c r="D609" s="6"/>
      <c r="E609" s="6"/>
      <c r="J609" s="7"/>
    </row>
    <row r="610" spans="3:10">
      <c r="C610" s="6"/>
      <c r="D610" s="6"/>
      <c r="E610" s="6"/>
      <c r="J610" s="7"/>
    </row>
    <row r="611" spans="3:10">
      <c r="C611" s="6"/>
      <c r="D611" s="6"/>
      <c r="E611" s="6"/>
      <c r="J611" s="7"/>
    </row>
    <row r="612" spans="3:10">
      <c r="C612" s="6"/>
      <c r="D612" s="6"/>
      <c r="E612" s="6"/>
      <c r="J612" s="7"/>
    </row>
    <row r="613" spans="3:10">
      <c r="C613" s="6"/>
      <c r="D613" s="6"/>
      <c r="E613" s="6"/>
      <c r="J613" s="7"/>
    </row>
    <row r="614" spans="3:10">
      <c r="C614" s="6"/>
      <c r="D614" s="6"/>
      <c r="E614" s="6"/>
      <c r="J614" s="7"/>
    </row>
    <row r="615" spans="3:10">
      <c r="C615" s="6"/>
      <c r="D615" s="6"/>
      <c r="E615" s="6"/>
      <c r="J615" s="7"/>
    </row>
    <row r="616" spans="3:10">
      <c r="C616" s="6"/>
      <c r="D616" s="6"/>
      <c r="E616" s="6"/>
      <c r="J616" s="7"/>
    </row>
    <row r="617" spans="3:10">
      <c r="C617" s="6"/>
      <c r="D617" s="6"/>
      <c r="E617" s="6"/>
      <c r="J617" s="7"/>
    </row>
    <row r="618" spans="3:10">
      <c r="C618" s="6"/>
      <c r="D618" s="6"/>
      <c r="E618" s="6"/>
      <c r="J618" s="7"/>
    </row>
    <row r="619" spans="3:10">
      <c r="C619" s="6"/>
      <c r="D619" s="6"/>
      <c r="E619" s="6"/>
      <c r="J619" s="7"/>
    </row>
    <row r="620" spans="3:10">
      <c r="C620" s="6"/>
      <c r="D620" s="6"/>
      <c r="E620" s="6"/>
      <c r="J620" s="7"/>
    </row>
    <row r="621" spans="3:10">
      <c r="C621" s="6"/>
      <c r="D621" s="6"/>
      <c r="E621" s="6"/>
      <c r="J621" s="7"/>
    </row>
    <row r="622" spans="3:10">
      <c r="C622" s="6"/>
      <c r="D622" s="6"/>
      <c r="E622" s="6"/>
      <c r="J622" s="7"/>
    </row>
    <row r="623" spans="3:10">
      <c r="C623" s="6"/>
      <c r="D623" s="6"/>
      <c r="E623" s="6"/>
      <c r="J623" s="7"/>
    </row>
    <row r="624" spans="3:10">
      <c r="C624" s="6"/>
      <c r="D624" s="6"/>
      <c r="E624" s="6"/>
      <c r="J624" s="7"/>
    </row>
    <row r="625" spans="3:10">
      <c r="C625" s="6"/>
      <c r="D625" s="6"/>
      <c r="E625" s="6"/>
      <c r="J625" s="7"/>
    </row>
    <row r="626" spans="3:10">
      <c r="C626" s="6"/>
      <c r="D626" s="6"/>
      <c r="E626" s="6"/>
      <c r="J626" s="7"/>
    </row>
    <row r="627" spans="3:10">
      <c r="C627" s="6"/>
      <c r="D627" s="6"/>
      <c r="E627" s="6"/>
      <c r="J627" s="7"/>
    </row>
    <row r="628" spans="3:10">
      <c r="C628" s="6"/>
      <c r="D628" s="6"/>
      <c r="E628" s="6"/>
      <c r="J628" s="7"/>
    </row>
    <row r="629" spans="3:10">
      <c r="C629" s="6"/>
      <c r="D629" s="6"/>
      <c r="E629" s="6"/>
      <c r="J629" s="7"/>
    </row>
    <row r="630" spans="3:10">
      <c r="C630" s="6"/>
      <c r="D630" s="6"/>
      <c r="E630" s="6"/>
      <c r="J630" s="7"/>
    </row>
    <row r="631" spans="3:10">
      <c r="C631" s="6"/>
      <c r="D631" s="6"/>
      <c r="E631" s="6"/>
      <c r="J631" s="7"/>
    </row>
    <row r="632" spans="3:10">
      <c r="C632" s="6"/>
      <c r="D632" s="6"/>
      <c r="E632" s="6"/>
      <c r="J632" s="7"/>
    </row>
    <row r="633" spans="3:10">
      <c r="C633" s="6"/>
      <c r="D633" s="6"/>
      <c r="E633" s="6"/>
      <c r="J633" s="7"/>
    </row>
    <row r="634" spans="3:10">
      <c r="C634" s="6"/>
      <c r="D634" s="6"/>
      <c r="E634" s="6"/>
      <c r="J634" s="7"/>
    </row>
    <row r="635" spans="3:10">
      <c r="C635" s="6"/>
      <c r="D635" s="6"/>
      <c r="E635" s="6"/>
      <c r="J635" s="7"/>
    </row>
    <row r="636" spans="3:10">
      <c r="C636" s="6"/>
      <c r="D636" s="6"/>
      <c r="E636" s="6"/>
      <c r="J636" s="7"/>
    </row>
    <row r="637" spans="3:10">
      <c r="C637" s="6"/>
      <c r="D637" s="6"/>
      <c r="E637" s="6"/>
      <c r="J637" s="7"/>
    </row>
    <row r="638" spans="3:10">
      <c r="C638" s="6"/>
      <c r="D638" s="6"/>
      <c r="E638" s="6"/>
      <c r="J638" s="7"/>
    </row>
    <row r="639" spans="3:10">
      <c r="C639" s="6"/>
      <c r="D639" s="6"/>
      <c r="E639" s="6"/>
      <c r="J639" s="7"/>
    </row>
    <row r="640" spans="3:10">
      <c r="C640" s="6"/>
      <c r="D640" s="6"/>
      <c r="E640" s="6"/>
      <c r="J640" s="7"/>
    </row>
    <row r="641" spans="3:10">
      <c r="C641" s="6"/>
      <c r="D641" s="6"/>
      <c r="E641" s="6"/>
      <c r="J641" s="7"/>
    </row>
    <row r="642" spans="3:10">
      <c r="C642" s="6"/>
      <c r="D642" s="6"/>
      <c r="E642" s="6"/>
      <c r="J642" s="7"/>
    </row>
    <row r="643" spans="3:10">
      <c r="C643" s="6"/>
      <c r="D643" s="6"/>
      <c r="E643" s="6"/>
      <c r="J643" s="7"/>
    </row>
    <row r="644" spans="3:10">
      <c r="C644" s="6"/>
      <c r="D644" s="6"/>
      <c r="E644" s="6"/>
      <c r="J644" s="7"/>
    </row>
    <row r="645" spans="3:10">
      <c r="C645" s="6"/>
      <c r="D645" s="6"/>
      <c r="E645" s="6"/>
      <c r="J645" s="7"/>
    </row>
    <row r="646" spans="3:10">
      <c r="C646" s="6"/>
      <c r="D646" s="6"/>
      <c r="E646" s="6"/>
      <c r="J646" s="7"/>
    </row>
    <row r="647" spans="3:10">
      <c r="C647" s="6"/>
      <c r="D647" s="6"/>
      <c r="E647" s="6"/>
      <c r="J647" s="7"/>
    </row>
    <row r="648" spans="3:10">
      <c r="C648" s="6"/>
      <c r="D648" s="6"/>
      <c r="E648" s="6"/>
      <c r="J648" s="7"/>
    </row>
    <row r="649" spans="3:10">
      <c r="C649" s="6"/>
      <c r="D649" s="6"/>
      <c r="E649" s="6"/>
      <c r="J649" s="7"/>
    </row>
    <row r="650" spans="3:10">
      <c r="C650" s="6"/>
      <c r="D650" s="6"/>
      <c r="E650" s="6"/>
      <c r="J650" s="7"/>
    </row>
    <row r="651" spans="3:10">
      <c r="C651" s="6"/>
      <c r="D651" s="6"/>
      <c r="E651" s="6"/>
      <c r="J651" s="7"/>
    </row>
    <row r="652" spans="3:10">
      <c r="C652" s="6"/>
      <c r="D652" s="6"/>
      <c r="E652" s="6"/>
      <c r="J652" s="7"/>
    </row>
    <row r="653" spans="3:10">
      <c r="C653" s="6"/>
      <c r="D653" s="6"/>
      <c r="E653" s="6"/>
      <c r="J653" s="7"/>
    </row>
    <row r="654" spans="3:10">
      <c r="C654" s="6"/>
      <c r="D654" s="6"/>
      <c r="E654" s="6"/>
      <c r="J654" s="7"/>
    </row>
    <row r="655" spans="3:10">
      <c r="C655" s="6"/>
      <c r="D655" s="6"/>
      <c r="E655" s="6"/>
      <c r="J655" s="7"/>
    </row>
    <row r="656" spans="3:10">
      <c r="C656" s="6"/>
      <c r="D656" s="6"/>
      <c r="E656" s="6"/>
      <c r="J656" s="7"/>
    </row>
    <row r="657" spans="3:10">
      <c r="C657" s="6"/>
      <c r="D657" s="6"/>
      <c r="E657" s="6"/>
      <c r="J657" s="7"/>
    </row>
    <row r="658" spans="3:10">
      <c r="C658" s="6"/>
      <c r="D658" s="6"/>
      <c r="E658" s="6"/>
      <c r="J658" s="7"/>
    </row>
    <row r="659" spans="3:10">
      <c r="C659" s="6"/>
      <c r="D659" s="6"/>
      <c r="E659" s="6"/>
      <c r="J659" s="7"/>
    </row>
    <row r="660" spans="3:10">
      <c r="C660" s="6"/>
      <c r="D660" s="6"/>
      <c r="E660" s="6"/>
      <c r="J660" s="7"/>
    </row>
    <row r="661" spans="3:10">
      <c r="C661" s="6"/>
      <c r="D661" s="6"/>
      <c r="E661" s="6"/>
      <c r="J661" s="7"/>
    </row>
    <row r="662" spans="3:10">
      <c r="C662" s="6"/>
      <c r="D662" s="6"/>
      <c r="E662" s="6"/>
      <c r="J662" s="7"/>
    </row>
    <row r="663" spans="3:10">
      <c r="C663" s="6"/>
      <c r="D663" s="6"/>
      <c r="E663" s="6"/>
      <c r="J663" s="7"/>
    </row>
    <row r="664" spans="3:10">
      <c r="C664" s="6"/>
      <c r="D664" s="6"/>
      <c r="E664" s="6"/>
      <c r="J664" s="7"/>
    </row>
    <row r="665" spans="3:10">
      <c r="C665" s="6"/>
      <c r="D665" s="6"/>
      <c r="E665" s="6"/>
      <c r="J665" s="7"/>
    </row>
    <row r="666" spans="3:10">
      <c r="C666" s="6"/>
      <c r="D666" s="6"/>
      <c r="E666" s="6"/>
      <c r="J666" s="7"/>
    </row>
    <row r="667" spans="3:10">
      <c r="C667" s="6"/>
      <c r="D667" s="6"/>
      <c r="E667" s="6"/>
      <c r="J667" s="7"/>
    </row>
    <row r="668" spans="3:10">
      <c r="C668" s="6"/>
      <c r="D668" s="6"/>
      <c r="E668" s="6"/>
      <c r="J668" s="7"/>
    </row>
    <row r="669" spans="3:10">
      <c r="C669" s="6"/>
      <c r="D669" s="6"/>
      <c r="E669" s="6"/>
      <c r="J669" s="7"/>
    </row>
    <row r="670" spans="3:10">
      <c r="C670" s="6"/>
      <c r="D670" s="6"/>
      <c r="E670" s="6"/>
      <c r="J670" s="7"/>
    </row>
    <row r="671" spans="3:10">
      <c r="C671" s="6"/>
      <c r="D671" s="6"/>
      <c r="E671" s="6"/>
      <c r="J671" s="7"/>
    </row>
    <row r="672" spans="3:10">
      <c r="C672" s="6"/>
      <c r="D672" s="6"/>
      <c r="E672" s="6"/>
      <c r="J672" s="7"/>
    </row>
    <row r="673" spans="3:10">
      <c r="C673" s="6"/>
      <c r="D673" s="6"/>
      <c r="E673" s="6"/>
      <c r="J673" s="7"/>
    </row>
    <row r="674" spans="3:10">
      <c r="C674" s="6"/>
      <c r="D674" s="6"/>
      <c r="E674" s="6"/>
      <c r="J674" s="7"/>
    </row>
    <row r="675" spans="3:10">
      <c r="C675" s="6"/>
      <c r="D675" s="6"/>
      <c r="E675" s="6"/>
      <c r="J675" s="7"/>
    </row>
    <row r="676" spans="3:10">
      <c r="C676" s="6"/>
      <c r="D676" s="6"/>
      <c r="E676" s="6"/>
      <c r="J676" s="7"/>
    </row>
    <row r="677" spans="3:10">
      <c r="C677" s="6"/>
      <c r="D677" s="6"/>
      <c r="E677" s="6"/>
      <c r="J677" s="7"/>
    </row>
    <row r="678" spans="3:10">
      <c r="C678" s="6"/>
      <c r="D678" s="6"/>
      <c r="E678" s="6"/>
      <c r="J678" s="7"/>
    </row>
    <row r="679" spans="3:10">
      <c r="C679" s="6"/>
      <c r="D679" s="6"/>
      <c r="E679" s="6"/>
      <c r="J679" s="7"/>
    </row>
    <row r="680" spans="3:10">
      <c r="C680" s="6"/>
      <c r="D680" s="6"/>
      <c r="E680" s="6"/>
      <c r="J680" s="7"/>
    </row>
    <row r="681" spans="3:10">
      <c r="C681" s="6"/>
      <c r="D681" s="6"/>
      <c r="E681" s="6"/>
      <c r="J681" s="7"/>
    </row>
    <row r="682" spans="3:10">
      <c r="C682" s="6"/>
      <c r="D682" s="6"/>
      <c r="E682" s="6"/>
      <c r="J682" s="7"/>
    </row>
    <row r="683" spans="3:10">
      <c r="C683" s="6"/>
      <c r="D683" s="6"/>
      <c r="E683" s="6"/>
      <c r="J683" s="7"/>
    </row>
    <row r="684" spans="3:10">
      <c r="C684" s="6"/>
      <c r="D684" s="6"/>
      <c r="E684" s="6"/>
      <c r="J684" s="7"/>
    </row>
    <row r="685" spans="3:10">
      <c r="C685" s="6"/>
      <c r="D685" s="6"/>
      <c r="E685" s="6"/>
      <c r="J685" s="7"/>
    </row>
    <row r="686" spans="3:10">
      <c r="C686" s="6"/>
      <c r="D686" s="6"/>
      <c r="E686" s="6"/>
      <c r="J686" s="7"/>
    </row>
    <row r="687" spans="3:10">
      <c r="C687" s="6"/>
      <c r="D687" s="6"/>
      <c r="E687" s="6"/>
      <c r="J687" s="7"/>
    </row>
    <row r="688" spans="3:10">
      <c r="C688" s="6"/>
      <c r="D688" s="6"/>
      <c r="E688" s="6"/>
      <c r="J688" s="7"/>
    </row>
    <row r="689" spans="3:10">
      <c r="C689" s="6"/>
      <c r="D689" s="6"/>
      <c r="E689" s="6"/>
      <c r="J689" s="7"/>
    </row>
    <row r="690" spans="3:10">
      <c r="C690" s="6"/>
      <c r="D690" s="6"/>
      <c r="E690" s="6"/>
      <c r="J690" s="7"/>
    </row>
    <row r="691" spans="3:10">
      <c r="C691" s="6"/>
      <c r="D691" s="6"/>
      <c r="E691" s="6"/>
      <c r="J691" s="7"/>
    </row>
    <row r="692" spans="3:10">
      <c r="C692" s="6"/>
      <c r="D692" s="6"/>
      <c r="E692" s="6"/>
      <c r="J692" s="7"/>
    </row>
    <row r="693" spans="3:10">
      <c r="C693" s="6"/>
      <c r="D693" s="6"/>
      <c r="E693" s="6"/>
      <c r="J693" s="7"/>
    </row>
    <row r="694" spans="3:10">
      <c r="C694" s="6"/>
      <c r="D694" s="6"/>
      <c r="E694" s="6"/>
      <c r="J694" s="7"/>
    </row>
    <row r="695" spans="3:10">
      <c r="C695" s="6"/>
      <c r="D695" s="6"/>
      <c r="E695" s="6"/>
      <c r="J695" s="7"/>
    </row>
    <row r="696" spans="3:10">
      <c r="C696" s="6"/>
      <c r="D696" s="6"/>
      <c r="E696" s="6"/>
      <c r="J696" s="7"/>
    </row>
    <row r="697" spans="3:10">
      <c r="C697" s="6"/>
      <c r="D697" s="6"/>
      <c r="E697" s="6"/>
      <c r="J697" s="7"/>
    </row>
    <row r="698" spans="3:10">
      <c r="C698" s="6"/>
      <c r="D698" s="6"/>
      <c r="E698" s="6"/>
      <c r="J698" s="7"/>
    </row>
    <row r="699" spans="3:10">
      <c r="C699" s="6"/>
      <c r="D699" s="6"/>
      <c r="E699" s="6"/>
      <c r="J699" s="7"/>
    </row>
    <row r="700" spans="3:10">
      <c r="C700" s="6"/>
      <c r="D700" s="6"/>
      <c r="E700" s="6"/>
      <c r="J700" s="7"/>
    </row>
    <row r="701" spans="3:10">
      <c r="C701" s="6"/>
      <c r="D701" s="6"/>
      <c r="E701" s="6"/>
      <c r="J701" s="7"/>
    </row>
    <row r="702" spans="3:10">
      <c r="C702" s="6"/>
      <c r="D702" s="6"/>
      <c r="E702" s="6"/>
      <c r="J702" s="7"/>
    </row>
    <row r="703" spans="3:10">
      <c r="C703" s="6"/>
      <c r="D703" s="6"/>
      <c r="E703" s="6"/>
      <c r="J703" s="7"/>
    </row>
    <row r="704" spans="3:10">
      <c r="C704" s="6"/>
      <c r="D704" s="6"/>
      <c r="E704" s="6"/>
      <c r="J704" s="7"/>
    </row>
    <row r="705" spans="3:10">
      <c r="C705" s="6"/>
      <c r="D705" s="6"/>
      <c r="E705" s="6"/>
      <c r="J705" s="7"/>
    </row>
    <row r="706" spans="3:10">
      <c r="C706" s="6"/>
      <c r="D706" s="6"/>
      <c r="E706" s="6"/>
      <c r="J706" s="7"/>
    </row>
    <row r="707" spans="3:10">
      <c r="C707" s="6"/>
      <c r="D707" s="6"/>
      <c r="E707" s="6"/>
      <c r="J707" s="7"/>
    </row>
    <row r="708" spans="3:10">
      <c r="C708" s="6"/>
      <c r="D708" s="6"/>
      <c r="E708" s="6"/>
      <c r="J708" s="7"/>
    </row>
    <row r="709" spans="3:10">
      <c r="C709" s="6"/>
      <c r="D709" s="6"/>
      <c r="E709" s="6"/>
      <c r="J709" s="7"/>
    </row>
    <row r="710" spans="3:10">
      <c r="C710" s="6"/>
      <c r="D710" s="6"/>
      <c r="E710" s="6"/>
      <c r="J710" s="7"/>
    </row>
    <row r="711" spans="3:10">
      <c r="C711" s="6"/>
      <c r="D711" s="6"/>
      <c r="E711" s="6"/>
      <c r="J711" s="7"/>
    </row>
    <row r="712" spans="3:10">
      <c r="C712" s="6"/>
      <c r="D712" s="6"/>
      <c r="E712" s="6"/>
      <c r="J712" s="7"/>
    </row>
    <row r="713" spans="3:10">
      <c r="C713" s="6"/>
      <c r="D713" s="6"/>
      <c r="E713" s="6"/>
      <c r="J713" s="7"/>
    </row>
    <row r="714" spans="3:10">
      <c r="C714" s="6"/>
      <c r="D714" s="6"/>
      <c r="E714" s="6"/>
      <c r="J714" s="7"/>
    </row>
    <row r="715" spans="3:10">
      <c r="C715" s="6"/>
      <c r="D715" s="6"/>
      <c r="E715" s="6"/>
      <c r="J715" s="7"/>
    </row>
    <row r="716" spans="3:10">
      <c r="C716" s="6"/>
      <c r="D716" s="6"/>
      <c r="E716" s="6"/>
      <c r="J716" s="7"/>
    </row>
    <row r="717" spans="3:10">
      <c r="C717" s="6"/>
      <c r="D717" s="6"/>
      <c r="E717" s="6"/>
      <c r="J717" s="7"/>
    </row>
    <row r="718" spans="3:10">
      <c r="C718" s="6"/>
      <c r="D718" s="6"/>
      <c r="E718" s="6"/>
      <c r="J718" s="7"/>
    </row>
    <row r="719" spans="3:10">
      <c r="C719" s="6"/>
      <c r="D719" s="6"/>
      <c r="E719" s="6"/>
      <c r="J719" s="7"/>
    </row>
    <row r="720" spans="3:10">
      <c r="C720" s="6"/>
      <c r="D720" s="6"/>
      <c r="E720" s="6"/>
      <c r="J720" s="7"/>
    </row>
    <row r="721" spans="3:10">
      <c r="C721" s="6"/>
      <c r="D721" s="6"/>
      <c r="E721" s="6"/>
      <c r="J721" s="7"/>
    </row>
    <row r="722" spans="3:10">
      <c r="C722" s="6"/>
      <c r="D722" s="6"/>
      <c r="E722" s="6"/>
      <c r="J722" s="7"/>
    </row>
    <row r="723" spans="3:10">
      <c r="C723" s="6"/>
      <c r="D723" s="6"/>
      <c r="E723" s="6"/>
      <c r="J723" s="7"/>
    </row>
    <row r="724" spans="3:10">
      <c r="C724" s="6"/>
      <c r="D724" s="6"/>
      <c r="E724" s="6"/>
      <c r="J724" s="7"/>
    </row>
    <row r="725" spans="3:10">
      <c r="C725" s="6"/>
      <c r="D725" s="6"/>
      <c r="E725" s="6"/>
      <c r="J725" s="7"/>
    </row>
    <row r="726" spans="3:10">
      <c r="C726" s="6"/>
      <c r="D726" s="6"/>
      <c r="E726" s="6"/>
      <c r="J726" s="7"/>
    </row>
    <row r="727" spans="3:10">
      <c r="C727" s="6"/>
      <c r="D727" s="6"/>
      <c r="E727" s="6"/>
      <c r="J727" s="7"/>
    </row>
    <row r="728" spans="3:10">
      <c r="C728" s="6"/>
      <c r="D728" s="6"/>
      <c r="E728" s="6"/>
      <c r="J728" s="7"/>
    </row>
    <row r="729" spans="3:10">
      <c r="C729" s="6"/>
      <c r="D729" s="6"/>
      <c r="E729" s="6"/>
      <c r="J729" s="7"/>
    </row>
    <row r="730" spans="3:10">
      <c r="C730" s="6"/>
      <c r="D730" s="6"/>
      <c r="E730" s="6"/>
      <c r="J730" s="7"/>
    </row>
    <row r="731" spans="3:10">
      <c r="C731" s="6"/>
      <c r="D731" s="6"/>
      <c r="E731" s="6"/>
      <c r="J731" s="7"/>
    </row>
    <row r="732" spans="3:10">
      <c r="C732" s="6"/>
      <c r="D732" s="6"/>
      <c r="E732" s="6"/>
      <c r="J732" s="7"/>
    </row>
    <row r="733" spans="3:10">
      <c r="C733" s="6"/>
      <c r="D733" s="6"/>
      <c r="E733" s="6"/>
      <c r="J733" s="7"/>
    </row>
    <row r="734" spans="3:10">
      <c r="C734" s="6"/>
      <c r="D734" s="6"/>
      <c r="E734" s="6"/>
      <c r="J734" s="7"/>
    </row>
    <row r="735" spans="3:10">
      <c r="C735" s="6"/>
      <c r="D735" s="6"/>
      <c r="E735" s="6"/>
      <c r="J735" s="7"/>
    </row>
    <row r="736" spans="3:10">
      <c r="C736" s="6"/>
      <c r="D736" s="6"/>
      <c r="E736" s="6"/>
      <c r="J736" s="7"/>
    </row>
    <row r="737" spans="3:10">
      <c r="C737" s="6"/>
      <c r="D737" s="6"/>
      <c r="E737" s="6"/>
      <c r="J737" s="7"/>
    </row>
    <row r="738" spans="3:10">
      <c r="C738" s="6"/>
      <c r="D738" s="6"/>
      <c r="E738" s="6"/>
      <c r="J738" s="7"/>
    </row>
    <row r="739" spans="3:10">
      <c r="C739" s="6"/>
      <c r="D739" s="6"/>
      <c r="E739" s="6"/>
      <c r="J739" s="7"/>
    </row>
    <row r="740" spans="3:10">
      <c r="C740" s="6"/>
      <c r="D740" s="6"/>
      <c r="E740" s="6"/>
      <c r="J740" s="7"/>
    </row>
    <row r="741" spans="3:10">
      <c r="C741" s="6"/>
      <c r="D741" s="6"/>
      <c r="E741" s="6"/>
      <c r="J741" s="7"/>
    </row>
    <row r="742" spans="3:10">
      <c r="C742" s="6"/>
      <c r="D742" s="6"/>
      <c r="E742" s="6"/>
      <c r="J742" s="7"/>
    </row>
    <row r="743" spans="3:10">
      <c r="C743" s="6"/>
      <c r="D743" s="6"/>
      <c r="E743" s="6"/>
      <c r="J743" s="7"/>
    </row>
    <row r="744" spans="3:10">
      <c r="C744" s="6"/>
      <c r="D744" s="6"/>
      <c r="E744" s="6"/>
      <c r="J744" s="7"/>
    </row>
    <row r="745" spans="3:10">
      <c r="C745" s="6"/>
      <c r="D745" s="6"/>
      <c r="E745" s="6"/>
      <c r="J745" s="7"/>
    </row>
    <row r="746" spans="3:10">
      <c r="C746" s="6"/>
      <c r="D746" s="6"/>
      <c r="E746" s="6"/>
      <c r="J746" s="7"/>
    </row>
    <row r="747" spans="3:10">
      <c r="C747" s="6"/>
      <c r="D747" s="6"/>
      <c r="E747" s="6"/>
      <c r="J747" s="7"/>
    </row>
    <row r="748" spans="3:10">
      <c r="C748" s="6"/>
      <c r="D748" s="6"/>
      <c r="E748" s="6"/>
      <c r="J748" s="7"/>
    </row>
    <row r="749" spans="3:10">
      <c r="C749" s="6"/>
      <c r="D749" s="6"/>
      <c r="E749" s="6"/>
      <c r="J749" s="7"/>
    </row>
    <row r="750" spans="3:10">
      <c r="C750" s="6"/>
      <c r="D750" s="6"/>
      <c r="E750" s="6"/>
      <c r="J750" s="7"/>
    </row>
    <row r="751" spans="3:10">
      <c r="C751" s="6"/>
      <c r="D751" s="6"/>
      <c r="E751" s="6"/>
      <c r="J751" s="7"/>
    </row>
    <row r="752" spans="3:10">
      <c r="C752" s="6"/>
      <c r="D752" s="6"/>
      <c r="E752" s="6"/>
      <c r="J752" s="7"/>
    </row>
    <row r="753" spans="3:10">
      <c r="C753" s="6"/>
      <c r="D753" s="6"/>
      <c r="E753" s="6"/>
      <c r="J753" s="7"/>
    </row>
    <row r="754" spans="3:10">
      <c r="C754" s="6"/>
      <c r="D754" s="6"/>
      <c r="E754" s="6"/>
      <c r="J754" s="7"/>
    </row>
    <row r="755" spans="3:10">
      <c r="C755" s="6"/>
      <c r="D755" s="6"/>
      <c r="E755" s="6"/>
      <c r="J755" s="7"/>
    </row>
    <row r="756" spans="3:10">
      <c r="C756" s="6"/>
      <c r="D756" s="6"/>
      <c r="E756" s="6"/>
      <c r="J756" s="7"/>
    </row>
    <row r="757" spans="3:10">
      <c r="C757" s="6"/>
      <c r="D757" s="6"/>
      <c r="E757" s="6"/>
      <c r="J757" s="7"/>
    </row>
    <row r="758" spans="3:10">
      <c r="C758" s="6"/>
      <c r="D758" s="6"/>
      <c r="E758" s="6"/>
      <c r="J758" s="7"/>
    </row>
    <row r="759" spans="3:10">
      <c r="C759" s="6"/>
      <c r="D759" s="6"/>
      <c r="E759" s="6"/>
      <c r="J759" s="7"/>
    </row>
    <row r="760" spans="3:10">
      <c r="C760" s="6"/>
      <c r="D760" s="6"/>
      <c r="E760" s="6"/>
      <c r="J760" s="7"/>
    </row>
    <row r="761" spans="3:10">
      <c r="C761" s="6"/>
      <c r="D761" s="6"/>
      <c r="E761" s="6"/>
      <c r="J761" s="7"/>
    </row>
    <row r="762" spans="3:10">
      <c r="C762" s="6"/>
      <c r="D762" s="6"/>
      <c r="E762" s="6"/>
      <c r="J762" s="7"/>
    </row>
    <row r="763" spans="3:10">
      <c r="C763" s="6"/>
      <c r="D763" s="6"/>
      <c r="E763" s="6"/>
      <c r="J763" s="7"/>
    </row>
    <row r="764" spans="3:10">
      <c r="C764" s="6"/>
      <c r="D764" s="6"/>
      <c r="E764" s="6"/>
      <c r="J764" s="7"/>
    </row>
    <row r="765" spans="3:10">
      <c r="C765" s="6"/>
      <c r="D765" s="6"/>
      <c r="E765" s="6"/>
      <c r="J765" s="7"/>
    </row>
    <row r="766" spans="3:10">
      <c r="C766" s="6"/>
      <c r="D766" s="6"/>
      <c r="E766" s="6"/>
      <c r="J766" s="7"/>
    </row>
    <row r="767" spans="3:10">
      <c r="C767" s="6"/>
      <c r="D767" s="6"/>
      <c r="E767" s="6"/>
      <c r="J767" s="7"/>
    </row>
    <row r="768" spans="3:10">
      <c r="C768" s="6"/>
      <c r="D768" s="6"/>
      <c r="E768" s="6"/>
      <c r="J768" s="7"/>
    </row>
    <row r="769" spans="3:10">
      <c r="C769" s="6"/>
      <c r="D769" s="6"/>
      <c r="E769" s="6"/>
      <c r="J769" s="7"/>
    </row>
    <row r="770" spans="3:10">
      <c r="C770" s="6"/>
      <c r="D770" s="6"/>
      <c r="E770" s="6"/>
      <c r="J770" s="7"/>
    </row>
    <row r="771" spans="3:10">
      <c r="C771" s="6"/>
      <c r="D771" s="6"/>
      <c r="E771" s="6"/>
      <c r="J771" s="7"/>
    </row>
    <row r="772" spans="3:10">
      <c r="C772" s="6"/>
      <c r="D772" s="6"/>
      <c r="E772" s="6"/>
      <c r="J772" s="7"/>
    </row>
    <row r="773" spans="3:10">
      <c r="C773" s="6"/>
      <c r="D773" s="6"/>
      <c r="E773" s="6"/>
      <c r="J773" s="7"/>
    </row>
    <row r="774" spans="3:10">
      <c r="C774" s="6"/>
      <c r="D774" s="6"/>
      <c r="E774" s="6"/>
      <c r="J774" s="7"/>
    </row>
    <row r="775" spans="3:10">
      <c r="C775" s="6"/>
      <c r="D775" s="6"/>
      <c r="E775" s="6"/>
      <c r="J775" s="7"/>
    </row>
    <row r="776" spans="3:10">
      <c r="C776" s="6"/>
      <c r="D776" s="6"/>
      <c r="E776" s="6"/>
      <c r="J776" s="7"/>
    </row>
    <row r="777" spans="3:10">
      <c r="C777" s="6"/>
      <c r="D777" s="6"/>
      <c r="E777" s="6"/>
      <c r="J777" s="7"/>
    </row>
    <row r="778" spans="3:10">
      <c r="C778" s="6"/>
      <c r="D778" s="6"/>
      <c r="E778" s="6"/>
      <c r="J778" s="7"/>
    </row>
    <row r="779" spans="3:10">
      <c r="C779" s="6"/>
      <c r="D779" s="6"/>
      <c r="E779" s="6"/>
      <c r="J779" s="7"/>
    </row>
    <row r="780" spans="3:10">
      <c r="C780" s="6"/>
      <c r="D780" s="6"/>
      <c r="E780" s="6"/>
      <c r="J780" s="7"/>
    </row>
    <row r="781" spans="3:10">
      <c r="C781" s="6"/>
      <c r="D781" s="6"/>
      <c r="E781" s="6"/>
      <c r="J781" s="7"/>
    </row>
    <row r="782" spans="3:10">
      <c r="C782" s="6"/>
      <c r="D782" s="6"/>
      <c r="E782" s="6"/>
      <c r="J782" s="7"/>
    </row>
    <row r="783" spans="3:10">
      <c r="C783" s="6"/>
      <c r="D783" s="6"/>
      <c r="E783" s="6"/>
      <c r="J783" s="7"/>
    </row>
    <row r="784" spans="3:10">
      <c r="C784" s="6"/>
      <c r="D784" s="6"/>
      <c r="E784" s="6"/>
      <c r="J784" s="7"/>
    </row>
    <row r="785" spans="3:10">
      <c r="C785" s="6"/>
      <c r="D785" s="6"/>
      <c r="E785" s="6"/>
      <c r="J785" s="7"/>
    </row>
    <row r="786" spans="3:10">
      <c r="C786" s="6"/>
      <c r="D786" s="6"/>
      <c r="E786" s="6"/>
      <c r="J786" s="7"/>
    </row>
    <row r="787" spans="3:10">
      <c r="C787" s="6"/>
      <c r="D787" s="6"/>
      <c r="E787" s="6"/>
      <c r="J787" s="7"/>
    </row>
    <row r="788" spans="3:10">
      <c r="C788" s="6"/>
      <c r="D788" s="6"/>
      <c r="E788" s="6"/>
      <c r="J788" s="7"/>
    </row>
    <row r="789" spans="3:10">
      <c r="C789" s="6"/>
      <c r="D789" s="6"/>
      <c r="E789" s="6"/>
      <c r="J789" s="7"/>
    </row>
    <row r="790" spans="3:10">
      <c r="C790" s="6"/>
      <c r="D790" s="6"/>
      <c r="E790" s="6"/>
      <c r="J790" s="7"/>
    </row>
    <row r="791" spans="3:10">
      <c r="C791" s="6"/>
      <c r="D791" s="6"/>
      <c r="E791" s="6"/>
      <c r="J791" s="7"/>
    </row>
    <row r="792" spans="3:10">
      <c r="C792" s="6"/>
      <c r="D792" s="6"/>
      <c r="E792" s="6"/>
      <c r="J792" s="7"/>
    </row>
    <row r="793" spans="3:10">
      <c r="C793" s="6"/>
      <c r="D793" s="6"/>
      <c r="E793" s="6"/>
      <c r="J793" s="7"/>
    </row>
    <row r="794" spans="3:10">
      <c r="C794" s="6"/>
      <c r="D794" s="6"/>
      <c r="E794" s="6"/>
      <c r="J794" s="7"/>
    </row>
    <row r="795" spans="3:10">
      <c r="C795" s="6"/>
      <c r="D795" s="6"/>
      <c r="E795" s="6"/>
      <c r="J795" s="7"/>
    </row>
    <row r="796" spans="3:10">
      <c r="C796" s="6"/>
      <c r="D796" s="6"/>
      <c r="E796" s="6"/>
      <c r="J796" s="7"/>
    </row>
    <row r="797" spans="3:10">
      <c r="C797" s="6"/>
      <c r="D797" s="6"/>
      <c r="E797" s="6"/>
      <c r="J797" s="7"/>
    </row>
    <row r="798" spans="3:10">
      <c r="C798" s="6"/>
      <c r="D798" s="6"/>
      <c r="E798" s="6"/>
      <c r="J798" s="7"/>
    </row>
    <row r="799" spans="3:10">
      <c r="C799" s="6"/>
      <c r="D799" s="6"/>
      <c r="E799" s="6"/>
      <c r="J799" s="7"/>
    </row>
    <row r="800" spans="3:10">
      <c r="C800" s="6"/>
      <c r="D800" s="6"/>
      <c r="E800" s="6"/>
      <c r="J800" s="7"/>
    </row>
    <row r="801" spans="3:10">
      <c r="C801" s="6"/>
      <c r="D801" s="6"/>
      <c r="E801" s="6"/>
      <c r="J801" s="7"/>
    </row>
    <row r="802" spans="3:10">
      <c r="C802" s="6"/>
      <c r="D802" s="6"/>
      <c r="E802" s="6"/>
      <c r="J802" s="7"/>
    </row>
    <row r="803" spans="3:10">
      <c r="C803" s="6"/>
      <c r="D803" s="6"/>
      <c r="E803" s="6"/>
      <c r="J803" s="7"/>
    </row>
    <row r="804" spans="3:10">
      <c r="C804" s="6"/>
      <c r="D804" s="6"/>
      <c r="E804" s="6"/>
      <c r="J804" s="7"/>
    </row>
    <row r="805" spans="3:10">
      <c r="C805" s="6"/>
      <c r="D805" s="6"/>
      <c r="E805" s="6"/>
      <c r="J805" s="7"/>
    </row>
    <row r="806" spans="3:10">
      <c r="C806" s="6"/>
      <c r="D806" s="6"/>
      <c r="E806" s="6"/>
      <c r="J806" s="7"/>
    </row>
    <row r="807" spans="3:10">
      <c r="C807" s="6"/>
      <c r="D807" s="6"/>
      <c r="E807" s="6"/>
      <c r="J807" s="7"/>
    </row>
    <row r="808" spans="3:10">
      <c r="C808" s="6"/>
      <c r="D808" s="6"/>
      <c r="E808" s="6"/>
      <c r="J808" s="7"/>
    </row>
    <row r="809" spans="3:10">
      <c r="C809" s="6"/>
      <c r="D809" s="6"/>
      <c r="E809" s="6"/>
      <c r="J809" s="7"/>
    </row>
    <row r="810" spans="3:10">
      <c r="C810" s="6"/>
      <c r="D810" s="6"/>
      <c r="E810" s="6"/>
      <c r="J810" s="7"/>
    </row>
    <row r="811" spans="3:10">
      <c r="C811" s="6"/>
      <c r="D811" s="6"/>
      <c r="E811" s="6"/>
      <c r="J811" s="7"/>
    </row>
    <row r="812" spans="3:10">
      <c r="C812" s="6"/>
      <c r="D812" s="6"/>
      <c r="E812" s="6"/>
      <c r="J812" s="7"/>
    </row>
    <row r="813" spans="3:10">
      <c r="C813" s="6"/>
      <c r="D813" s="6"/>
      <c r="E813" s="6"/>
      <c r="J813" s="7"/>
    </row>
    <row r="814" spans="3:10">
      <c r="C814" s="6"/>
      <c r="D814" s="6"/>
      <c r="E814" s="6"/>
      <c r="J814" s="7"/>
    </row>
    <row r="815" spans="3:10">
      <c r="C815" s="6"/>
      <c r="D815" s="6"/>
      <c r="E815" s="6"/>
      <c r="J815" s="7"/>
    </row>
    <row r="816" spans="3:10">
      <c r="C816" s="6"/>
      <c r="D816" s="6"/>
      <c r="E816" s="6"/>
      <c r="J816" s="7"/>
    </row>
    <row r="817" spans="3:10">
      <c r="C817" s="6"/>
      <c r="D817" s="6"/>
      <c r="E817" s="6"/>
      <c r="J817" s="7"/>
    </row>
    <row r="818" spans="3:10">
      <c r="C818" s="6"/>
      <c r="D818" s="6"/>
      <c r="E818" s="6"/>
      <c r="J818" s="7"/>
    </row>
    <row r="819" spans="3:10">
      <c r="C819" s="6"/>
      <c r="D819" s="6"/>
      <c r="E819" s="6"/>
      <c r="J819" s="7"/>
    </row>
    <row r="820" spans="3:10">
      <c r="C820" s="6"/>
      <c r="D820" s="6"/>
      <c r="E820" s="6"/>
      <c r="J820" s="7"/>
    </row>
    <row r="821" spans="3:10">
      <c r="C821" s="6"/>
      <c r="D821" s="6"/>
      <c r="E821" s="6"/>
      <c r="J821" s="7"/>
    </row>
    <row r="822" spans="3:10">
      <c r="C822" s="6"/>
      <c r="D822" s="6"/>
      <c r="E822" s="6"/>
      <c r="J822" s="7"/>
    </row>
    <row r="823" spans="3:10">
      <c r="C823" s="6"/>
      <c r="D823" s="6"/>
      <c r="E823" s="6"/>
      <c r="J823" s="7"/>
    </row>
    <row r="824" spans="3:10">
      <c r="C824" s="6"/>
      <c r="D824" s="6"/>
      <c r="E824" s="6"/>
      <c r="J824" s="7"/>
    </row>
    <row r="825" spans="3:10">
      <c r="C825" s="6"/>
      <c r="D825" s="6"/>
      <c r="E825" s="6"/>
      <c r="J825" s="7"/>
    </row>
    <row r="826" spans="3:10">
      <c r="C826" s="6"/>
      <c r="D826" s="6"/>
      <c r="E826" s="6"/>
      <c r="J826" s="7"/>
    </row>
    <row r="827" spans="3:10">
      <c r="C827" s="6"/>
      <c r="D827" s="6"/>
      <c r="E827" s="6"/>
      <c r="J827" s="7"/>
    </row>
    <row r="828" spans="3:10">
      <c r="C828" s="6"/>
      <c r="D828" s="6"/>
      <c r="E828" s="6"/>
      <c r="J828" s="7"/>
    </row>
    <row r="829" spans="3:10">
      <c r="C829" s="6"/>
      <c r="D829" s="6"/>
      <c r="E829" s="6"/>
      <c r="J829" s="7"/>
    </row>
    <row r="830" spans="3:10">
      <c r="C830" s="6"/>
      <c r="D830" s="6"/>
      <c r="E830" s="6"/>
      <c r="J830" s="7"/>
    </row>
    <row r="831" spans="3:10">
      <c r="C831" s="6"/>
      <c r="D831" s="6"/>
      <c r="E831" s="6"/>
      <c r="J831" s="7"/>
    </row>
    <row r="832" spans="3:10">
      <c r="C832" s="6"/>
      <c r="D832" s="6"/>
      <c r="E832" s="6"/>
      <c r="J832" s="7"/>
    </row>
    <row r="833" spans="3:10">
      <c r="C833" s="6"/>
      <c r="D833" s="6"/>
      <c r="E833" s="6"/>
      <c r="J833" s="7"/>
    </row>
    <row r="834" spans="3:10">
      <c r="C834" s="6"/>
      <c r="D834" s="6"/>
      <c r="E834" s="6"/>
      <c r="J834" s="7"/>
    </row>
    <row r="835" spans="3:10">
      <c r="C835" s="6"/>
      <c r="D835" s="6"/>
      <c r="E835" s="6"/>
      <c r="J835" s="7"/>
    </row>
    <row r="836" spans="3:10">
      <c r="C836" s="6"/>
      <c r="D836" s="6"/>
      <c r="E836" s="6"/>
      <c r="J836" s="7"/>
    </row>
    <row r="837" spans="3:10">
      <c r="C837" s="6"/>
      <c r="D837" s="6"/>
      <c r="E837" s="6"/>
      <c r="J837" s="7"/>
    </row>
    <row r="838" spans="3:10">
      <c r="C838" s="6"/>
      <c r="D838" s="6"/>
      <c r="E838" s="6"/>
      <c r="J838" s="7"/>
    </row>
    <row r="839" spans="3:10">
      <c r="C839" s="6"/>
      <c r="D839" s="6"/>
      <c r="E839" s="6"/>
      <c r="J839" s="7"/>
    </row>
    <row r="840" spans="3:10">
      <c r="C840" s="6"/>
      <c r="D840" s="6"/>
      <c r="E840" s="6"/>
      <c r="J840" s="7"/>
    </row>
    <row r="841" spans="3:10">
      <c r="C841" s="6"/>
      <c r="D841" s="6"/>
      <c r="E841" s="6"/>
      <c r="J841" s="7"/>
    </row>
    <row r="842" spans="3:10">
      <c r="C842" s="6"/>
      <c r="D842" s="6"/>
      <c r="E842" s="6"/>
      <c r="J842" s="7"/>
    </row>
    <row r="843" spans="3:10">
      <c r="C843" s="6"/>
      <c r="D843" s="6"/>
      <c r="E843" s="6"/>
      <c r="J843" s="7"/>
    </row>
    <row r="844" spans="3:10">
      <c r="C844" s="6"/>
      <c r="D844" s="6"/>
      <c r="E844" s="6"/>
      <c r="J844" s="7"/>
    </row>
    <row r="845" spans="3:10">
      <c r="C845" s="6"/>
      <c r="D845" s="6"/>
      <c r="E845" s="6"/>
      <c r="J845" s="7"/>
    </row>
    <row r="846" spans="3:10">
      <c r="C846" s="6"/>
      <c r="D846" s="6"/>
      <c r="E846" s="6"/>
      <c r="J846" s="7"/>
    </row>
    <row r="847" spans="3:10">
      <c r="C847" s="6"/>
      <c r="D847" s="6"/>
      <c r="E847" s="6"/>
      <c r="J847" s="7"/>
    </row>
    <row r="848" spans="3:10">
      <c r="C848" s="6"/>
      <c r="D848" s="6"/>
      <c r="E848" s="6"/>
      <c r="J848" s="7"/>
    </row>
    <row r="849" spans="3:10">
      <c r="C849" s="6"/>
      <c r="D849" s="6"/>
      <c r="E849" s="6"/>
      <c r="J849" s="7"/>
    </row>
    <row r="850" spans="3:10">
      <c r="C850" s="6"/>
      <c r="D850" s="6"/>
      <c r="E850" s="6"/>
      <c r="J850" s="7"/>
    </row>
    <row r="851" spans="3:10">
      <c r="C851" s="6"/>
      <c r="D851" s="6"/>
      <c r="E851" s="6"/>
      <c r="J851" s="7"/>
    </row>
    <row r="852" spans="3:10">
      <c r="C852" s="6"/>
      <c r="D852" s="6"/>
      <c r="E852" s="6"/>
      <c r="J852" s="7"/>
    </row>
    <row r="853" spans="3:10">
      <c r="C853" s="6"/>
      <c r="D853" s="6"/>
      <c r="E853" s="6"/>
      <c r="J853" s="7"/>
    </row>
    <row r="854" spans="3:10">
      <c r="C854" s="6"/>
      <c r="D854" s="6"/>
      <c r="E854" s="6"/>
      <c r="J854" s="7"/>
    </row>
    <row r="855" spans="3:10">
      <c r="C855" s="6"/>
      <c r="D855" s="6"/>
      <c r="E855" s="6"/>
      <c r="J855" s="7"/>
    </row>
    <row r="856" spans="3:10">
      <c r="C856" s="6"/>
      <c r="D856" s="6"/>
      <c r="E856" s="6"/>
      <c r="J856" s="7"/>
    </row>
    <row r="857" spans="3:10">
      <c r="C857" s="6"/>
      <c r="D857" s="6"/>
      <c r="E857" s="6"/>
      <c r="J857" s="7"/>
    </row>
    <row r="858" spans="3:10">
      <c r="C858" s="6"/>
      <c r="D858" s="6"/>
      <c r="E858" s="6"/>
      <c r="J858" s="7"/>
    </row>
    <row r="859" spans="3:10">
      <c r="C859" s="6"/>
      <c r="D859" s="6"/>
      <c r="E859" s="6"/>
      <c r="J859" s="7"/>
    </row>
    <row r="860" spans="3:10">
      <c r="C860" s="6"/>
      <c r="D860" s="6"/>
      <c r="E860" s="6"/>
      <c r="J860" s="7"/>
    </row>
    <row r="861" spans="3:10">
      <c r="C861" s="6"/>
      <c r="D861" s="6"/>
      <c r="E861" s="6"/>
      <c r="J861" s="7"/>
    </row>
    <row r="862" spans="3:10">
      <c r="C862" s="6"/>
      <c r="D862" s="6"/>
      <c r="E862" s="6"/>
      <c r="J862" s="7"/>
    </row>
    <row r="863" spans="3:10">
      <c r="C863" s="6"/>
      <c r="D863" s="6"/>
      <c r="E863" s="6"/>
      <c r="J863" s="7"/>
    </row>
    <row r="864" spans="3:10">
      <c r="C864" s="6"/>
      <c r="D864" s="6"/>
      <c r="E864" s="6"/>
      <c r="J864" s="7"/>
    </row>
    <row r="865" spans="3:10">
      <c r="C865" s="6"/>
      <c r="D865" s="6"/>
      <c r="E865" s="6"/>
      <c r="J865" s="7"/>
    </row>
    <row r="866" spans="3:10">
      <c r="C866" s="6"/>
      <c r="D866" s="6"/>
      <c r="E866" s="6"/>
      <c r="J866" s="7"/>
    </row>
    <row r="867" spans="3:10">
      <c r="C867" s="6"/>
      <c r="D867" s="6"/>
      <c r="E867" s="6"/>
      <c r="J867" s="7"/>
    </row>
    <row r="868" spans="3:10">
      <c r="C868" s="6"/>
      <c r="D868" s="6"/>
      <c r="E868" s="6"/>
      <c r="J868" s="7"/>
    </row>
    <row r="869" spans="3:10">
      <c r="C869" s="6"/>
      <c r="D869" s="6"/>
      <c r="E869" s="6"/>
      <c r="J869" s="7"/>
    </row>
    <row r="870" spans="3:10">
      <c r="C870" s="6"/>
      <c r="D870" s="6"/>
      <c r="E870" s="6"/>
      <c r="J870" s="7"/>
    </row>
    <row r="871" spans="3:10">
      <c r="C871" s="6"/>
      <c r="D871" s="6"/>
      <c r="E871" s="6"/>
      <c r="J871" s="7"/>
    </row>
    <row r="872" spans="3:10">
      <c r="C872" s="6"/>
      <c r="D872" s="6"/>
      <c r="E872" s="6"/>
      <c r="J872" s="7"/>
    </row>
    <row r="873" spans="3:10">
      <c r="C873" s="6"/>
      <c r="D873" s="6"/>
      <c r="E873" s="6"/>
      <c r="J873" s="7"/>
    </row>
    <row r="874" spans="3:10">
      <c r="C874" s="6"/>
      <c r="D874" s="6"/>
      <c r="E874" s="6"/>
      <c r="J874" s="7"/>
    </row>
    <row r="875" spans="3:10">
      <c r="C875" s="6"/>
      <c r="D875" s="6"/>
      <c r="E875" s="6"/>
      <c r="J875" s="7"/>
    </row>
    <row r="876" spans="3:10">
      <c r="C876" s="6"/>
      <c r="D876" s="6"/>
      <c r="E876" s="6"/>
      <c r="J876" s="7"/>
    </row>
    <row r="877" spans="3:10">
      <c r="C877" s="6"/>
      <c r="D877" s="6"/>
      <c r="E877" s="6"/>
      <c r="J877" s="7"/>
    </row>
    <row r="878" spans="3:10">
      <c r="C878" s="6"/>
      <c r="D878" s="6"/>
      <c r="E878" s="6"/>
      <c r="J878" s="7"/>
    </row>
    <row r="879" spans="3:10">
      <c r="C879" s="6"/>
      <c r="D879" s="6"/>
      <c r="E879" s="6"/>
      <c r="J879" s="7"/>
    </row>
    <row r="880" spans="3:10">
      <c r="C880" s="6"/>
      <c r="D880" s="6"/>
      <c r="E880" s="6"/>
      <c r="J880" s="7"/>
    </row>
    <row r="881" spans="3:10">
      <c r="C881" s="6"/>
      <c r="D881" s="6"/>
      <c r="E881" s="6"/>
      <c r="J881" s="7"/>
    </row>
    <row r="882" spans="3:10">
      <c r="C882" s="6"/>
      <c r="D882" s="6"/>
      <c r="E882" s="6"/>
      <c r="J882" s="7"/>
    </row>
    <row r="883" spans="3:10">
      <c r="C883" s="6"/>
      <c r="D883" s="6"/>
      <c r="E883" s="6"/>
      <c r="J883" s="7"/>
    </row>
    <row r="884" spans="3:10">
      <c r="C884" s="6"/>
      <c r="D884" s="6"/>
      <c r="E884" s="6"/>
      <c r="J884" s="7"/>
    </row>
    <row r="885" spans="3:10">
      <c r="C885" s="6"/>
      <c r="D885" s="6"/>
      <c r="E885" s="6"/>
      <c r="J885" s="7"/>
    </row>
    <row r="886" spans="3:10">
      <c r="C886" s="6"/>
      <c r="D886" s="6"/>
      <c r="E886" s="6"/>
      <c r="J886" s="7"/>
    </row>
    <row r="887" spans="3:10">
      <c r="C887" s="6"/>
      <c r="D887" s="6"/>
      <c r="E887" s="6"/>
      <c r="J887" s="7"/>
    </row>
    <row r="888" spans="3:10">
      <c r="C888" s="6"/>
      <c r="D888" s="6"/>
      <c r="E888" s="6"/>
      <c r="J888" s="7"/>
    </row>
    <row r="889" spans="3:10">
      <c r="C889" s="6"/>
      <c r="D889" s="6"/>
      <c r="E889" s="6"/>
      <c r="J889" s="7"/>
    </row>
    <row r="890" spans="3:10">
      <c r="C890" s="6"/>
      <c r="D890" s="6"/>
      <c r="E890" s="6"/>
      <c r="J890" s="7"/>
    </row>
    <row r="891" spans="3:10">
      <c r="C891" s="6"/>
      <c r="D891" s="6"/>
      <c r="E891" s="6"/>
      <c r="J891" s="7"/>
    </row>
    <row r="892" spans="3:10">
      <c r="C892" s="6"/>
      <c r="D892" s="6"/>
      <c r="E892" s="6"/>
      <c r="J892" s="7"/>
    </row>
    <row r="893" spans="3:10">
      <c r="C893" s="6"/>
      <c r="D893" s="6"/>
      <c r="E893" s="6"/>
      <c r="J893" s="7"/>
    </row>
    <row r="894" spans="3:10">
      <c r="C894" s="6"/>
      <c r="D894" s="6"/>
      <c r="E894" s="6"/>
      <c r="J894" s="7"/>
    </row>
    <row r="895" spans="3:10">
      <c r="C895" s="6"/>
      <c r="D895" s="6"/>
      <c r="E895" s="6"/>
      <c r="J895" s="7"/>
    </row>
    <row r="896" spans="3:10">
      <c r="C896" s="6"/>
      <c r="D896" s="6"/>
      <c r="E896" s="6"/>
      <c r="J896" s="7"/>
    </row>
    <row r="897" spans="3:10">
      <c r="C897" s="6"/>
      <c r="D897" s="6"/>
      <c r="E897" s="6"/>
      <c r="J897" s="7"/>
    </row>
    <row r="898" spans="3:10">
      <c r="C898" s="6"/>
      <c r="D898" s="6"/>
      <c r="E898" s="6"/>
      <c r="J898" s="7"/>
    </row>
    <row r="899" spans="3:10">
      <c r="C899" s="6"/>
      <c r="D899" s="6"/>
      <c r="E899" s="6"/>
      <c r="J899" s="7"/>
    </row>
    <row r="900" spans="3:10">
      <c r="C900" s="6"/>
      <c r="D900" s="6"/>
      <c r="E900" s="6"/>
      <c r="J900" s="7"/>
    </row>
    <row r="901" spans="3:10">
      <c r="C901" s="6"/>
      <c r="D901" s="6"/>
      <c r="E901" s="6"/>
      <c r="J901" s="7"/>
    </row>
    <row r="902" spans="3:10">
      <c r="C902" s="6"/>
      <c r="D902" s="6"/>
      <c r="E902" s="6"/>
      <c r="J902" s="7"/>
    </row>
    <row r="903" spans="3:10">
      <c r="C903" s="6"/>
      <c r="D903" s="6"/>
      <c r="E903" s="6"/>
      <c r="J903" s="7"/>
    </row>
  </sheetData>
  <autoFilter ref="A3:N86"/>
  <mergeCells count="2">
    <mergeCell ref="A2:L2"/>
    <mergeCell ref="A86:L86"/>
  </mergeCells>
  <phoneticPr fontId="32" type="noConversion"/>
  <printOptions horizontalCentered="1"/>
  <pageMargins left="0" right="0" top="0.196527777777778" bottom="1.1812499999999999" header="0.51180555555555496" footer="0"/>
  <pageSetup paperSize="9" firstPageNumber="0" orientation="portrait" horizontalDpi="300" verticalDpi="300"/>
  <headerFooter>
    <oddFooter>&amp;C第 &amp;P 页，共 &amp;N 页</oddFooter>
  </headerFooter>
</worksheet>
</file>

<file path=xl/worksheets/sheet5.xml><?xml version="1.0" encoding="utf-8"?>
<worksheet xmlns="http://schemas.openxmlformats.org/spreadsheetml/2006/main" xmlns:r="http://schemas.openxmlformats.org/officeDocument/2006/relationships">
  <dimension ref="A1:R991"/>
  <sheetViews>
    <sheetView workbookViewId="0">
      <pane ySplit="3" topLeftCell="A61" activePane="bottomLeft" state="frozen"/>
      <selection pane="bottomLeft" activeCell="E62" sqref="E62"/>
    </sheetView>
  </sheetViews>
  <sheetFormatPr defaultRowHeight="16.5"/>
  <cols>
    <col min="1" max="1" width="5.5" style="58" customWidth="1"/>
    <col min="2" max="2" width="15.875" style="106" customWidth="1"/>
    <col min="3" max="5" width="14.625" style="3" customWidth="1"/>
    <col min="6" max="6" width="10.625" hidden="1" customWidth="1"/>
    <col min="7" max="7" width="11.875" hidden="1" customWidth="1"/>
    <col min="8" max="8" width="9.25" hidden="1" customWidth="1"/>
    <col min="9" max="9" width="12.625" hidden="1" customWidth="1"/>
    <col min="10" max="10" width="10" style="4" customWidth="1"/>
    <col min="11" max="11" width="15.5" customWidth="1"/>
    <col min="12" max="12" width="10.5" style="5" customWidth="1"/>
    <col min="13" max="13" width="9" customWidth="1"/>
    <col min="14" max="15" width="14.5" customWidth="1"/>
    <col min="16" max="17" width="8.75" customWidth="1"/>
    <col min="18" max="18" width="17.625" customWidth="1"/>
    <col min="19" max="1025" width="8.75" customWidth="1"/>
  </cols>
  <sheetData>
    <row r="1" spans="1:18">
      <c r="A1" s="74" t="s">
        <v>299</v>
      </c>
      <c r="C1" s="6"/>
      <c r="D1" s="6"/>
      <c r="E1" s="6"/>
      <c r="J1" s="7"/>
    </row>
    <row r="2" spans="1:18" ht="66.75" customHeight="1">
      <c r="A2" s="239" t="s">
        <v>335</v>
      </c>
      <c r="B2" s="236"/>
      <c r="C2" s="236"/>
      <c r="D2" s="236"/>
      <c r="E2" s="236"/>
      <c r="F2" s="236"/>
      <c r="G2" s="236"/>
      <c r="H2" s="236"/>
      <c r="I2" s="236"/>
      <c r="J2" s="236"/>
      <c r="K2" s="236"/>
      <c r="L2" s="236"/>
    </row>
    <row r="3" spans="1:18" ht="40.5" customHeight="1">
      <c r="A3" s="75" t="s">
        <v>1</v>
      </c>
      <c r="B3" s="107" t="s">
        <v>2</v>
      </c>
      <c r="C3" s="76" t="s">
        <v>3</v>
      </c>
      <c r="D3" s="76" t="s">
        <v>4</v>
      </c>
      <c r="E3" s="76" t="s">
        <v>5</v>
      </c>
      <c r="F3" s="77"/>
      <c r="G3" s="77"/>
      <c r="H3" s="77"/>
      <c r="I3" s="78"/>
      <c r="J3" s="76" t="s">
        <v>6</v>
      </c>
      <c r="K3" s="76" t="s">
        <v>7</v>
      </c>
      <c r="L3" s="79" t="s">
        <v>8</v>
      </c>
      <c r="N3" s="5" t="s">
        <v>300</v>
      </c>
      <c r="O3" s="5" t="s">
        <v>351</v>
      </c>
    </row>
    <row r="4" spans="1:18" ht="30" customHeight="1">
      <c r="A4" s="65" t="s">
        <v>283</v>
      </c>
      <c r="B4" s="99" t="s">
        <v>287</v>
      </c>
      <c r="C4" s="61">
        <f>C5+'冠名基金收支明细 (2021)'!C4</f>
        <v>22538948.030000001</v>
      </c>
      <c r="D4" s="61">
        <f>D5+'冠名基金收支明细 (2021)'!D4</f>
        <v>18316631.420000002</v>
      </c>
      <c r="E4" s="61">
        <f>SUM(E6,E9,E12,E15,E18,E21,E24,E27,E30,E31,E34,E37,E40,E43,E46,E49,E52,E54,E56,E59,E62,E65,E68,E71,E74,E76,E78,E80,E82,E103,E105,E108,E111,E114,E117,E128,E131,E133,E135,E142,E144,E146,E148,E150,E152,E154,E156,E158,E160,E162,E164,E166,E168,E170,E172)</f>
        <v>4222316.6100000003</v>
      </c>
      <c r="F4" s="10"/>
      <c r="G4" s="10"/>
      <c r="H4" s="10"/>
      <c r="I4" s="11"/>
      <c r="J4" s="14" t="s">
        <v>9</v>
      </c>
      <c r="K4" s="14" t="s">
        <v>9</v>
      </c>
      <c r="L4" s="80" t="s">
        <v>338</v>
      </c>
      <c r="N4" s="81">
        <f>E5+'冠名基金收支明细 (2021)'!E4</f>
        <v>4222316.6100000003</v>
      </c>
      <c r="O4" s="81">
        <f>E4-E5</f>
        <v>2684049.7800000003</v>
      </c>
    </row>
    <row r="5" spans="1:18" ht="30" customHeight="1">
      <c r="A5" s="65" t="s">
        <v>283</v>
      </c>
      <c r="B5" s="108" t="s">
        <v>45</v>
      </c>
      <c r="C5" s="61">
        <f>SUM(C6,C9,C12,C15,C18,C21,C24,C27,C30,C31,C34,C37,C40,C43,C46,C49,C52,C54,C56,C59,C62,C65,C68,C71,C74,C76,C78,C80,C82,C103,C105,C108,C111,C114,C117,C128,C131,C133,C135,C142,C144,C146,C148,C150,C152,C154,C156,C158,C160,C162,C164,C166,C168,C170,C172)</f>
        <v>9879560.8300000001</v>
      </c>
      <c r="D5" s="61">
        <f>SUM(D6,D9,D12,D15,D18,D21,D24,D27,D30,D31,D34,D37,D40,D43,D46,D49,D52,D54,D56,D59,D62,D65,D68,D71,D74,D76,D78,D80,D82,D103,D105,D108,D111,D114,D117,D128,D131,D133,D135,D142,D144,D146,D148,D150,D152,D154,D156,D158,D160,D162,D164,D166,D168,D170,D172)</f>
        <v>8341294</v>
      </c>
      <c r="E5" s="61">
        <f>E8+E11+E14+E17+E20+E23+E26+E29+E33+E36+E39+E42+E45+E48+E51+E53+E55+E58+E61+E64+E67+E70+E73+E75+E77+E79+E81+E85+E88+E91+E94+E97+E100+E102+E104+E107+E110+E113+E116+E119+E121+E123+E125+E127+E130+E132+E134+E137+E139+E141+E143+E145+E147+E149+E151+E153+E155+E157+E159+E161+E163+E165+E167+E169+E171+E173</f>
        <v>1538266.83</v>
      </c>
      <c r="F5" s="10"/>
      <c r="G5" s="10"/>
      <c r="H5" s="10"/>
      <c r="I5" s="11"/>
      <c r="J5" s="14" t="s">
        <v>9</v>
      </c>
      <c r="K5" s="14" t="s">
        <v>9</v>
      </c>
      <c r="L5" s="101" t="s">
        <v>339</v>
      </c>
      <c r="N5" s="94">
        <f>D5/C5*100%</f>
        <v>0.84429805570618666</v>
      </c>
    </row>
    <row r="6" spans="1:18" s="18" customFormat="1" ht="30" customHeight="1">
      <c r="A6" s="64" t="s">
        <v>13</v>
      </c>
      <c r="B6" s="104" t="s">
        <v>14</v>
      </c>
      <c r="C6" s="3">
        <f>C8</f>
        <v>120000</v>
      </c>
      <c r="D6" s="3">
        <f>D8</f>
        <v>0</v>
      </c>
      <c r="E6" s="3">
        <f>E7+E8</f>
        <v>421688</v>
      </c>
      <c r="F6" s="26"/>
      <c r="G6" s="26"/>
      <c r="H6" s="26"/>
      <c r="I6" s="26"/>
      <c r="J6" s="4" t="s">
        <v>15</v>
      </c>
      <c r="K6" s="82" t="s">
        <v>16</v>
      </c>
      <c r="L6" s="28" t="s">
        <v>17</v>
      </c>
      <c r="N6" s="19"/>
      <c r="O6" s="19"/>
      <c r="R6" s="19"/>
    </row>
    <row r="7" spans="1:18" s="18" customFormat="1" ht="30" customHeight="1">
      <c r="A7" s="64"/>
      <c r="B7" s="109" t="s">
        <v>20</v>
      </c>
      <c r="C7" s="14" t="s">
        <v>9</v>
      </c>
      <c r="D7" s="14" t="s">
        <v>9</v>
      </c>
      <c r="E7" s="31">
        <f>'冠名基金收支明细 (2021)'!E6</f>
        <v>301688</v>
      </c>
      <c r="F7" s="26"/>
      <c r="G7" s="26"/>
      <c r="H7" s="26"/>
      <c r="I7" s="26"/>
      <c r="J7" s="4" t="s">
        <v>15</v>
      </c>
      <c r="K7" s="82" t="s">
        <v>16</v>
      </c>
      <c r="L7" s="28" t="s">
        <v>17</v>
      </c>
      <c r="N7" s="19"/>
      <c r="O7" s="19"/>
      <c r="R7" s="19"/>
    </row>
    <row r="8" spans="1:18" s="18" customFormat="1" ht="30" customHeight="1">
      <c r="A8" s="64"/>
      <c r="B8" s="109" t="s">
        <v>45</v>
      </c>
      <c r="C8" s="120">
        <v>120000</v>
      </c>
      <c r="D8" s="31">
        <v>0</v>
      </c>
      <c r="E8" s="31">
        <f>C8-D8</f>
        <v>120000</v>
      </c>
      <c r="F8" s="31"/>
      <c r="G8" s="31"/>
      <c r="H8" s="31"/>
      <c r="I8" s="31"/>
      <c r="J8" s="4" t="s">
        <v>15</v>
      </c>
      <c r="K8" s="82" t="s">
        <v>16</v>
      </c>
      <c r="L8" s="28" t="s">
        <v>17</v>
      </c>
      <c r="N8" s="19"/>
      <c r="R8" s="19"/>
    </row>
    <row r="9" spans="1:18" s="18" customFormat="1" ht="30" customHeight="1">
      <c r="A9" s="64" t="s">
        <v>21</v>
      </c>
      <c r="B9" s="105" t="s">
        <v>22</v>
      </c>
      <c r="C9" s="3">
        <v>0</v>
      </c>
      <c r="D9" s="3">
        <v>0</v>
      </c>
      <c r="E9" s="3">
        <f>E10+E11</f>
        <v>0</v>
      </c>
      <c r="F9" s="3"/>
      <c r="G9" s="33"/>
      <c r="H9" s="30"/>
      <c r="I9" s="34"/>
      <c r="J9" s="4" t="s">
        <v>23</v>
      </c>
      <c r="K9" s="82" t="s">
        <v>24</v>
      </c>
      <c r="L9" s="28" t="s">
        <v>25</v>
      </c>
      <c r="O9" s="19"/>
    </row>
    <row r="10" spans="1:18" s="18" customFormat="1" ht="30" customHeight="1">
      <c r="A10" s="64"/>
      <c r="B10" s="109" t="s">
        <v>20</v>
      </c>
      <c r="C10" s="14" t="s">
        <v>9</v>
      </c>
      <c r="D10" s="14" t="s">
        <v>9</v>
      </c>
      <c r="E10" s="31">
        <f>'冠名基金收支明细 (2021)'!E9</f>
        <v>0</v>
      </c>
      <c r="F10" s="3"/>
      <c r="G10" s="33"/>
      <c r="H10" s="30"/>
      <c r="I10" s="34"/>
      <c r="J10" s="4" t="s">
        <v>23</v>
      </c>
      <c r="K10" s="82" t="s">
        <v>24</v>
      </c>
      <c r="L10" s="28" t="s">
        <v>25</v>
      </c>
    </row>
    <row r="11" spans="1:18" s="18" customFormat="1" ht="30" customHeight="1">
      <c r="A11" s="64"/>
      <c r="B11" s="109" t="s">
        <v>45</v>
      </c>
      <c r="C11" s="31">
        <v>0</v>
      </c>
      <c r="D11" s="31">
        <v>0</v>
      </c>
      <c r="E11" s="31">
        <v>0</v>
      </c>
      <c r="F11" s="3"/>
      <c r="G11" s="33"/>
      <c r="H11" s="30"/>
      <c r="I11" s="34"/>
      <c r="J11" s="4" t="s">
        <v>23</v>
      </c>
      <c r="K11" s="82" t="s">
        <v>24</v>
      </c>
      <c r="L11" s="28" t="s">
        <v>25</v>
      </c>
    </row>
    <row r="12" spans="1:18" s="18" customFormat="1" ht="30" customHeight="1">
      <c r="A12" s="64" t="s">
        <v>26</v>
      </c>
      <c r="B12" s="104" t="s">
        <v>27</v>
      </c>
      <c r="C12" s="3">
        <v>0</v>
      </c>
      <c r="D12" s="3">
        <v>0</v>
      </c>
      <c r="E12" s="3">
        <f>E13+E14</f>
        <v>20000</v>
      </c>
      <c r="F12" s="3"/>
      <c r="G12" s="33"/>
      <c r="H12" s="30"/>
      <c r="I12" s="34"/>
      <c r="J12" s="4" t="s">
        <v>28</v>
      </c>
      <c r="K12" s="35" t="s">
        <v>29</v>
      </c>
      <c r="L12" s="28" t="s">
        <v>30</v>
      </c>
    </row>
    <row r="13" spans="1:18" s="18" customFormat="1" ht="30" customHeight="1">
      <c r="A13" s="64"/>
      <c r="B13" s="109" t="s">
        <v>20</v>
      </c>
      <c r="C13" s="14" t="s">
        <v>9</v>
      </c>
      <c r="D13" s="14" t="s">
        <v>9</v>
      </c>
      <c r="E13" s="31">
        <f>'冠名基金收支明细 (2021)'!E12</f>
        <v>20000</v>
      </c>
      <c r="F13" s="3"/>
      <c r="G13" s="33"/>
      <c r="H13" s="30"/>
      <c r="I13" s="34"/>
      <c r="J13" s="4" t="s">
        <v>28</v>
      </c>
      <c r="K13" s="35" t="s">
        <v>29</v>
      </c>
      <c r="L13" s="28" t="s">
        <v>30</v>
      </c>
    </row>
    <row r="14" spans="1:18" s="18" customFormat="1" ht="30" customHeight="1">
      <c r="A14" s="64"/>
      <c r="B14" s="109" t="s">
        <v>45</v>
      </c>
      <c r="C14" s="31">
        <v>0</v>
      </c>
      <c r="D14" s="31">
        <v>0</v>
      </c>
      <c r="E14" s="31">
        <v>0</v>
      </c>
      <c r="F14" s="3"/>
      <c r="G14" s="33"/>
      <c r="H14" s="30"/>
      <c r="I14" s="34"/>
      <c r="J14" s="4" t="s">
        <v>28</v>
      </c>
      <c r="K14" s="35" t="s">
        <v>29</v>
      </c>
      <c r="L14" s="28" t="s">
        <v>30</v>
      </c>
    </row>
    <row r="15" spans="1:18" s="18" customFormat="1" ht="30" customHeight="1">
      <c r="A15" s="64" t="s">
        <v>31</v>
      </c>
      <c r="B15" s="104" t="s">
        <v>32</v>
      </c>
      <c r="C15" s="3">
        <v>0</v>
      </c>
      <c r="D15" s="3">
        <v>0</v>
      </c>
      <c r="E15" s="3">
        <f>E16+E17</f>
        <v>1520</v>
      </c>
      <c r="F15" s="3"/>
      <c r="G15" s="33"/>
      <c r="H15" s="30"/>
      <c r="I15" s="34"/>
      <c r="J15" s="4" t="s">
        <v>33</v>
      </c>
      <c r="K15" s="82" t="s">
        <v>34</v>
      </c>
      <c r="L15" s="28" t="s">
        <v>35</v>
      </c>
    </row>
    <row r="16" spans="1:18" s="18" customFormat="1" ht="30" customHeight="1">
      <c r="A16" s="64"/>
      <c r="B16" s="109" t="s">
        <v>20</v>
      </c>
      <c r="C16" s="14" t="s">
        <v>9</v>
      </c>
      <c r="D16" s="14" t="s">
        <v>9</v>
      </c>
      <c r="E16" s="31">
        <f>'冠名基金收支明细 (2021)'!E15</f>
        <v>1520</v>
      </c>
      <c r="F16" s="3"/>
      <c r="G16" s="33"/>
      <c r="H16" s="30"/>
      <c r="I16" s="34"/>
      <c r="J16" s="4" t="s">
        <v>33</v>
      </c>
      <c r="K16" s="82" t="s">
        <v>34</v>
      </c>
      <c r="L16" s="28" t="s">
        <v>35</v>
      </c>
    </row>
    <row r="17" spans="1:12" s="18" customFormat="1" ht="30" customHeight="1">
      <c r="A17" s="64"/>
      <c r="B17" s="109" t="s">
        <v>45</v>
      </c>
      <c r="C17" s="31">
        <v>0</v>
      </c>
      <c r="D17" s="31">
        <v>0</v>
      </c>
      <c r="E17" s="31">
        <v>0</v>
      </c>
      <c r="F17" s="3"/>
      <c r="G17" s="33"/>
      <c r="H17" s="30"/>
      <c r="I17" s="34"/>
      <c r="J17" s="4" t="s">
        <v>33</v>
      </c>
      <c r="K17" s="82" t="s">
        <v>34</v>
      </c>
      <c r="L17" s="28" t="s">
        <v>35</v>
      </c>
    </row>
    <row r="18" spans="1:12" s="18" customFormat="1" ht="30" customHeight="1">
      <c r="A18" s="64" t="s">
        <v>36</v>
      </c>
      <c r="B18" s="104" t="s">
        <v>37</v>
      </c>
      <c r="C18" s="3">
        <f>C20</f>
        <v>0</v>
      </c>
      <c r="D18" s="3">
        <f>D20</f>
        <v>0</v>
      </c>
      <c r="E18" s="3">
        <f>E19+E20</f>
        <v>18350</v>
      </c>
      <c r="F18" s="3"/>
      <c r="G18" s="33"/>
      <c r="H18" s="30"/>
      <c r="I18" s="34"/>
      <c r="J18" s="4" t="s">
        <v>38</v>
      </c>
      <c r="K18" s="82" t="s">
        <v>39</v>
      </c>
      <c r="L18" s="28" t="s">
        <v>40</v>
      </c>
    </row>
    <row r="19" spans="1:12" s="18" customFormat="1" ht="30" customHeight="1">
      <c r="A19" s="70"/>
      <c r="B19" s="109" t="s">
        <v>20</v>
      </c>
      <c r="C19" s="14" t="s">
        <v>9</v>
      </c>
      <c r="D19" s="14" t="s">
        <v>9</v>
      </c>
      <c r="E19" s="3">
        <f>'冠名基金收支明细 (2021)'!E18</f>
        <v>18350</v>
      </c>
      <c r="F19" s="3"/>
      <c r="G19" s="33"/>
      <c r="H19" s="30"/>
      <c r="I19" s="34"/>
      <c r="J19" s="32" t="s">
        <v>38</v>
      </c>
      <c r="K19" s="82" t="s">
        <v>39</v>
      </c>
      <c r="L19" s="28" t="s">
        <v>40</v>
      </c>
    </row>
    <row r="20" spans="1:12" s="18" customFormat="1" ht="30" customHeight="1">
      <c r="A20" s="70"/>
      <c r="B20" s="109" t="s">
        <v>45</v>
      </c>
      <c r="C20" s="31">
        <v>0</v>
      </c>
      <c r="D20" s="31">
        <v>0</v>
      </c>
      <c r="E20" s="31">
        <v>0</v>
      </c>
      <c r="F20" s="3"/>
      <c r="G20" s="33"/>
      <c r="H20" s="30"/>
      <c r="I20" s="34"/>
      <c r="J20" s="32" t="s">
        <v>38</v>
      </c>
      <c r="K20" s="82" t="s">
        <v>39</v>
      </c>
      <c r="L20" s="28" t="s">
        <v>40</v>
      </c>
    </row>
    <row r="21" spans="1:12" s="18" customFormat="1" ht="30" customHeight="1">
      <c r="A21" s="64" t="s">
        <v>41</v>
      </c>
      <c r="B21" s="104" t="s">
        <v>42</v>
      </c>
      <c r="C21" s="3">
        <f>C23</f>
        <v>0</v>
      </c>
      <c r="D21" s="3">
        <f>D23</f>
        <v>10000</v>
      </c>
      <c r="E21" s="3">
        <f>E22+E23</f>
        <v>5513.7599999999948</v>
      </c>
      <c r="F21" s="3"/>
      <c r="G21" s="33"/>
      <c r="H21" s="30"/>
      <c r="I21" s="34"/>
      <c r="J21" s="4" t="s">
        <v>33</v>
      </c>
      <c r="K21" s="82" t="s">
        <v>43</v>
      </c>
      <c r="L21" s="28" t="s">
        <v>44</v>
      </c>
    </row>
    <row r="22" spans="1:12" s="18" customFormat="1" ht="30" customHeight="1">
      <c r="A22" s="70"/>
      <c r="B22" s="109" t="s">
        <v>20</v>
      </c>
      <c r="C22" s="14" t="s">
        <v>9</v>
      </c>
      <c r="D22" s="14" t="s">
        <v>9</v>
      </c>
      <c r="E22" s="31">
        <f>'冠名基金收支明细 (2021)'!E21</f>
        <v>15513.759999999995</v>
      </c>
      <c r="F22" s="3"/>
      <c r="G22" s="33"/>
      <c r="H22" s="30"/>
      <c r="I22" s="34"/>
      <c r="J22" s="32" t="s">
        <v>33</v>
      </c>
      <c r="K22" s="82" t="s">
        <v>43</v>
      </c>
      <c r="L22" s="28" t="s">
        <v>44</v>
      </c>
    </row>
    <row r="23" spans="1:12" s="18" customFormat="1" ht="30" customHeight="1">
      <c r="A23" s="70"/>
      <c r="B23" s="109" t="s">
        <v>45</v>
      </c>
      <c r="C23" s="31">
        <v>0</v>
      </c>
      <c r="D23" s="123">
        <v>10000</v>
      </c>
      <c r="E23" s="31">
        <f>C23-D23</f>
        <v>-10000</v>
      </c>
      <c r="F23" s="3"/>
      <c r="G23" s="33"/>
      <c r="H23" s="30"/>
      <c r="I23" s="34"/>
      <c r="J23" s="32" t="s">
        <v>33</v>
      </c>
      <c r="K23" s="82" t="s">
        <v>43</v>
      </c>
      <c r="L23" s="28" t="s">
        <v>44</v>
      </c>
    </row>
    <row r="24" spans="1:12" s="18" customFormat="1" ht="30" customHeight="1">
      <c r="A24" s="64" t="s">
        <v>46</v>
      </c>
      <c r="B24" s="104" t="s">
        <v>47</v>
      </c>
      <c r="C24" s="3">
        <f>C26</f>
        <v>0</v>
      </c>
      <c r="D24" s="3">
        <f>D26</f>
        <v>0</v>
      </c>
      <c r="E24" s="3">
        <f>E25+E26</f>
        <v>30000</v>
      </c>
      <c r="F24" s="3"/>
      <c r="G24" s="33"/>
      <c r="H24" s="30"/>
      <c r="I24" s="34"/>
      <c r="J24" s="4" t="s">
        <v>33</v>
      </c>
      <c r="K24" s="82" t="s">
        <v>48</v>
      </c>
      <c r="L24" s="28" t="s">
        <v>49</v>
      </c>
    </row>
    <row r="25" spans="1:12" s="18" customFormat="1" ht="30" customHeight="1">
      <c r="A25" s="70"/>
      <c r="B25" s="109" t="s">
        <v>20</v>
      </c>
      <c r="C25" s="14" t="s">
        <v>9</v>
      </c>
      <c r="D25" s="14" t="s">
        <v>9</v>
      </c>
      <c r="E25" s="31">
        <f>'冠名基金收支明细 (2021)'!E24</f>
        <v>30000</v>
      </c>
      <c r="F25" s="3"/>
      <c r="G25" s="33"/>
      <c r="H25" s="30"/>
      <c r="I25" s="34"/>
      <c r="J25" s="32" t="s">
        <v>33</v>
      </c>
      <c r="K25" s="82" t="s">
        <v>48</v>
      </c>
      <c r="L25" s="28" t="s">
        <v>49</v>
      </c>
    </row>
    <row r="26" spans="1:12" s="18" customFormat="1" ht="30" customHeight="1">
      <c r="A26" s="70"/>
      <c r="B26" s="109" t="s">
        <v>45</v>
      </c>
      <c r="C26" s="31">
        <v>0</v>
      </c>
      <c r="D26" s="31">
        <v>0</v>
      </c>
      <c r="E26" s="31">
        <v>0</v>
      </c>
      <c r="F26" s="3"/>
      <c r="G26" s="33"/>
      <c r="H26" s="30"/>
      <c r="I26" s="34"/>
      <c r="J26" s="32" t="s">
        <v>33</v>
      </c>
      <c r="K26" s="82" t="s">
        <v>48</v>
      </c>
      <c r="L26" s="28" t="s">
        <v>49</v>
      </c>
    </row>
    <row r="27" spans="1:12" s="18" customFormat="1" ht="30" customHeight="1">
      <c r="A27" s="64" t="s">
        <v>50</v>
      </c>
      <c r="B27" s="104" t="s">
        <v>51</v>
      </c>
      <c r="C27" s="3">
        <f>C29</f>
        <v>0</v>
      </c>
      <c r="D27" s="3">
        <f>D29</f>
        <v>0</v>
      </c>
      <c r="E27" s="3">
        <f>E28+E29</f>
        <v>50000</v>
      </c>
      <c r="F27" s="3"/>
      <c r="G27" s="33"/>
      <c r="H27" s="30"/>
      <c r="I27" s="34"/>
      <c r="J27" s="4" t="s">
        <v>33</v>
      </c>
      <c r="K27" s="82" t="s">
        <v>52</v>
      </c>
      <c r="L27" s="28" t="s">
        <v>53</v>
      </c>
    </row>
    <row r="28" spans="1:12" s="18" customFormat="1" ht="30" customHeight="1">
      <c r="A28" s="70"/>
      <c r="B28" s="109" t="s">
        <v>20</v>
      </c>
      <c r="C28" s="14" t="s">
        <v>9</v>
      </c>
      <c r="D28" s="14" t="s">
        <v>9</v>
      </c>
      <c r="E28" s="31">
        <f>'冠名基金收支明细 (2021)'!E27</f>
        <v>50000</v>
      </c>
      <c r="F28" s="3"/>
      <c r="G28" s="33"/>
      <c r="H28" s="30"/>
      <c r="I28" s="34"/>
      <c r="J28" s="32" t="s">
        <v>33</v>
      </c>
      <c r="K28" s="82" t="s">
        <v>52</v>
      </c>
      <c r="L28" s="28" t="s">
        <v>53</v>
      </c>
    </row>
    <row r="29" spans="1:12" s="18" customFormat="1" ht="30" customHeight="1">
      <c r="A29" s="70"/>
      <c r="B29" s="109" t="s">
        <v>45</v>
      </c>
      <c r="C29" s="31">
        <v>0</v>
      </c>
      <c r="D29" s="31">
        <v>0</v>
      </c>
      <c r="E29" s="31">
        <v>0</v>
      </c>
      <c r="F29" s="3"/>
      <c r="G29" s="33"/>
      <c r="H29" s="30"/>
      <c r="I29" s="34"/>
      <c r="J29" s="32" t="s">
        <v>33</v>
      </c>
      <c r="K29" s="82" t="s">
        <v>52</v>
      </c>
      <c r="L29" s="28" t="s">
        <v>53</v>
      </c>
    </row>
    <row r="30" spans="1:12" s="18" customFormat="1" ht="30" customHeight="1">
      <c r="A30" s="64" t="s">
        <v>54</v>
      </c>
      <c r="B30" s="104" t="s">
        <v>55</v>
      </c>
      <c r="C30" s="3">
        <v>0</v>
      </c>
      <c r="D30" s="3">
        <v>0</v>
      </c>
      <c r="E30" s="3">
        <v>0</v>
      </c>
      <c r="F30" s="3"/>
      <c r="G30" s="33"/>
      <c r="H30" s="30"/>
      <c r="I30" s="34"/>
      <c r="J30" s="4" t="s">
        <v>10</v>
      </c>
      <c r="K30" s="36" t="s">
        <v>56</v>
      </c>
      <c r="L30" s="28" t="s">
        <v>57</v>
      </c>
    </row>
    <row r="31" spans="1:12" s="18" customFormat="1" ht="30" customHeight="1">
      <c r="A31" s="64" t="s">
        <v>58</v>
      </c>
      <c r="B31" s="104" t="s">
        <v>59</v>
      </c>
      <c r="C31" s="3">
        <f>C33</f>
        <v>100000</v>
      </c>
      <c r="D31" s="3">
        <f>D33</f>
        <v>0</v>
      </c>
      <c r="E31" s="3">
        <f>+E32+E33</f>
        <v>100000</v>
      </c>
      <c r="F31" s="3"/>
      <c r="G31" s="33"/>
      <c r="H31" s="30"/>
      <c r="I31" s="34"/>
      <c r="J31" s="4" t="s">
        <v>33</v>
      </c>
      <c r="K31" s="82" t="s">
        <v>60</v>
      </c>
      <c r="L31" s="28" t="s">
        <v>61</v>
      </c>
    </row>
    <row r="32" spans="1:12" s="18" customFormat="1" ht="30" customHeight="1">
      <c r="A32" s="64"/>
      <c r="B32" s="109" t="s">
        <v>20</v>
      </c>
      <c r="C32" s="14" t="s">
        <v>9</v>
      </c>
      <c r="D32" s="14" t="s">
        <v>9</v>
      </c>
      <c r="E32" s="31">
        <f>'冠名基金收支明细 (2021)'!E31</f>
        <v>0</v>
      </c>
      <c r="F32" s="3"/>
      <c r="G32" s="33"/>
      <c r="H32" s="30"/>
      <c r="I32" s="34"/>
      <c r="J32" s="32" t="s">
        <v>33</v>
      </c>
      <c r="K32" s="82" t="s">
        <v>60</v>
      </c>
      <c r="L32" s="28" t="s">
        <v>61</v>
      </c>
    </row>
    <row r="33" spans="1:12" s="18" customFormat="1" ht="30" customHeight="1">
      <c r="A33" s="70"/>
      <c r="B33" s="109" t="s">
        <v>45</v>
      </c>
      <c r="C33" s="120">
        <v>100000</v>
      </c>
      <c r="D33" s="31">
        <v>0</v>
      </c>
      <c r="E33" s="31">
        <f>C33-D33</f>
        <v>100000</v>
      </c>
      <c r="F33" s="3"/>
      <c r="G33" s="33"/>
      <c r="H33" s="30"/>
      <c r="I33" s="34"/>
      <c r="J33" s="32" t="s">
        <v>33</v>
      </c>
      <c r="K33" s="82" t="s">
        <v>60</v>
      </c>
      <c r="L33" s="28" t="s">
        <v>61</v>
      </c>
    </row>
    <row r="34" spans="1:12" s="18" customFormat="1" ht="30" customHeight="1">
      <c r="A34" s="64" t="s">
        <v>62</v>
      </c>
      <c r="B34" s="104" t="s">
        <v>63</v>
      </c>
      <c r="C34" s="3">
        <f>C36</f>
        <v>100000</v>
      </c>
      <c r="D34" s="3">
        <f>D36</f>
        <v>180000</v>
      </c>
      <c r="E34" s="3">
        <f>E35+E36</f>
        <v>22457.919999999998</v>
      </c>
      <c r="F34" s="3"/>
      <c r="G34" s="33"/>
      <c r="H34" s="30"/>
      <c r="I34" s="34"/>
      <c r="J34" s="4" t="s">
        <v>38</v>
      </c>
      <c r="K34" s="82" t="s">
        <v>64</v>
      </c>
      <c r="L34" s="28" t="s">
        <v>65</v>
      </c>
    </row>
    <row r="35" spans="1:12" s="18" customFormat="1" ht="30" customHeight="1">
      <c r="A35" s="70"/>
      <c r="B35" s="110" t="s">
        <v>20</v>
      </c>
      <c r="C35" s="14" t="s">
        <v>9</v>
      </c>
      <c r="D35" s="14" t="s">
        <v>9</v>
      </c>
      <c r="E35" s="31">
        <f>'冠名基金收支明细 (2021)'!E34</f>
        <v>102457.92</v>
      </c>
      <c r="F35" s="3"/>
      <c r="G35" s="33"/>
      <c r="H35" s="30"/>
      <c r="I35" s="34"/>
      <c r="J35" s="32" t="s">
        <v>38</v>
      </c>
      <c r="K35" s="82" t="s">
        <v>64</v>
      </c>
      <c r="L35" s="28" t="s">
        <v>65</v>
      </c>
    </row>
    <row r="36" spans="1:12" s="18" customFormat="1" ht="30" customHeight="1">
      <c r="A36" s="70"/>
      <c r="B36" s="110" t="s">
        <v>45</v>
      </c>
      <c r="C36" s="120">
        <v>100000</v>
      </c>
      <c r="D36" s="123">
        <v>180000</v>
      </c>
      <c r="E36" s="31">
        <f>C36-D36</f>
        <v>-80000</v>
      </c>
      <c r="F36" s="3"/>
      <c r="G36" s="33"/>
      <c r="H36" s="30"/>
      <c r="I36" s="34"/>
      <c r="J36" s="32" t="s">
        <v>38</v>
      </c>
      <c r="K36" s="82" t="s">
        <v>64</v>
      </c>
      <c r="L36" s="28" t="s">
        <v>65</v>
      </c>
    </row>
    <row r="37" spans="1:12" s="18" customFormat="1" ht="30" customHeight="1">
      <c r="A37" s="64" t="s">
        <v>66</v>
      </c>
      <c r="B37" s="104" t="s">
        <v>67</v>
      </c>
      <c r="C37" s="3">
        <f>C39</f>
        <v>0</v>
      </c>
      <c r="D37" s="3">
        <f>D39</f>
        <v>0</v>
      </c>
      <c r="E37" s="3">
        <f>E38+E39</f>
        <v>38000</v>
      </c>
      <c r="F37" s="3">
        <v>6</v>
      </c>
      <c r="G37" s="33">
        <v>10</v>
      </c>
      <c r="H37" s="30" t="s">
        <v>68</v>
      </c>
      <c r="I37" s="34">
        <v>15312060575</v>
      </c>
      <c r="J37" s="4" t="s">
        <v>38</v>
      </c>
      <c r="K37" s="82" t="s">
        <v>69</v>
      </c>
      <c r="L37" s="28" t="s">
        <v>70</v>
      </c>
    </row>
    <row r="38" spans="1:12" s="18" customFormat="1" ht="30" customHeight="1">
      <c r="A38" s="70"/>
      <c r="B38" s="110" t="s">
        <v>20</v>
      </c>
      <c r="C38" s="14" t="s">
        <v>9</v>
      </c>
      <c r="D38" s="14" t="s">
        <v>9</v>
      </c>
      <c r="E38" s="31">
        <f>'冠名基金收支明细 (2021)'!E37</f>
        <v>38000</v>
      </c>
      <c r="F38" s="3"/>
      <c r="G38" s="33"/>
      <c r="H38" s="30"/>
      <c r="I38" s="34"/>
      <c r="J38" s="32" t="s">
        <v>38</v>
      </c>
      <c r="K38" s="82" t="s">
        <v>69</v>
      </c>
      <c r="L38" s="28" t="s">
        <v>70</v>
      </c>
    </row>
    <row r="39" spans="1:12" s="18" customFormat="1" ht="30" customHeight="1">
      <c r="A39" s="70"/>
      <c r="B39" s="110" t="s">
        <v>45</v>
      </c>
      <c r="C39" s="31">
        <v>0</v>
      </c>
      <c r="D39" s="31">
        <v>0</v>
      </c>
      <c r="E39" s="31">
        <v>0</v>
      </c>
      <c r="F39" s="3"/>
      <c r="G39" s="33"/>
      <c r="H39" s="30"/>
      <c r="I39" s="34"/>
      <c r="J39" s="32" t="s">
        <v>38</v>
      </c>
      <c r="K39" s="82" t="s">
        <v>69</v>
      </c>
      <c r="L39" s="28" t="s">
        <v>70</v>
      </c>
    </row>
    <row r="40" spans="1:12" s="18" customFormat="1" ht="30" customHeight="1">
      <c r="A40" s="64" t="s">
        <v>71</v>
      </c>
      <c r="B40" s="104" t="s">
        <v>358</v>
      </c>
      <c r="C40" s="3">
        <f>C42</f>
        <v>50000</v>
      </c>
      <c r="D40" s="3">
        <f>D42</f>
        <v>50000</v>
      </c>
      <c r="E40" s="3">
        <f>E41+E42</f>
        <v>0</v>
      </c>
      <c r="F40" s="3">
        <v>5</v>
      </c>
      <c r="G40" s="33">
        <v>10</v>
      </c>
      <c r="H40" s="30" t="s">
        <v>73</v>
      </c>
      <c r="I40" s="34">
        <v>13813077777</v>
      </c>
      <c r="J40" s="4" t="s">
        <v>38</v>
      </c>
      <c r="K40" s="82" t="s">
        <v>74</v>
      </c>
      <c r="L40" s="28" t="s">
        <v>75</v>
      </c>
    </row>
    <row r="41" spans="1:12" s="18" customFormat="1" ht="37.5" customHeight="1">
      <c r="A41" s="64"/>
      <c r="B41" s="108" t="s">
        <v>20</v>
      </c>
      <c r="C41" s="14" t="s">
        <v>9</v>
      </c>
      <c r="D41" s="14" t="s">
        <v>9</v>
      </c>
      <c r="E41" s="31">
        <f>'冠名基金收支明细 (2021)'!E39</f>
        <v>0</v>
      </c>
      <c r="F41" s="3"/>
      <c r="G41" s="33"/>
      <c r="H41" s="30"/>
      <c r="I41" s="34"/>
      <c r="J41" s="32" t="s">
        <v>38</v>
      </c>
      <c r="K41" s="27" t="s">
        <v>74</v>
      </c>
      <c r="L41" s="28" t="s">
        <v>75</v>
      </c>
    </row>
    <row r="42" spans="1:12" s="18" customFormat="1" ht="30" customHeight="1">
      <c r="A42" s="70"/>
      <c r="B42" s="110" t="s">
        <v>45</v>
      </c>
      <c r="C42" s="120">
        <v>50000</v>
      </c>
      <c r="D42" s="123">
        <v>50000</v>
      </c>
      <c r="E42" s="31">
        <f>C42-D42</f>
        <v>0</v>
      </c>
      <c r="F42" s="3"/>
      <c r="G42" s="33"/>
      <c r="H42" s="30"/>
      <c r="I42" s="34"/>
      <c r="J42" s="32" t="s">
        <v>38</v>
      </c>
      <c r="K42" s="82" t="s">
        <v>74</v>
      </c>
      <c r="L42" s="28" t="s">
        <v>75</v>
      </c>
    </row>
    <row r="43" spans="1:12" s="18" customFormat="1" ht="30" customHeight="1">
      <c r="A43" s="64" t="s">
        <v>76</v>
      </c>
      <c r="B43" s="104" t="s">
        <v>77</v>
      </c>
      <c r="C43" s="3">
        <f>C45</f>
        <v>120000</v>
      </c>
      <c r="D43" s="3">
        <f>D45</f>
        <v>120000</v>
      </c>
      <c r="E43" s="3">
        <f>E44+E45</f>
        <v>0</v>
      </c>
      <c r="F43" s="3">
        <v>6</v>
      </c>
      <c r="G43" s="33">
        <v>10</v>
      </c>
      <c r="H43" s="30" t="s">
        <v>78</v>
      </c>
      <c r="I43" s="34">
        <v>15295510709</v>
      </c>
      <c r="J43" s="4" t="s">
        <v>38</v>
      </c>
      <c r="K43" s="82" t="s">
        <v>79</v>
      </c>
      <c r="L43" s="28" t="s">
        <v>80</v>
      </c>
    </row>
    <row r="44" spans="1:12" s="18" customFormat="1" ht="37.5" customHeight="1">
      <c r="A44" s="64"/>
      <c r="B44" s="108" t="s">
        <v>20</v>
      </c>
      <c r="C44" s="14" t="s">
        <v>9</v>
      </c>
      <c r="D44" s="14" t="s">
        <v>9</v>
      </c>
      <c r="E44" s="31">
        <f>'冠名基金收支明细 (2021)'!E41</f>
        <v>0</v>
      </c>
      <c r="F44" s="3"/>
      <c r="G44" s="33"/>
      <c r="H44" s="30"/>
      <c r="I44" s="34"/>
      <c r="J44" s="32" t="s">
        <v>38</v>
      </c>
      <c r="K44" s="27" t="s">
        <v>79</v>
      </c>
      <c r="L44" s="28" t="s">
        <v>80</v>
      </c>
    </row>
    <row r="45" spans="1:12" s="18" customFormat="1" ht="30" customHeight="1">
      <c r="A45" s="70"/>
      <c r="B45" s="110" t="s">
        <v>45</v>
      </c>
      <c r="C45" s="120">
        <v>120000</v>
      </c>
      <c r="D45" s="123">
        <v>120000</v>
      </c>
      <c r="E45" s="31">
        <f>C45-D45</f>
        <v>0</v>
      </c>
      <c r="F45" s="3"/>
      <c r="G45" s="33"/>
      <c r="H45" s="30"/>
      <c r="I45" s="34"/>
      <c r="J45" s="32" t="s">
        <v>38</v>
      </c>
      <c r="K45" s="82" t="s">
        <v>79</v>
      </c>
      <c r="L45" s="28" t="s">
        <v>80</v>
      </c>
    </row>
    <row r="46" spans="1:12" s="18" customFormat="1" ht="30" customHeight="1">
      <c r="A46" s="64" t="s">
        <v>81</v>
      </c>
      <c r="B46" s="104" t="s">
        <v>82</v>
      </c>
      <c r="C46" s="96">
        <f>C48</f>
        <v>0</v>
      </c>
      <c r="D46" s="96">
        <f>D48</f>
        <v>0</v>
      </c>
      <c r="E46" s="3">
        <f>E47+E48</f>
        <v>80000</v>
      </c>
      <c r="F46" s="3">
        <v>20</v>
      </c>
      <c r="G46" s="33">
        <v>10</v>
      </c>
      <c r="H46" s="30" t="s">
        <v>83</v>
      </c>
      <c r="I46" s="34">
        <v>13601439888</v>
      </c>
      <c r="J46" s="4" t="s">
        <v>38</v>
      </c>
      <c r="K46" s="82" t="s">
        <v>84</v>
      </c>
      <c r="L46" s="28" t="s">
        <v>85</v>
      </c>
    </row>
    <row r="47" spans="1:12" s="18" customFormat="1" ht="30" customHeight="1">
      <c r="A47" s="70"/>
      <c r="B47" s="110" t="s">
        <v>20</v>
      </c>
      <c r="C47" s="97" t="s">
        <v>9</v>
      </c>
      <c r="D47" s="97" t="s">
        <v>9</v>
      </c>
      <c r="E47" s="31">
        <f>'冠名基金收支明细 (2021)'!E43</f>
        <v>80000</v>
      </c>
      <c r="F47" s="3"/>
      <c r="G47" s="33"/>
      <c r="H47" s="30"/>
      <c r="I47" s="34"/>
      <c r="J47" s="32" t="s">
        <v>38</v>
      </c>
      <c r="K47" s="82" t="s">
        <v>84</v>
      </c>
      <c r="L47" s="28" t="s">
        <v>85</v>
      </c>
    </row>
    <row r="48" spans="1:12" s="18" customFormat="1" ht="30" customHeight="1">
      <c r="A48" s="70"/>
      <c r="B48" s="110" t="s">
        <v>45</v>
      </c>
      <c r="C48" s="98">
        <v>0</v>
      </c>
      <c r="D48" s="98">
        <v>0</v>
      </c>
      <c r="E48" s="31">
        <v>0</v>
      </c>
      <c r="F48" s="3"/>
      <c r="G48" s="33"/>
      <c r="H48" s="30"/>
      <c r="I48" s="34"/>
      <c r="J48" s="32" t="s">
        <v>38</v>
      </c>
      <c r="K48" s="82" t="s">
        <v>84</v>
      </c>
      <c r="L48" s="28" t="s">
        <v>85</v>
      </c>
    </row>
    <row r="49" spans="1:12" s="18" customFormat="1" ht="30" customHeight="1">
      <c r="A49" s="64" t="s">
        <v>86</v>
      </c>
      <c r="B49" s="104" t="s">
        <v>87</v>
      </c>
      <c r="C49" s="96">
        <v>0</v>
      </c>
      <c r="D49" s="96">
        <v>0</v>
      </c>
      <c r="E49" s="3">
        <f>E50+E51</f>
        <v>11000</v>
      </c>
      <c r="F49" s="3">
        <v>8</v>
      </c>
      <c r="G49" s="33">
        <v>40</v>
      </c>
      <c r="H49" s="30" t="s">
        <v>88</v>
      </c>
      <c r="I49" s="34">
        <v>17766428897</v>
      </c>
      <c r="J49" s="4" t="s">
        <v>33</v>
      </c>
      <c r="K49" s="82" t="s">
        <v>89</v>
      </c>
      <c r="L49" s="28" t="s">
        <v>90</v>
      </c>
    </row>
    <row r="50" spans="1:12" s="18" customFormat="1" ht="30" customHeight="1">
      <c r="A50" s="64"/>
      <c r="B50" s="110" t="s">
        <v>20</v>
      </c>
      <c r="C50" s="97" t="s">
        <v>9</v>
      </c>
      <c r="D50" s="97" t="s">
        <v>9</v>
      </c>
      <c r="E50" s="31">
        <v>11000</v>
      </c>
      <c r="F50" s="3"/>
      <c r="G50" s="33"/>
      <c r="H50" s="30"/>
      <c r="I50" s="34"/>
      <c r="J50" s="32" t="s">
        <v>33</v>
      </c>
      <c r="K50" s="82" t="s">
        <v>89</v>
      </c>
      <c r="L50" s="28" t="s">
        <v>90</v>
      </c>
    </row>
    <row r="51" spans="1:12" s="18" customFormat="1" ht="30" customHeight="1">
      <c r="A51" s="70"/>
      <c r="B51" s="110" t="s">
        <v>45</v>
      </c>
      <c r="C51" s="98">
        <v>0</v>
      </c>
      <c r="D51" s="98">
        <v>0</v>
      </c>
      <c r="E51" s="31">
        <v>0</v>
      </c>
      <c r="F51" s="3"/>
      <c r="G51" s="33"/>
      <c r="H51" s="30"/>
      <c r="I51" s="34"/>
      <c r="J51" s="32" t="s">
        <v>33</v>
      </c>
      <c r="K51" s="82" t="s">
        <v>89</v>
      </c>
      <c r="L51" s="28" t="s">
        <v>90</v>
      </c>
    </row>
    <row r="52" spans="1:12" s="18" customFormat="1" ht="30" customHeight="1">
      <c r="A52" s="64" t="s">
        <v>91</v>
      </c>
      <c r="B52" s="104" t="s">
        <v>92</v>
      </c>
      <c r="C52" s="96">
        <f>C53</f>
        <v>100000</v>
      </c>
      <c r="D52" s="96">
        <f>D53</f>
        <v>0</v>
      </c>
      <c r="E52" s="3">
        <f>E53</f>
        <v>100000</v>
      </c>
      <c r="F52" s="3"/>
      <c r="G52" s="33"/>
      <c r="H52" s="30"/>
      <c r="I52" s="34"/>
      <c r="J52" s="4" t="s">
        <v>93</v>
      </c>
      <c r="K52" s="83" t="s">
        <v>94</v>
      </c>
      <c r="L52" s="28" t="s">
        <v>95</v>
      </c>
    </row>
    <row r="53" spans="1:12" s="18" customFormat="1" ht="30" customHeight="1">
      <c r="A53" s="64"/>
      <c r="B53" s="110" t="s">
        <v>45</v>
      </c>
      <c r="C53" s="120">
        <v>100000</v>
      </c>
      <c r="D53" s="98">
        <v>0</v>
      </c>
      <c r="E53" s="31">
        <f>C53-D53</f>
        <v>100000</v>
      </c>
      <c r="F53" s="31"/>
      <c r="G53" s="31"/>
      <c r="H53" s="31"/>
      <c r="I53" s="31"/>
      <c r="J53" s="32" t="s">
        <v>93</v>
      </c>
      <c r="K53" s="83" t="s">
        <v>94</v>
      </c>
      <c r="L53" s="28" t="s">
        <v>95</v>
      </c>
    </row>
    <row r="54" spans="1:12" s="18" customFormat="1" ht="30" customHeight="1">
      <c r="A54" s="64" t="s">
        <v>96</v>
      </c>
      <c r="B54" s="104" t="s">
        <v>97</v>
      </c>
      <c r="C54" s="96">
        <f>C55</f>
        <v>150000</v>
      </c>
      <c r="D54" s="96">
        <f>D55</f>
        <v>0</v>
      </c>
      <c r="E54" s="3">
        <f>E55</f>
        <v>150000</v>
      </c>
      <c r="F54" s="3"/>
      <c r="G54" s="33"/>
      <c r="H54" s="30"/>
      <c r="I54" s="34"/>
      <c r="J54" s="4" t="s">
        <v>38</v>
      </c>
      <c r="K54" s="83" t="s">
        <v>98</v>
      </c>
      <c r="L54" s="28" t="s">
        <v>99</v>
      </c>
    </row>
    <row r="55" spans="1:12" s="18" customFormat="1" ht="30" customHeight="1">
      <c r="A55" s="70"/>
      <c r="B55" s="110" t="s">
        <v>45</v>
      </c>
      <c r="C55" s="120">
        <v>150000</v>
      </c>
      <c r="D55" s="98">
        <v>0</v>
      </c>
      <c r="E55" s="31">
        <f>C55-D55</f>
        <v>150000</v>
      </c>
      <c r="F55" s="3"/>
      <c r="G55" s="33"/>
      <c r="H55" s="30"/>
      <c r="I55" s="34"/>
      <c r="J55" s="32" t="s">
        <v>38</v>
      </c>
      <c r="K55" s="83" t="s">
        <v>98</v>
      </c>
      <c r="L55" s="28" t="s">
        <v>99</v>
      </c>
    </row>
    <row r="56" spans="1:12" ht="30" customHeight="1">
      <c r="A56" s="64" t="s">
        <v>102</v>
      </c>
      <c r="B56" s="104" t="s">
        <v>103</v>
      </c>
      <c r="C56" s="96">
        <f>C58</f>
        <v>20000</v>
      </c>
      <c r="D56" s="96">
        <f>D58</f>
        <v>20000</v>
      </c>
      <c r="E56" s="3">
        <f>E57+E58</f>
        <v>50000</v>
      </c>
      <c r="F56" s="31"/>
      <c r="G56" s="39"/>
      <c r="H56" s="30"/>
      <c r="I56" s="34"/>
      <c r="J56" s="4" t="s">
        <v>38</v>
      </c>
      <c r="K56" s="40" t="s">
        <v>104</v>
      </c>
      <c r="L56" s="28" t="s">
        <v>105</v>
      </c>
    </row>
    <row r="57" spans="1:12" ht="30" customHeight="1">
      <c r="A57" s="71"/>
      <c r="B57" s="110" t="s">
        <v>20</v>
      </c>
      <c r="C57" s="97" t="s">
        <v>9</v>
      </c>
      <c r="D57" s="97" t="s">
        <v>9</v>
      </c>
      <c r="E57" s="31">
        <f>'冠名基金收支明细 (2021)'!E47</f>
        <v>50000</v>
      </c>
      <c r="F57" s="31"/>
      <c r="G57" s="39"/>
      <c r="H57" s="30"/>
      <c r="I57" s="34"/>
      <c r="J57" s="32" t="s">
        <v>38</v>
      </c>
      <c r="K57" s="40" t="s">
        <v>104</v>
      </c>
      <c r="L57" s="28" t="s">
        <v>105</v>
      </c>
    </row>
    <row r="58" spans="1:12" ht="30" customHeight="1">
      <c r="A58" s="71"/>
      <c r="B58" s="110" t="s">
        <v>45</v>
      </c>
      <c r="C58" s="120">
        <v>20000</v>
      </c>
      <c r="D58" s="123">
        <v>20000</v>
      </c>
      <c r="E58" s="31">
        <f>C58-D58</f>
        <v>0</v>
      </c>
      <c r="F58" s="31"/>
      <c r="G58" s="39"/>
      <c r="H58" s="30"/>
      <c r="I58" s="34"/>
      <c r="J58" s="32" t="s">
        <v>38</v>
      </c>
      <c r="K58" s="40" t="s">
        <v>104</v>
      </c>
      <c r="L58" s="28" t="s">
        <v>105</v>
      </c>
    </row>
    <row r="59" spans="1:12" ht="30" customHeight="1">
      <c r="A59" s="64" t="s">
        <v>106</v>
      </c>
      <c r="B59" s="104" t="s">
        <v>107</v>
      </c>
      <c r="C59" s="96">
        <v>0</v>
      </c>
      <c r="D59" s="96">
        <v>0</v>
      </c>
      <c r="E59" s="3">
        <f>E60+E61</f>
        <v>4709.5999999999767</v>
      </c>
      <c r="F59" s="31"/>
      <c r="G59" s="39"/>
      <c r="H59" s="30"/>
      <c r="I59" s="34"/>
      <c r="J59" s="4" t="s">
        <v>33</v>
      </c>
      <c r="K59" s="40" t="s">
        <v>108</v>
      </c>
      <c r="L59" s="28" t="s">
        <v>109</v>
      </c>
    </row>
    <row r="60" spans="1:12" ht="30" customHeight="1">
      <c r="A60" s="64"/>
      <c r="B60" s="110" t="s">
        <v>20</v>
      </c>
      <c r="C60" s="97" t="s">
        <v>9</v>
      </c>
      <c r="D60" s="97" t="s">
        <v>9</v>
      </c>
      <c r="E60" s="31">
        <f>'冠名基金收支明细 (2021)'!E50</f>
        <v>4709.5999999999767</v>
      </c>
      <c r="F60" s="31"/>
      <c r="G60" s="39"/>
      <c r="H60" s="30"/>
      <c r="I60" s="34"/>
      <c r="J60" s="32" t="s">
        <v>33</v>
      </c>
      <c r="K60" s="40" t="s">
        <v>108</v>
      </c>
      <c r="L60" s="28" t="s">
        <v>109</v>
      </c>
    </row>
    <row r="61" spans="1:12" s="18" customFormat="1" ht="30" customHeight="1">
      <c r="A61" s="70"/>
      <c r="B61" s="110" t="s">
        <v>45</v>
      </c>
      <c r="C61" s="98">
        <v>0</v>
      </c>
      <c r="D61" s="98">
        <v>0</v>
      </c>
      <c r="E61" s="31">
        <v>0</v>
      </c>
      <c r="F61" s="3"/>
      <c r="G61" s="33"/>
      <c r="H61" s="30"/>
      <c r="I61" s="34"/>
      <c r="J61" s="32" t="s">
        <v>33</v>
      </c>
      <c r="K61" s="40" t="s">
        <v>108</v>
      </c>
      <c r="L61" s="28" t="s">
        <v>109</v>
      </c>
    </row>
    <row r="62" spans="1:12" s="18" customFormat="1" ht="30" customHeight="1">
      <c r="A62" s="64" t="s">
        <v>110</v>
      </c>
      <c r="B62" s="104" t="s">
        <v>111</v>
      </c>
      <c r="C62" s="96">
        <v>0</v>
      </c>
      <c r="D62" s="96">
        <f>D64</f>
        <v>100000</v>
      </c>
      <c r="E62" s="3">
        <f>E63+E64</f>
        <v>0</v>
      </c>
      <c r="F62" s="3">
        <v>20</v>
      </c>
      <c r="G62" s="33">
        <v>50</v>
      </c>
      <c r="H62" s="30" t="s">
        <v>112</v>
      </c>
      <c r="I62" s="34">
        <v>18851689529</v>
      </c>
      <c r="J62" s="4" t="s">
        <v>38</v>
      </c>
      <c r="K62" s="40" t="s">
        <v>113</v>
      </c>
      <c r="L62" s="28" t="s">
        <v>114</v>
      </c>
    </row>
    <row r="63" spans="1:12" s="18" customFormat="1" ht="30" customHeight="1">
      <c r="A63" s="70"/>
      <c r="B63" s="109" t="s">
        <v>20</v>
      </c>
      <c r="C63" s="97" t="s">
        <v>9</v>
      </c>
      <c r="D63" s="97" t="s">
        <v>9</v>
      </c>
      <c r="E63" s="31">
        <f>'冠名基金收支明细 (2021)'!E53</f>
        <v>100000</v>
      </c>
      <c r="F63" s="3"/>
      <c r="G63" s="33"/>
      <c r="H63" s="30"/>
      <c r="I63" s="34"/>
      <c r="J63" s="32" t="s">
        <v>38</v>
      </c>
      <c r="K63" s="82" t="s">
        <v>113</v>
      </c>
      <c r="L63" s="28" t="s">
        <v>114</v>
      </c>
    </row>
    <row r="64" spans="1:12" s="18" customFormat="1" ht="30" customHeight="1">
      <c r="A64" s="70"/>
      <c r="B64" s="110" t="s">
        <v>45</v>
      </c>
      <c r="C64" s="99">
        <v>0</v>
      </c>
      <c r="D64" s="124">
        <v>100000</v>
      </c>
      <c r="E64" s="31">
        <f>C64-D64</f>
        <v>-100000</v>
      </c>
      <c r="F64" s="3"/>
      <c r="G64" s="33"/>
      <c r="H64" s="30"/>
      <c r="I64" s="34"/>
      <c r="J64" s="32" t="s">
        <v>38</v>
      </c>
      <c r="K64" s="82" t="s">
        <v>113</v>
      </c>
      <c r="L64" s="28" t="s">
        <v>114</v>
      </c>
    </row>
    <row r="65" spans="1:14" s="18" customFormat="1" ht="30" customHeight="1">
      <c r="A65" s="64" t="s">
        <v>115</v>
      </c>
      <c r="B65" s="104" t="s">
        <v>116</v>
      </c>
      <c r="C65" s="96">
        <f>C67</f>
        <v>0</v>
      </c>
      <c r="D65" s="96">
        <f>D67</f>
        <v>100000</v>
      </c>
      <c r="E65" s="3">
        <f>E66+E67</f>
        <v>0</v>
      </c>
      <c r="F65" s="3"/>
      <c r="G65" s="33"/>
      <c r="H65" s="30"/>
      <c r="I65" s="34"/>
      <c r="J65" s="4" t="s">
        <v>38</v>
      </c>
      <c r="K65" s="40" t="s">
        <v>117</v>
      </c>
      <c r="L65" s="28" t="s">
        <v>118</v>
      </c>
    </row>
    <row r="66" spans="1:14" s="18" customFormat="1" ht="30" customHeight="1">
      <c r="A66" s="70"/>
      <c r="B66" s="110" t="s">
        <v>20</v>
      </c>
      <c r="C66" s="97" t="s">
        <v>9</v>
      </c>
      <c r="D66" s="97" t="s">
        <v>9</v>
      </c>
      <c r="E66" s="31">
        <f>'冠名基金收支明细 (2021)'!E55</f>
        <v>100000</v>
      </c>
      <c r="F66" s="3"/>
      <c r="G66" s="33"/>
      <c r="H66" s="30"/>
      <c r="I66" s="34"/>
      <c r="J66" s="32" t="s">
        <v>38</v>
      </c>
      <c r="K66" s="40" t="s">
        <v>117</v>
      </c>
      <c r="L66" s="28" t="s">
        <v>118</v>
      </c>
    </row>
    <row r="67" spans="1:14" s="18" customFormat="1" ht="30" customHeight="1">
      <c r="A67" s="70"/>
      <c r="B67" s="110" t="s">
        <v>45</v>
      </c>
      <c r="C67" s="98">
        <v>0</v>
      </c>
      <c r="D67" s="123">
        <v>100000</v>
      </c>
      <c r="E67" s="31">
        <f>C67-D67</f>
        <v>-100000</v>
      </c>
      <c r="F67" s="3"/>
      <c r="G67" s="33"/>
      <c r="H67" s="30"/>
      <c r="I67" s="34"/>
      <c r="J67" s="32" t="s">
        <v>38</v>
      </c>
      <c r="K67" s="40" t="s">
        <v>117</v>
      </c>
      <c r="L67" s="28" t="s">
        <v>118</v>
      </c>
    </row>
    <row r="68" spans="1:14" s="18" customFormat="1" ht="30" customHeight="1">
      <c r="A68" s="64" t="s">
        <v>119</v>
      </c>
      <c r="B68" s="104" t="s">
        <v>120</v>
      </c>
      <c r="C68" s="96">
        <f>C70</f>
        <v>376060.83</v>
      </c>
      <c r="D68" s="96">
        <f>D70</f>
        <v>550000</v>
      </c>
      <c r="E68" s="3">
        <f>E69+E70</f>
        <v>76060.830000000016</v>
      </c>
      <c r="F68" s="3"/>
      <c r="G68" s="33"/>
      <c r="H68" s="30"/>
      <c r="I68" s="34"/>
      <c r="J68" s="4" t="s">
        <v>121</v>
      </c>
      <c r="K68" s="40" t="s">
        <v>122</v>
      </c>
      <c r="L68" s="28" t="s">
        <v>123</v>
      </c>
    </row>
    <row r="69" spans="1:14" s="18" customFormat="1" ht="30" customHeight="1">
      <c r="A69" s="70"/>
      <c r="B69" s="110" t="s">
        <v>20</v>
      </c>
      <c r="C69" s="97" t="s">
        <v>9</v>
      </c>
      <c r="D69" s="97" t="s">
        <v>9</v>
      </c>
      <c r="E69" s="31">
        <f>'冠名基金收支明细 (2021)'!E57</f>
        <v>250000</v>
      </c>
      <c r="F69" s="3"/>
      <c r="G69" s="33"/>
      <c r="H69" s="30"/>
      <c r="I69" s="34"/>
      <c r="J69" s="32" t="s">
        <v>121</v>
      </c>
      <c r="K69" s="35" t="s">
        <v>122</v>
      </c>
      <c r="L69" s="28" t="s">
        <v>123</v>
      </c>
    </row>
    <row r="70" spans="1:14" s="18" customFormat="1" ht="30" customHeight="1">
      <c r="A70" s="70"/>
      <c r="B70" s="110" t="s">
        <v>45</v>
      </c>
      <c r="C70" s="120">
        <v>376060.83</v>
      </c>
      <c r="D70" s="123">
        <v>550000</v>
      </c>
      <c r="E70" s="31">
        <f>C70-D70</f>
        <v>-173939.16999999998</v>
      </c>
      <c r="F70" s="3"/>
      <c r="G70" s="33"/>
      <c r="H70" s="30"/>
      <c r="I70" s="34"/>
      <c r="J70" s="32" t="s">
        <v>121</v>
      </c>
      <c r="K70" s="35" t="s">
        <v>122</v>
      </c>
      <c r="L70" s="28" t="s">
        <v>123</v>
      </c>
    </row>
    <row r="71" spans="1:14" s="18" customFormat="1" ht="30" customHeight="1">
      <c r="A71" s="64" t="s">
        <v>124</v>
      </c>
      <c r="B71" s="104" t="s">
        <v>125</v>
      </c>
      <c r="C71" s="96">
        <f>C73</f>
        <v>0</v>
      </c>
      <c r="D71" s="96">
        <f>D73</f>
        <v>200000</v>
      </c>
      <c r="E71" s="3">
        <f>E72+E73</f>
        <v>0</v>
      </c>
      <c r="F71" s="3"/>
      <c r="G71" s="33"/>
      <c r="H71" s="30"/>
      <c r="I71" s="34"/>
      <c r="J71" s="4" t="s">
        <v>121</v>
      </c>
      <c r="K71" s="40" t="s">
        <v>126</v>
      </c>
      <c r="L71" s="28" t="s">
        <v>127</v>
      </c>
    </row>
    <row r="72" spans="1:14" s="18" customFormat="1" ht="30" customHeight="1">
      <c r="A72" s="70"/>
      <c r="B72" s="110" t="s">
        <v>20</v>
      </c>
      <c r="C72" s="97" t="s">
        <v>9</v>
      </c>
      <c r="D72" s="97" t="s">
        <v>9</v>
      </c>
      <c r="E72" s="31">
        <f>'冠名基金收支明细 (2021)'!E59</f>
        <v>200000</v>
      </c>
      <c r="F72" s="3"/>
      <c r="G72" s="33"/>
      <c r="H72" s="30"/>
      <c r="I72" s="34"/>
      <c r="J72" s="32" t="s">
        <v>121</v>
      </c>
      <c r="K72" s="35" t="s">
        <v>126</v>
      </c>
      <c r="L72" s="28" t="s">
        <v>127</v>
      </c>
      <c r="N72" s="19"/>
    </row>
    <row r="73" spans="1:14" s="18" customFormat="1" ht="30" customHeight="1">
      <c r="A73" s="70"/>
      <c r="B73" s="110" t="s">
        <v>45</v>
      </c>
      <c r="C73" s="98">
        <v>0</v>
      </c>
      <c r="D73" s="123">
        <v>200000</v>
      </c>
      <c r="E73" s="31">
        <f>C73-D73</f>
        <v>-200000</v>
      </c>
      <c r="F73" s="3"/>
      <c r="G73" s="33"/>
      <c r="H73" s="30"/>
      <c r="I73" s="34"/>
      <c r="J73" s="32" t="s">
        <v>121</v>
      </c>
      <c r="K73" s="35" t="s">
        <v>126</v>
      </c>
      <c r="L73" s="28" t="s">
        <v>127</v>
      </c>
    </row>
    <row r="74" spans="1:14" s="18" customFormat="1" ht="30" customHeight="1">
      <c r="A74" s="64" t="s">
        <v>128</v>
      </c>
      <c r="B74" s="104" t="s">
        <v>129</v>
      </c>
      <c r="C74" s="96">
        <f>C75</f>
        <v>200000</v>
      </c>
      <c r="D74" s="96">
        <f>D75</f>
        <v>85000</v>
      </c>
      <c r="E74" s="3">
        <f>E75</f>
        <v>115000</v>
      </c>
      <c r="F74" s="6"/>
      <c r="G74" s="42"/>
      <c r="H74" s="43"/>
      <c r="I74" s="44"/>
      <c r="J74" s="4" t="s">
        <v>38</v>
      </c>
      <c r="K74" s="40" t="s">
        <v>130</v>
      </c>
      <c r="L74" s="28" t="s">
        <v>131</v>
      </c>
      <c r="N74" s="84"/>
    </row>
    <row r="75" spans="1:14" s="18" customFormat="1" ht="30" customHeight="1">
      <c r="A75" s="70"/>
      <c r="B75" s="110" t="s">
        <v>45</v>
      </c>
      <c r="C75" s="120">
        <v>200000</v>
      </c>
      <c r="D75" s="123">
        <v>85000</v>
      </c>
      <c r="E75" s="31">
        <f>C75-D75</f>
        <v>115000</v>
      </c>
      <c r="F75" s="6"/>
      <c r="G75" s="42"/>
      <c r="H75" s="43"/>
      <c r="I75" s="44"/>
      <c r="J75" s="32" t="s">
        <v>38</v>
      </c>
      <c r="K75" s="35" t="s">
        <v>130</v>
      </c>
      <c r="L75" s="28" t="s">
        <v>131</v>
      </c>
    </row>
    <row r="76" spans="1:14" s="18" customFormat="1" ht="30" customHeight="1">
      <c r="A76" s="64" t="s">
        <v>132</v>
      </c>
      <c r="B76" s="104" t="s">
        <v>133</v>
      </c>
      <c r="C76" s="96">
        <f>C77</f>
        <v>50000</v>
      </c>
      <c r="D76" s="96">
        <f>D77</f>
        <v>0</v>
      </c>
      <c r="E76" s="3">
        <f>E77</f>
        <v>50000</v>
      </c>
      <c r="F76" s="6"/>
      <c r="G76" s="42"/>
      <c r="H76" s="43"/>
      <c r="I76" s="44"/>
      <c r="J76" s="4" t="s">
        <v>38</v>
      </c>
      <c r="K76" s="40" t="s">
        <v>134</v>
      </c>
      <c r="L76" s="28" t="s">
        <v>135</v>
      </c>
    </row>
    <row r="77" spans="1:14" s="18" customFormat="1" ht="30" customHeight="1">
      <c r="A77" s="70"/>
      <c r="B77" s="111" t="s">
        <v>45</v>
      </c>
      <c r="C77" s="120">
        <v>50000</v>
      </c>
      <c r="D77" s="98">
        <v>0</v>
      </c>
      <c r="E77" s="31">
        <v>50000</v>
      </c>
      <c r="F77" s="6"/>
      <c r="G77" s="42"/>
      <c r="H77" s="43"/>
      <c r="I77" s="44"/>
      <c r="J77" s="32" t="s">
        <v>38</v>
      </c>
      <c r="K77" s="35" t="s">
        <v>134</v>
      </c>
      <c r="L77" s="28" t="s">
        <v>135</v>
      </c>
      <c r="N77" s="19"/>
    </row>
    <row r="78" spans="1:14" s="18" customFormat="1" ht="30" customHeight="1">
      <c r="A78" s="64" t="s">
        <v>136</v>
      </c>
      <c r="B78" s="104" t="s">
        <v>137</v>
      </c>
      <c r="C78" s="96">
        <f>C79</f>
        <v>50000</v>
      </c>
      <c r="D78" s="96">
        <f>D79</f>
        <v>0</v>
      </c>
      <c r="E78" s="3">
        <f>E79</f>
        <v>50000</v>
      </c>
      <c r="F78" s="6"/>
      <c r="G78" s="42"/>
      <c r="H78" s="43"/>
      <c r="I78" s="44"/>
      <c r="J78" s="4" t="s">
        <v>38</v>
      </c>
      <c r="K78" s="40" t="s">
        <v>138</v>
      </c>
      <c r="L78" s="28" t="s">
        <v>139</v>
      </c>
    </row>
    <row r="79" spans="1:14" s="18" customFormat="1" ht="30" customHeight="1">
      <c r="A79" s="70"/>
      <c r="B79" s="110" t="s">
        <v>45</v>
      </c>
      <c r="C79" s="120">
        <v>50000</v>
      </c>
      <c r="D79" s="98">
        <v>0</v>
      </c>
      <c r="E79" s="31">
        <f>C79-D79</f>
        <v>50000</v>
      </c>
      <c r="F79" s="6"/>
      <c r="G79" s="42"/>
      <c r="H79" s="43"/>
      <c r="I79" s="44"/>
      <c r="J79" s="32" t="s">
        <v>38</v>
      </c>
      <c r="K79" s="40" t="s">
        <v>138</v>
      </c>
      <c r="L79" s="28" t="s">
        <v>139</v>
      </c>
    </row>
    <row r="80" spans="1:14" s="18" customFormat="1" ht="30" customHeight="1">
      <c r="A80" s="64" t="s">
        <v>140</v>
      </c>
      <c r="B80" s="104" t="s">
        <v>141</v>
      </c>
      <c r="C80" s="96">
        <f>C81</f>
        <v>50000</v>
      </c>
      <c r="D80" s="96">
        <f>D81</f>
        <v>0</v>
      </c>
      <c r="E80" s="3">
        <f>E81</f>
        <v>50000</v>
      </c>
      <c r="F80" s="6"/>
      <c r="G80" s="42"/>
      <c r="H80" s="43"/>
      <c r="I80" s="44"/>
      <c r="J80" s="4" t="s">
        <v>38</v>
      </c>
      <c r="K80" s="35" t="s">
        <v>142</v>
      </c>
      <c r="L80" s="28" t="s">
        <v>143</v>
      </c>
    </row>
    <row r="81" spans="1:18" s="18" customFormat="1" ht="30" customHeight="1">
      <c r="A81" s="70"/>
      <c r="B81" s="110" t="s">
        <v>45</v>
      </c>
      <c r="C81" s="120">
        <v>50000</v>
      </c>
      <c r="D81" s="98">
        <v>0</v>
      </c>
      <c r="E81" s="31">
        <f>C81-D81</f>
        <v>50000</v>
      </c>
      <c r="F81" s="6"/>
      <c r="G81" s="42"/>
      <c r="H81" s="43"/>
      <c r="I81" s="44"/>
      <c r="J81" s="32" t="s">
        <v>38</v>
      </c>
      <c r="K81" s="35" t="s">
        <v>142</v>
      </c>
      <c r="L81" s="28" t="s">
        <v>143</v>
      </c>
    </row>
    <row r="82" spans="1:18" s="18" customFormat="1" ht="30" customHeight="1">
      <c r="A82" s="64" t="s">
        <v>291</v>
      </c>
      <c r="B82" s="104" t="s">
        <v>147</v>
      </c>
      <c r="C82" s="96">
        <f>SUM(C84:C102)</f>
        <v>2034500</v>
      </c>
      <c r="D82" s="123">
        <f>SUM(D84:D102)</f>
        <v>1663500</v>
      </c>
      <c r="E82" s="3">
        <f>SUM(E84:E102)</f>
        <v>1013600</v>
      </c>
      <c r="F82" s="3">
        <f>SUM(F83:F101)</f>
        <v>125</v>
      </c>
      <c r="G82" s="33">
        <f>SUM(G83:G98)</f>
        <v>160</v>
      </c>
      <c r="H82" s="30" t="s">
        <v>148</v>
      </c>
      <c r="I82" s="34">
        <v>13033513830</v>
      </c>
      <c r="J82" s="4" t="s">
        <v>38</v>
      </c>
      <c r="K82" s="85" t="s">
        <v>149</v>
      </c>
      <c r="L82" s="28" t="s">
        <v>150</v>
      </c>
      <c r="R82" s="19"/>
    </row>
    <row r="83" spans="1:18" s="18" customFormat="1" ht="30" customHeight="1">
      <c r="A83" s="64" t="s">
        <v>146</v>
      </c>
      <c r="B83" s="108" t="s">
        <v>151</v>
      </c>
      <c r="C83" s="97" t="s">
        <v>9</v>
      </c>
      <c r="D83" s="97" t="s">
        <v>9</v>
      </c>
      <c r="E83" s="14" t="s">
        <v>9</v>
      </c>
      <c r="F83" s="31">
        <v>30</v>
      </c>
      <c r="G83" s="39">
        <v>30</v>
      </c>
      <c r="H83" s="30" t="s">
        <v>152</v>
      </c>
      <c r="I83" s="34">
        <v>13812267310</v>
      </c>
      <c r="J83" s="32" t="s">
        <v>38</v>
      </c>
      <c r="K83" s="35" t="s">
        <v>153</v>
      </c>
      <c r="L83" s="28" t="s">
        <v>150</v>
      </c>
      <c r="R83" s="19"/>
    </row>
    <row r="84" spans="1:18" s="18" customFormat="1" ht="30" customHeight="1">
      <c r="A84" s="64"/>
      <c r="B84" s="108" t="s">
        <v>20</v>
      </c>
      <c r="C84" s="97" t="s">
        <v>9</v>
      </c>
      <c r="D84" s="97" t="s">
        <v>9</v>
      </c>
      <c r="E84" s="31">
        <f>'冠名基金收支明细 (2021)'!E63</f>
        <v>160000</v>
      </c>
      <c r="F84" s="31"/>
      <c r="G84" s="39"/>
      <c r="H84" s="30"/>
      <c r="I84" s="34"/>
      <c r="J84" s="32" t="s">
        <v>38</v>
      </c>
      <c r="K84" s="35" t="s">
        <v>153</v>
      </c>
      <c r="L84" s="28" t="s">
        <v>150</v>
      </c>
      <c r="R84" s="19"/>
    </row>
    <row r="85" spans="1:18" s="18" customFormat="1" ht="30" customHeight="1">
      <c r="A85" s="64"/>
      <c r="B85" s="108" t="s">
        <v>45</v>
      </c>
      <c r="C85" s="121">
        <v>100000</v>
      </c>
      <c r="D85" s="96">
        <f>90000+33000</f>
        <v>123000</v>
      </c>
      <c r="E85" s="31">
        <f>C85-D85</f>
        <v>-23000</v>
      </c>
      <c r="F85" s="31"/>
      <c r="G85" s="39"/>
      <c r="H85" s="30"/>
      <c r="I85" s="34"/>
      <c r="J85" s="32" t="s">
        <v>38</v>
      </c>
      <c r="K85" s="35" t="s">
        <v>153</v>
      </c>
      <c r="L85" s="28" t="s">
        <v>150</v>
      </c>
    </row>
    <row r="86" spans="1:18" s="18" customFormat="1" ht="30" customHeight="1">
      <c r="A86" s="64" t="s">
        <v>292</v>
      </c>
      <c r="B86" s="108" t="s">
        <v>154</v>
      </c>
      <c r="C86" s="97" t="s">
        <v>9</v>
      </c>
      <c r="D86" s="97" t="s">
        <v>9</v>
      </c>
      <c r="E86" s="14" t="s">
        <v>9</v>
      </c>
      <c r="F86" s="31">
        <v>18</v>
      </c>
      <c r="G86" s="39">
        <v>25</v>
      </c>
      <c r="H86" s="30" t="s">
        <v>155</v>
      </c>
      <c r="I86" s="34">
        <v>13961651000</v>
      </c>
      <c r="J86" s="32" t="s">
        <v>38</v>
      </c>
      <c r="K86" s="35" t="s">
        <v>156</v>
      </c>
      <c r="L86" s="28" t="s">
        <v>150</v>
      </c>
    </row>
    <row r="87" spans="1:18" s="18" customFormat="1" ht="30" customHeight="1">
      <c r="A87" s="64"/>
      <c r="B87" s="108" t="s">
        <v>20</v>
      </c>
      <c r="C87" s="97" t="s">
        <v>9</v>
      </c>
      <c r="D87" s="97" t="s">
        <v>9</v>
      </c>
      <c r="E87" s="31">
        <f>'冠名基金收支明细 (2021)'!E65</f>
        <v>120000</v>
      </c>
      <c r="F87" s="31"/>
      <c r="G87" s="39"/>
      <c r="H87" s="30"/>
      <c r="I87" s="34"/>
      <c r="J87" s="32" t="s">
        <v>38</v>
      </c>
      <c r="K87" s="35" t="s">
        <v>156</v>
      </c>
      <c r="L87" s="28" t="s">
        <v>150</v>
      </c>
    </row>
    <row r="88" spans="1:18" s="18" customFormat="1" ht="30" customHeight="1">
      <c r="A88" s="64"/>
      <c r="B88" s="108" t="s">
        <v>45</v>
      </c>
      <c r="C88" s="121">
        <v>187500</v>
      </c>
      <c r="D88" s="96">
        <v>187500</v>
      </c>
      <c r="E88" s="31">
        <f>C88-D88</f>
        <v>0</v>
      </c>
      <c r="F88" s="31"/>
      <c r="G88" s="39"/>
      <c r="H88" s="30"/>
      <c r="I88" s="34"/>
      <c r="J88" s="32" t="s">
        <v>38</v>
      </c>
      <c r="K88" s="35" t="s">
        <v>156</v>
      </c>
      <c r="L88" s="28" t="s">
        <v>150</v>
      </c>
    </row>
    <row r="89" spans="1:18" s="18" customFormat="1" ht="30" customHeight="1">
      <c r="A89" s="64" t="s">
        <v>293</v>
      </c>
      <c r="B89" s="108" t="s">
        <v>157</v>
      </c>
      <c r="C89" s="97" t="s">
        <v>9</v>
      </c>
      <c r="D89" s="97" t="s">
        <v>9</v>
      </c>
      <c r="E89" s="14" t="s">
        <v>9</v>
      </c>
      <c r="F89" s="31">
        <v>6</v>
      </c>
      <c r="G89" s="39">
        <v>25</v>
      </c>
      <c r="H89" s="30" t="s">
        <v>158</v>
      </c>
      <c r="I89" s="34">
        <v>13906150158</v>
      </c>
      <c r="J89" s="32" t="s">
        <v>38</v>
      </c>
      <c r="K89" s="35" t="s">
        <v>159</v>
      </c>
      <c r="L89" s="28" t="s">
        <v>150</v>
      </c>
      <c r="R89" s="19"/>
    </row>
    <row r="90" spans="1:18" s="18" customFormat="1" ht="30" customHeight="1">
      <c r="A90" s="64"/>
      <c r="B90" s="108" t="s">
        <v>20</v>
      </c>
      <c r="C90" s="97" t="s">
        <v>9</v>
      </c>
      <c r="D90" s="97" t="s">
        <v>9</v>
      </c>
      <c r="E90" s="31">
        <f>'冠名基金收支明细 (2021)'!E67</f>
        <v>0</v>
      </c>
      <c r="F90" s="31"/>
      <c r="G90" s="39"/>
      <c r="H90" s="30"/>
      <c r="I90" s="34"/>
      <c r="J90" s="32" t="s">
        <v>38</v>
      </c>
      <c r="K90" s="35" t="s">
        <v>159</v>
      </c>
      <c r="L90" s="28" t="s">
        <v>150</v>
      </c>
      <c r="R90" s="19"/>
    </row>
    <row r="91" spans="1:18" s="18" customFormat="1" ht="30" customHeight="1">
      <c r="A91" s="64"/>
      <c r="B91" s="108" t="s">
        <v>45</v>
      </c>
      <c r="C91" s="121">
        <v>60000</v>
      </c>
      <c r="D91" s="96">
        <v>60000</v>
      </c>
      <c r="E91" s="31">
        <f>C91-D91</f>
        <v>0</v>
      </c>
      <c r="F91" s="31"/>
      <c r="G91" s="39"/>
      <c r="H91" s="30"/>
      <c r="I91" s="34"/>
      <c r="J91" s="32" t="s">
        <v>38</v>
      </c>
      <c r="K91" s="35" t="s">
        <v>159</v>
      </c>
      <c r="L91" s="28" t="s">
        <v>150</v>
      </c>
    </row>
    <row r="92" spans="1:18" s="18" customFormat="1" ht="30" customHeight="1">
      <c r="A92" s="64" t="s">
        <v>294</v>
      </c>
      <c r="B92" s="108" t="s">
        <v>160</v>
      </c>
      <c r="C92" s="97" t="s">
        <v>9</v>
      </c>
      <c r="D92" s="97" t="s">
        <v>9</v>
      </c>
      <c r="E92" s="14" t="s">
        <v>9</v>
      </c>
      <c r="F92" s="31">
        <v>38</v>
      </c>
      <c r="G92" s="39">
        <v>40</v>
      </c>
      <c r="H92" s="30" t="s">
        <v>161</v>
      </c>
      <c r="I92" s="34">
        <v>13906172858</v>
      </c>
      <c r="J92" s="32" t="s">
        <v>38</v>
      </c>
      <c r="K92" s="35" t="s">
        <v>162</v>
      </c>
      <c r="L92" s="28" t="s">
        <v>150</v>
      </c>
    </row>
    <row r="93" spans="1:18" s="18" customFormat="1" ht="30" customHeight="1">
      <c r="A93" s="64"/>
      <c r="B93" s="108" t="s">
        <v>20</v>
      </c>
      <c r="C93" s="97" t="s">
        <v>9</v>
      </c>
      <c r="D93" s="97" t="s">
        <v>9</v>
      </c>
      <c r="E93" s="31">
        <f>'冠名基金收支明细 (2021)'!E69</f>
        <v>360600</v>
      </c>
      <c r="F93" s="31"/>
      <c r="G93" s="39"/>
      <c r="H93" s="30"/>
      <c r="I93" s="34"/>
      <c r="J93" s="32" t="s">
        <v>38</v>
      </c>
      <c r="K93" s="35" t="s">
        <v>162</v>
      </c>
      <c r="L93" s="28" t="s">
        <v>150</v>
      </c>
    </row>
    <row r="94" spans="1:18" s="18" customFormat="1" ht="30" customHeight="1">
      <c r="A94" s="64"/>
      <c r="B94" s="108" t="s">
        <v>45</v>
      </c>
      <c r="C94" s="121">
        <v>626000</v>
      </c>
      <c r="D94" s="96">
        <v>352000</v>
      </c>
      <c r="E94" s="31">
        <f>C94-D94</f>
        <v>274000</v>
      </c>
      <c r="F94" s="31"/>
      <c r="G94" s="39"/>
      <c r="H94" s="30"/>
      <c r="I94" s="34"/>
      <c r="J94" s="32" t="s">
        <v>38</v>
      </c>
      <c r="K94" s="35" t="s">
        <v>162</v>
      </c>
      <c r="L94" s="28" t="s">
        <v>150</v>
      </c>
    </row>
    <row r="95" spans="1:18" s="18" customFormat="1" ht="30" customHeight="1">
      <c r="A95" s="64" t="s">
        <v>295</v>
      </c>
      <c r="B95" s="108" t="s">
        <v>163</v>
      </c>
      <c r="C95" s="97" t="s">
        <v>9</v>
      </c>
      <c r="D95" s="97" t="s">
        <v>9</v>
      </c>
      <c r="E95" s="14" t="s">
        <v>9</v>
      </c>
      <c r="F95" s="31">
        <v>15</v>
      </c>
      <c r="G95" s="39">
        <v>20</v>
      </c>
      <c r="H95" s="30" t="s">
        <v>164</v>
      </c>
      <c r="I95" s="34">
        <v>13861708930</v>
      </c>
      <c r="J95" s="32" t="s">
        <v>38</v>
      </c>
      <c r="K95" s="35" t="s">
        <v>165</v>
      </c>
      <c r="L95" s="28" t="s">
        <v>150</v>
      </c>
    </row>
    <row r="96" spans="1:18" s="18" customFormat="1" ht="30" customHeight="1">
      <c r="A96" s="86"/>
      <c r="B96" s="108" t="s">
        <v>20</v>
      </c>
      <c r="C96" s="99" t="s">
        <v>9</v>
      </c>
      <c r="D96" s="99" t="s">
        <v>9</v>
      </c>
      <c r="E96" s="31">
        <f>'冠名基金收支明细 (2021)'!E71</f>
        <v>0</v>
      </c>
      <c r="F96" s="31"/>
      <c r="G96" s="39"/>
      <c r="H96" s="30"/>
      <c r="I96" s="34"/>
      <c r="J96" s="32" t="s">
        <v>38</v>
      </c>
      <c r="K96" s="35" t="s">
        <v>165</v>
      </c>
      <c r="L96" s="28" t="s">
        <v>150</v>
      </c>
    </row>
    <row r="97" spans="1:12" s="18" customFormat="1" ht="30" customHeight="1">
      <c r="A97" s="64"/>
      <c r="B97" s="108" t="s">
        <v>45</v>
      </c>
      <c r="C97" s="121">
        <v>680000</v>
      </c>
      <c r="D97" s="96">
        <v>680000</v>
      </c>
      <c r="E97" s="31">
        <f>C97-D97</f>
        <v>0</v>
      </c>
      <c r="F97" s="31"/>
      <c r="G97" s="39"/>
      <c r="H97" s="30"/>
      <c r="I97" s="34"/>
      <c r="J97" s="32" t="s">
        <v>38</v>
      </c>
      <c r="K97" s="35" t="s">
        <v>165</v>
      </c>
      <c r="L97" s="28" t="s">
        <v>150</v>
      </c>
    </row>
    <row r="98" spans="1:12" ht="30" customHeight="1">
      <c r="A98" s="64" t="s">
        <v>296</v>
      </c>
      <c r="B98" s="108" t="s">
        <v>166</v>
      </c>
      <c r="C98" s="97" t="s">
        <v>9</v>
      </c>
      <c r="D98" s="97" t="s">
        <v>9</v>
      </c>
      <c r="E98" s="14" t="s">
        <v>9</v>
      </c>
      <c r="F98" s="31">
        <v>8</v>
      </c>
      <c r="G98" s="39">
        <v>20</v>
      </c>
      <c r="H98" s="30" t="s">
        <v>167</v>
      </c>
      <c r="I98" s="34">
        <v>13812030518</v>
      </c>
      <c r="J98" s="32" t="s">
        <v>38</v>
      </c>
      <c r="K98" s="35" t="s">
        <v>168</v>
      </c>
      <c r="L98" s="28" t="s">
        <v>150</v>
      </c>
    </row>
    <row r="99" spans="1:12" ht="30" customHeight="1">
      <c r="A99" s="64"/>
      <c r="B99" s="108" t="s">
        <v>20</v>
      </c>
      <c r="C99" s="97" t="s">
        <v>9</v>
      </c>
      <c r="D99" s="97" t="s">
        <v>9</v>
      </c>
      <c r="E99" s="31">
        <f>'冠名基金收支明细 (2021)'!E74</f>
        <v>2000</v>
      </c>
      <c r="F99" s="31"/>
      <c r="G99" s="39"/>
      <c r="H99" s="30"/>
      <c r="I99" s="34"/>
      <c r="J99" s="32" t="s">
        <v>38</v>
      </c>
      <c r="K99" s="35" t="s">
        <v>168</v>
      </c>
      <c r="L99" s="28" t="s">
        <v>150</v>
      </c>
    </row>
    <row r="100" spans="1:12" ht="30" customHeight="1">
      <c r="A100" s="64"/>
      <c r="B100" s="108" t="s">
        <v>45</v>
      </c>
      <c r="C100" s="121">
        <v>261000</v>
      </c>
      <c r="D100" s="96">
        <v>261000</v>
      </c>
      <c r="E100" s="31">
        <f>C100-D100</f>
        <v>0</v>
      </c>
      <c r="F100" s="31"/>
      <c r="G100" s="39"/>
      <c r="H100" s="30"/>
      <c r="I100" s="34"/>
      <c r="J100" s="32" t="s">
        <v>38</v>
      </c>
      <c r="K100" s="35" t="s">
        <v>168</v>
      </c>
      <c r="L100" s="28" t="s">
        <v>150</v>
      </c>
    </row>
    <row r="101" spans="1:12" ht="30" customHeight="1">
      <c r="A101" s="64" t="s">
        <v>297</v>
      </c>
      <c r="B101" s="108" t="s">
        <v>169</v>
      </c>
      <c r="C101" s="97" t="s">
        <v>9</v>
      </c>
      <c r="D101" s="97" t="s">
        <v>9</v>
      </c>
      <c r="E101" s="14" t="s">
        <v>9</v>
      </c>
      <c r="F101" s="31">
        <v>10</v>
      </c>
      <c r="G101" s="39">
        <v>20</v>
      </c>
      <c r="H101" s="30" t="s">
        <v>170</v>
      </c>
      <c r="I101" s="34">
        <v>13906182608</v>
      </c>
      <c r="J101" s="32" t="s">
        <v>38</v>
      </c>
      <c r="K101" s="35" t="s">
        <v>171</v>
      </c>
      <c r="L101" s="28" t="s">
        <v>150</v>
      </c>
    </row>
    <row r="102" spans="1:12" ht="30" customHeight="1">
      <c r="A102" s="71"/>
      <c r="B102" s="108" t="s">
        <v>45</v>
      </c>
      <c r="C102" s="120">
        <v>120000</v>
      </c>
      <c r="D102" s="98">
        <v>0</v>
      </c>
      <c r="E102" s="31">
        <f>C102-D102</f>
        <v>120000</v>
      </c>
      <c r="F102" s="31"/>
      <c r="G102" s="39"/>
      <c r="H102" s="30"/>
      <c r="I102" s="34"/>
      <c r="J102" s="32" t="s">
        <v>38</v>
      </c>
      <c r="K102" s="35" t="s">
        <v>171</v>
      </c>
      <c r="L102" s="28" t="s">
        <v>150</v>
      </c>
    </row>
    <row r="103" spans="1:12" ht="30" customHeight="1">
      <c r="A103" s="64" t="s">
        <v>341</v>
      </c>
      <c r="B103" s="104" t="s">
        <v>301</v>
      </c>
      <c r="C103" s="96">
        <v>920000</v>
      </c>
      <c r="D103" s="96">
        <f>D104</f>
        <v>900000</v>
      </c>
      <c r="E103" s="3">
        <f>E104</f>
        <v>20000</v>
      </c>
      <c r="F103" s="31"/>
      <c r="G103" s="39"/>
      <c r="H103" s="30"/>
      <c r="I103" s="34"/>
      <c r="J103" s="4" t="s">
        <v>173</v>
      </c>
      <c r="K103" s="35" t="s">
        <v>165</v>
      </c>
      <c r="L103" s="28" t="s">
        <v>340</v>
      </c>
    </row>
    <row r="104" spans="1:12" ht="30" customHeight="1">
      <c r="A104" s="71"/>
      <c r="B104" s="108" t="s">
        <v>45</v>
      </c>
      <c r="C104" s="120">
        <v>920000</v>
      </c>
      <c r="D104" s="123">
        <v>900000</v>
      </c>
      <c r="E104" s="31">
        <f>C104-D104</f>
        <v>20000</v>
      </c>
      <c r="F104" s="31"/>
      <c r="G104" s="39"/>
      <c r="H104" s="30"/>
      <c r="I104" s="34"/>
      <c r="J104" s="32" t="s">
        <v>173</v>
      </c>
      <c r="K104" s="35" t="s">
        <v>165</v>
      </c>
      <c r="L104" s="28" t="s">
        <v>340</v>
      </c>
    </row>
    <row r="105" spans="1:12" s="18" customFormat="1" ht="30" customHeight="1">
      <c r="A105" s="64" t="s">
        <v>179</v>
      </c>
      <c r="B105" s="104" t="s">
        <v>180</v>
      </c>
      <c r="C105" s="96">
        <f>C107</f>
        <v>1140000</v>
      </c>
      <c r="D105" s="96">
        <f>D107</f>
        <v>1327633</v>
      </c>
      <c r="E105" s="3">
        <f>E106+E107</f>
        <v>282683</v>
      </c>
      <c r="F105" s="3">
        <v>64</v>
      </c>
      <c r="G105" s="33">
        <v>400</v>
      </c>
      <c r="H105" s="30" t="s">
        <v>181</v>
      </c>
      <c r="I105" s="34">
        <v>13801493939</v>
      </c>
      <c r="J105" s="4" t="s">
        <v>93</v>
      </c>
      <c r="K105" s="35" t="s">
        <v>182</v>
      </c>
      <c r="L105" s="28" t="s">
        <v>183</v>
      </c>
    </row>
    <row r="106" spans="1:12" s="18" customFormat="1" ht="30" customHeight="1">
      <c r="A106" s="70"/>
      <c r="B106" s="110" t="s">
        <v>20</v>
      </c>
      <c r="C106" s="97" t="s">
        <v>9</v>
      </c>
      <c r="D106" s="97" t="s">
        <v>9</v>
      </c>
      <c r="E106" s="31">
        <f>'冠名基金收支明细 (2021)'!E76</f>
        <v>470316</v>
      </c>
      <c r="F106" s="3"/>
      <c r="G106" s="33"/>
      <c r="H106" s="30"/>
      <c r="I106" s="34"/>
      <c r="J106" s="32" t="s">
        <v>93</v>
      </c>
      <c r="K106" s="35" t="s">
        <v>182</v>
      </c>
      <c r="L106" s="28" t="s">
        <v>183</v>
      </c>
    </row>
    <row r="107" spans="1:12" s="18" customFormat="1" ht="30" customHeight="1">
      <c r="A107" s="70"/>
      <c r="B107" s="110" t="s">
        <v>45</v>
      </c>
      <c r="C107" s="120">
        <v>1140000</v>
      </c>
      <c r="D107" s="123">
        <v>1327633</v>
      </c>
      <c r="E107" s="31">
        <f>C107-D107</f>
        <v>-187633</v>
      </c>
      <c r="F107" s="3"/>
      <c r="G107" s="33"/>
      <c r="H107" s="30"/>
      <c r="I107" s="34"/>
      <c r="J107" s="32" t="s">
        <v>93</v>
      </c>
      <c r="K107" s="35" t="s">
        <v>182</v>
      </c>
      <c r="L107" s="28" t="s">
        <v>183</v>
      </c>
    </row>
    <row r="108" spans="1:12" s="18" customFormat="1" ht="30" customHeight="1">
      <c r="A108" s="64" t="s">
        <v>184</v>
      </c>
      <c r="B108" s="104" t="s">
        <v>185</v>
      </c>
      <c r="C108" s="96">
        <f>C110</f>
        <v>400000</v>
      </c>
      <c r="D108" s="96">
        <f>D110</f>
        <v>343000</v>
      </c>
      <c r="E108" s="3">
        <f>E109+E110</f>
        <v>87500</v>
      </c>
      <c r="F108" s="3">
        <v>40</v>
      </c>
      <c r="G108" s="33">
        <v>195</v>
      </c>
      <c r="H108" s="30" t="s">
        <v>186</v>
      </c>
      <c r="I108" s="34">
        <v>13961104728</v>
      </c>
      <c r="J108" s="4" t="s">
        <v>187</v>
      </c>
      <c r="K108" s="35" t="s">
        <v>188</v>
      </c>
      <c r="L108" s="28" t="s">
        <v>189</v>
      </c>
    </row>
    <row r="109" spans="1:12" s="18" customFormat="1" ht="30" customHeight="1">
      <c r="A109" s="70"/>
      <c r="B109" s="110" t="s">
        <v>20</v>
      </c>
      <c r="C109" s="97" t="s">
        <v>9</v>
      </c>
      <c r="D109" s="97" t="s">
        <v>9</v>
      </c>
      <c r="E109" s="31">
        <f>'冠名基金收支明细 (2021)'!E78</f>
        <v>30500</v>
      </c>
      <c r="F109" s="3"/>
      <c r="G109" s="33"/>
      <c r="H109" s="30"/>
      <c r="I109" s="34"/>
      <c r="J109" s="32" t="s">
        <v>187</v>
      </c>
      <c r="K109" s="35" t="s">
        <v>188</v>
      </c>
      <c r="L109" s="28" t="s">
        <v>189</v>
      </c>
    </row>
    <row r="110" spans="1:12" s="18" customFormat="1" ht="30" customHeight="1">
      <c r="A110" s="70"/>
      <c r="B110" s="110" t="s">
        <v>45</v>
      </c>
      <c r="C110" s="120">
        <v>400000</v>
      </c>
      <c r="D110" s="123">
        <v>343000</v>
      </c>
      <c r="E110" s="31">
        <f>C110-D110</f>
        <v>57000</v>
      </c>
      <c r="F110" s="3"/>
      <c r="G110" s="33"/>
      <c r="H110" s="30"/>
      <c r="I110" s="34"/>
      <c r="J110" s="32" t="s">
        <v>187</v>
      </c>
      <c r="K110" s="35" t="s">
        <v>188</v>
      </c>
      <c r="L110" s="28" t="s">
        <v>189</v>
      </c>
    </row>
    <row r="111" spans="1:12" s="18" customFormat="1" ht="30" customHeight="1">
      <c r="A111" s="64" t="s">
        <v>190</v>
      </c>
      <c r="B111" s="104" t="s">
        <v>191</v>
      </c>
      <c r="C111" s="96">
        <f>C113</f>
        <v>650000</v>
      </c>
      <c r="D111" s="96">
        <f>D113</f>
        <v>642361</v>
      </c>
      <c r="E111" s="3">
        <f>E112+E113</f>
        <v>96981</v>
      </c>
      <c r="F111" s="3">
        <v>50</v>
      </c>
      <c r="G111" s="33">
        <v>55</v>
      </c>
      <c r="H111" s="30" t="s">
        <v>186</v>
      </c>
      <c r="I111" s="34">
        <v>13961104728</v>
      </c>
      <c r="J111" s="4" t="s">
        <v>192</v>
      </c>
      <c r="K111" s="35" t="s">
        <v>188</v>
      </c>
      <c r="L111" s="28" t="s">
        <v>193</v>
      </c>
    </row>
    <row r="112" spans="1:12" s="18" customFormat="1" ht="30" customHeight="1">
      <c r="A112" s="70"/>
      <c r="B112" s="110" t="s">
        <v>20</v>
      </c>
      <c r="C112" s="97" t="s">
        <v>9</v>
      </c>
      <c r="D112" s="97" t="s">
        <v>9</v>
      </c>
      <c r="E112" s="31">
        <f>'冠名基金收支明细 (2021)'!E80</f>
        <v>89342</v>
      </c>
      <c r="F112" s="3"/>
      <c r="G112" s="33"/>
      <c r="H112" s="30"/>
      <c r="I112" s="34"/>
      <c r="J112" s="32" t="s">
        <v>192</v>
      </c>
      <c r="K112" s="35" t="s">
        <v>188</v>
      </c>
      <c r="L112" s="28" t="s">
        <v>193</v>
      </c>
    </row>
    <row r="113" spans="1:13" s="18" customFormat="1" ht="30" customHeight="1">
      <c r="A113" s="70"/>
      <c r="B113" s="110" t="s">
        <v>45</v>
      </c>
      <c r="C113" s="120">
        <v>650000</v>
      </c>
      <c r="D113" s="123">
        <v>642361</v>
      </c>
      <c r="E113" s="31">
        <f>C113-D113</f>
        <v>7639</v>
      </c>
      <c r="F113" s="3"/>
      <c r="G113" s="33"/>
      <c r="H113" s="30"/>
      <c r="I113" s="34"/>
      <c r="J113" s="32" t="s">
        <v>192</v>
      </c>
      <c r="K113" s="35" t="s">
        <v>188</v>
      </c>
      <c r="L113" s="28" t="s">
        <v>193</v>
      </c>
    </row>
    <row r="114" spans="1:13" s="18" customFormat="1" ht="30" customHeight="1">
      <c r="A114" s="64" t="s">
        <v>196</v>
      </c>
      <c r="B114" s="104" t="s">
        <v>197</v>
      </c>
      <c r="C114" s="96">
        <f>C116</f>
        <v>0</v>
      </c>
      <c r="D114" s="96">
        <f>D116</f>
        <v>28200</v>
      </c>
      <c r="E114" s="3">
        <f>E115+E116</f>
        <v>49852.5</v>
      </c>
      <c r="F114" s="3">
        <v>12</v>
      </c>
      <c r="G114" s="33">
        <v>130</v>
      </c>
      <c r="H114" s="30" t="s">
        <v>198</v>
      </c>
      <c r="I114" s="34">
        <v>13706203808</v>
      </c>
      <c r="J114" s="4" t="s">
        <v>187</v>
      </c>
      <c r="K114" s="35" t="s">
        <v>199</v>
      </c>
      <c r="L114" s="28" t="s">
        <v>200</v>
      </c>
    </row>
    <row r="115" spans="1:13" s="18" customFormat="1" ht="30" customHeight="1">
      <c r="A115" s="70"/>
      <c r="B115" s="109" t="s">
        <v>20</v>
      </c>
      <c r="C115" s="97" t="s">
        <v>9</v>
      </c>
      <c r="D115" s="97" t="s">
        <v>9</v>
      </c>
      <c r="E115" s="31">
        <f>'冠名基金收支明细 (2021)'!E82</f>
        <v>78052.5</v>
      </c>
      <c r="F115" s="3"/>
      <c r="G115" s="33"/>
      <c r="H115" s="30"/>
      <c r="I115" s="34"/>
      <c r="J115" s="32" t="s">
        <v>187</v>
      </c>
      <c r="K115" s="35" t="s">
        <v>199</v>
      </c>
      <c r="L115" s="28" t="s">
        <v>200</v>
      </c>
    </row>
    <row r="116" spans="1:13" s="18" customFormat="1" ht="30" customHeight="1">
      <c r="A116" s="70"/>
      <c r="B116" s="110" t="s">
        <v>45</v>
      </c>
      <c r="C116" s="98">
        <v>0</v>
      </c>
      <c r="D116" s="123">
        <v>28200</v>
      </c>
      <c r="E116" s="31">
        <f>C116-D116</f>
        <v>-28200</v>
      </c>
      <c r="F116" s="3"/>
      <c r="G116" s="33"/>
      <c r="H116" s="30"/>
      <c r="I116" s="34"/>
      <c r="J116" s="32" t="s">
        <v>187</v>
      </c>
      <c r="K116" s="35" t="s">
        <v>199</v>
      </c>
      <c r="L116" s="28" t="s">
        <v>200</v>
      </c>
    </row>
    <row r="117" spans="1:13" s="18" customFormat="1" ht="30" customHeight="1">
      <c r="A117" s="64" t="s">
        <v>201</v>
      </c>
      <c r="B117" s="104" t="s">
        <v>202</v>
      </c>
      <c r="C117" s="96">
        <f>C119+C121+C123+C125+C127</f>
        <v>969000</v>
      </c>
      <c r="D117" s="123">
        <f>D119+D121+D123+D125+D127</f>
        <v>969000</v>
      </c>
      <c r="E117" s="3">
        <f>E119+E121+E123+E125+E127</f>
        <v>0</v>
      </c>
      <c r="F117" s="3"/>
      <c r="G117" s="33"/>
      <c r="H117" s="30"/>
      <c r="I117" s="34"/>
      <c r="J117" s="4" t="s">
        <v>10</v>
      </c>
      <c r="K117" s="35" t="s">
        <v>203</v>
      </c>
      <c r="L117" s="28" t="s">
        <v>204</v>
      </c>
    </row>
    <row r="118" spans="1:13" s="18" customFormat="1" ht="30" customHeight="1">
      <c r="A118" s="70"/>
      <c r="B118" s="109" t="s">
        <v>205</v>
      </c>
      <c r="C118" s="97" t="s">
        <v>9</v>
      </c>
      <c r="D118" s="97" t="s">
        <v>9</v>
      </c>
      <c r="E118" s="14" t="s">
        <v>9</v>
      </c>
      <c r="F118" s="3"/>
      <c r="G118" s="33"/>
      <c r="H118" s="30"/>
      <c r="I118" s="34"/>
      <c r="J118" s="32" t="s">
        <v>10</v>
      </c>
      <c r="K118" s="35" t="s">
        <v>206</v>
      </c>
      <c r="L118" s="28" t="s">
        <v>204</v>
      </c>
    </row>
    <row r="119" spans="1:13" s="18" customFormat="1" ht="30" customHeight="1">
      <c r="A119" s="70"/>
      <c r="B119" s="109" t="s">
        <v>45</v>
      </c>
      <c r="C119" s="120">
        <v>350000</v>
      </c>
      <c r="D119" s="98">
        <v>350000</v>
      </c>
      <c r="E119" s="31">
        <f>C119-D119</f>
        <v>0</v>
      </c>
      <c r="F119" s="3"/>
      <c r="G119" s="33"/>
      <c r="H119" s="30"/>
      <c r="I119" s="34"/>
      <c r="J119" s="32" t="s">
        <v>10</v>
      </c>
      <c r="K119" s="35" t="s">
        <v>206</v>
      </c>
      <c r="L119" s="28" t="s">
        <v>204</v>
      </c>
    </row>
    <row r="120" spans="1:13" s="18" customFormat="1" ht="30" customHeight="1">
      <c r="A120" s="70"/>
      <c r="B120" s="109" t="s">
        <v>207</v>
      </c>
      <c r="C120" s="97" t="s">
        <v>9</v>
      </c>
      <c r="D120" s="97" t="s">
        <v>9</v>
      </c>
      <c r="E120" s="14" t="s">
        <v>9</v>
      </c>
      <c r="F120" s="3"/>
      <c r="G120" s="33"/>
      <c r="H120" s="30"/>
      <c r="I120" s="34"/>
      <c r="J120" s="32" t="s">
        <v>10</v>
      </c>
      <c r="K120" s="35" t="s">
        <v>208</v>
      </c>
      <c r="L120" s="28" t="s">
        <v>204</v>
      </c>
    </row>
    <row r="121" spans="1:13" s="18" customFormat="1" ht="30" customHeight="1">
      <c r="A121" s="70"/>
      <c r="B121" s="109" t="s">
        <v>45</v>
      </c>
      <c r="C121" s="120">
        <v>108000</v>
      </c>
      <c r="D121" s="98">
        <v>108000</v>
      </c>
      <c r="E121" s="31">
        <f>C121-D121</f>
        <v>0</v>
      </c>
      <c r="F121" s="3"/>
      <c r="G121" s="33"/>
      <c r="H121" s="30"/>
      <c r="I121" s="34"/>
      <c r="J121" s="32" t="s">
        <v>10</v>
      </c>
      <c r="K121" s="35" t="s">
        <v>208</v>
      </c>
      <c r="L121" s="28" t="s">
        <v>204</v>
      </c>
    </row>
    <row r="122" spans="1:13" s="18" customFormat="1" ht="30" customHeight="1">
      <c r="A122" s="70"/>
      <c r="B122" s="109" t="s">
        <v>209</v>
      </c>
      <c r="C122" s="97" t="s">
        <v>9</v>
      </c>
      <c r="D122" s="97" t="s">
        <v>9</v>
      </c>
      <c r="E122" s="14" t="s">
        <v>9</v>
      </c>
      <c r="F122" s="3"/>
      <c r="G122" s="33"/>
      <c r="H122" s="30"/>
      <c r="I122" s="34"/>
      <c r="J122" s="32" t="s">
        <v>10</v>
      </c>
      <c r="K122" s="35" t="s">
        <v>210</v>
      </c>
      <c r="L122" s="28" t="s">
        <v>204</v>
      </c>
    </row>
    <row r="123" spans="1:13" s="18" customFormat="1" ht="30" customHeight="1">
      <c r="A123" s="70"/>
      <c r="B123" s="109" t="s">
        <v>45</v>
      </c>
      <c r="C123" s="120">
        <v>200000</v>
      </c>
      <c r="D123" s="98">
        <v>200000</v>
      </c>
      <c r="E123" s="31">
        <f>C123-D123</f>
        <v>0</v>
      </c>
      <c r="F123" s="3"/>
      <c r="G123" s="33"/>
      <c r="H123" s="30"/>
      <c r="I123" s="34"/>
      <c r="J123" s="32" t="s">
        <v>10</v>
      </c>
      <c r="K123" s="35" t="s">
        <v>211</v>
      </c>
      <c r="L123" s="28" t="s">
        <v>204</v>
      </c>
    </row>
    <row r="124" spans="1:13" s="18" customFormat="1" ht="30" customHeight="1">
      <c r="A124" s="70"/>
      <c r="B124" s="109" t="s">
        <v>302</v>
      </c>
      <c r="C124" s="97" t="s">
        <v>9</v>
      </c>
      <c r="D124" s="97" t="s">
        <v>9</v>
      </c>
      <c r="E124" s="14" t="s">
        <v>9</v>
      </c>
      <c r="F124" s="3"/>
      <c r="G124" s="33"/>
      <c r="H124" s="30"/>
      <c r="I124" s="34"/>
      <c r="J124" s="32" t="s">
        <v>10</v>
      </c>
      <c r="K124" s="35" t="s">
        <v>303</v>
      </c>
      <c r="L124" s="28" t="s">
        <v>204</v>
      </c>
    </row>
    <row r="125" spans="1:13" s="18" customFormat="1" ht="30" customHeight="1">
      <c r="A125" s="70"/>
      <c r="B125" s="109" t="s">
        <v>45</v>
      </c>
      <c r="C125" s="120">
        <v>101000</v>
      </c>
      <c r="D125" s="98">
        <v>101000</v>
      </c>
      <c r="E125" s="31">
        <f>C125-D125</f>
        <v>0</v>
      </c>
      <c r="F125" s="3"/>
      <c r="G125" s="33"/>
      <c r="H125" s="30"/>
      <c r="I125" s="34"/>
      <c r="J125" s="32" t="s">
        <v>10</v>
      </c>
      <c r="K125" s="35" t="s">
        <v>303</v>
      </c>
      <c r="L125" s="28" t="s">
        <v>204</v>
      </c>
    </row>
    <row r="126" spans="1:13" s="18" customFormat="1" ht="30" customHeight="1">
      <c r="A126" s="70"/>
      <c r="B126" s="109" t="s">
        <v>304</v>
      </c>
      <c r="C126" s="97" t="s">
        <v>9</v>
      </c>
      <c r="D126" s="97" t="s">
        <v>9</v>
      </c>
      <c r="E126" s="14" t="s">
        <v>9</v>
      </c>
      <c r="F126" s="3"/>
      <c r="G126" s="33"/>
      <c r="H126" s="30"/>
      <c r="I126" s="34"/>
      <c r="J126" s="32" t="s">
        <v>10</v>
      </c>
      <c r="K126" s="35" t="s">
        <v>305</v>
      </c>
      <c r="L126" s="28" t="s">
        <v>204</v>
      </c>
    </row>
    <row r="127" spans="1:13" s="18" customFormat="1" ht="30" customHeight="1">
      <c r="A127" s="70"/>
      <c r="B127" s="109" t="s">
        <v>45</v>
      </c>
      <c r="C127" s="120">
        <v>210000</v>
      </c>
      <c r="D127" s="98">
        <v>210000</v>
      </c>
      <c r="E127" s="31">
        <f>C127-D127</f>
        <v>0</v>
      </c>
      <c r="F127" s="3"/>
      <c r="G127" s="33"/>
      <c r="H127" s="30"/>
      <c r="I127" s="34"/>
      <c r="J127" s="32" t="s">
        <v>10</v>
      </c>
      <c r="K127" s="35" t="s">
        <v>305</v>
      </c>
      <c r="L127" s="28" t="s">
        <v>204</v>
      </c>
    </row>
    <row r="128" spans="1:13" ht="30" customHeight="1">
      <c r="A128" s="64" t="s">
        <v>218</v>
      </c>
      <c r="B128" s="104" t="s">
        <v>219</v>
      </c>
      <c r="C128" s="96">
        <f>C130</f>
        <v>110000</v>
      </c>
      <c r="D128" s="96">
        <f>D130</f>
        <v>110000</v>
      </c>
      <c r="E128" s="3">
        <f>E130</f>
        <v>0</v>
      </c>
      <c r="F128" s="3">
        <v>10</v>
      </c>
      <c r="G128" s="33">
        <v>100</v>
      </c>
      <c r="H128" s="30" t="s">
        <v>220</v>
      </c>
      <c r="I128" s="34">
        <v>13805234229</v>
      </c>
      <c r="J128" s="4" t="s">
        <v>187</v>
      </c>
      <c r="K128" s="102" t="s">
        <v>337</v>
      </c>
      <c r="L128" s="28" t="s">
        <v>222</v>
      </c>
      <c r="M128" s="49"/>
    </row>
    <row r="129" spans="1:13" ht="30" customHeight="1">
      <c r="A129" s="72"/>
      <c r="B129" s="108" t="s">
        <v>20</v>
      </c>
      <c r="C129" s="97" t="s">
        <v>9</v>
      </c>
      <c r="D129" s="97" t="s">
        <v>9</v>
      </c>
      <c r="E129" s="31">
        <f>'冠名基金收支明细 (2021)'!E84</f>
        <v>0</v>
      </c>
      <c r="F129" s="3"/>
      <c r="G129" s="33"/>
      <c r="H129" s="30"/>
      <c r="I129" s="34"/>
      <c r="J129" s="32" t="s">
        <v>187</v>
      </c>
      <c r="K129" s="103" t="s">
        <v>337</v>
      </c>
      <c r="L129" s="28" t="s">
        <v>222</v>
      </c>
      <c r="M129" s="49"/>
    </row>
    <row r="130" spans="1:13" ht="30" customHeight="1">
      <c r="A130" s="70"/>
      <c r="B130" s="110" t="s">
        <v>45</v>
      </c>
      <c r="C130" s="120">
        <v>110000</v>
      </c>
      <c r="D130" s="123">
        <v>110000</v>
      </c>
      <c r="E130" s="31">
        <f>C130-D130</f>
        <v>0</v>
      </c>
      <c r="F130" s="3"/>
      <c r="G130" s="33"/>
      <c r="H130" s="30"/>
      <c r="I130" s="34"/>
      <c r="J130" s="32" t="s">
        <v>187</v>
      </c>
      <c r="K130" s="103" t="s">
        <v>337</v>
      </c>
      <c r="L130" s="28" t="s">
        <v>222</v>
      </c>
      <c r="M130" s="49"/>
    </row>
    <row r="131" spans="1:13" ht="30" customHeight="1">
      <c r="A131" s="64" t="s">
        <v>223</v>
      </c>
      <c r="B131" s="104" t="s">
        <v>353</v>
      </c>
      <c r="C131" s="96">
        <f>C132</f>
        <v>200000</v>
      </c>
      <c r="D131" s="96">
        <f>D132</f>
        <v>150000</v>
      </c>
      <c r="E131" s="3">
        <f>E132</f>
        <v>50000</v>
      </c>
      <c r="F131" s="3"/>
      <c r="G131" s="33"/>
      <c r="H131" s="30"/>
      <c r="I131" s="34"/>
      <c r="J131" s="4" t="s">
        <v>187</v>
      </c>
      <c r="K131" s="40" t="s">
        <v>225</v>
      </c>
      <c r="L131" s="28" t="s">
        <v>226</v>
      </c>
      <c r="M131" s="50"/>
    </row>
    <row r="132" spans="1:13" ht="30" customHeight="1">
      <c r="A132" s="70"/>
      <c r="B132" s="110" t="s">
        <v>45</v>
      </c>
      <c r="C132" s="120">
        <v>200000</v>
      </c>
      <c r="D132" s="123">
        <v>150000</v>
      </c>
      <c r="E132" s="31">
        <f>C132-D132</f>
        <v>50000</v>
      </c>
      <c r="F132" s="3"/>
      <c r="G132" s="33"/>
      <c r="H132" s="30"/>
      <c r="I132" s="34"/>
      <c r="J132" s="32" t="s">
        <v>187</v>
      </c>
      <c r="K132" s="40" t="s">
        <v>225</v>
      </c>
      <c r="L132" s="28" t="s">
        <v>226</v>
      </c>
      <c r="M132" s="50"/>
    </row>
    <row r="133" spans="1:13" ht="30" customHeight="1">
      <c r="A133" s="64" t="s">
        <v>227</v>
      </c>
      <c r="B133" s="104" t="s">
        <v>354</v>
      </c>
      <c r="C133" s="96">
        <f>C134</f>
        <v>170000</v>
      </c>
      <c r="D133" s="96">
        <f>D134</f>
        <v>150000</v>
      </c>
      <c r="E133" s="3">
        <f>E134</f>
        <v>20000</v>
      </c>
      <c r="F133" s="3"/>
      <c r="G133" s="33"/>
      <c r="H133" s="30"/>
      <c r="I133" s="34"/>
      <c r="J133" s="4" t="s">
        <v>187</v>
      </c>
      <c r="K133" s="40" t="s">
        <v>229</v>
      </c>
      <c r="L133" s="28" t="s">
        <v>230</v>
      </c>
      <c r="M133" s="50"/>
    </row>
    <row r="134" spans="1:13" ht="30" customHeight="1">
      <c r="A134" s="70"/>
      <c r="B134" s="110" t="s">
        <v>45</v>
      </c>
      <c r="C134" s="120">
        <v>170000</v>
      </c>
      <c r="D134" s="123">
        <v>150000</v>
      </c>
      <c r="E134" s="31">
        <f>C134-D134</f>
        <v>20000</v>
      </c>
      <c r="F134" s="3"/>
      <c r="G134" s="33"/>
      <c r="H134" s="30"/>
      <c r="I134" s="34"/>
      <c r="J134" s="32" t="s">
        <v>187</v>
      </c>
      <c r="K134" s="40" t="s">
        <v>229</v>
      </c>
      <c r="L134" s="28" t="s">
        <v>230</v>
      </c>
      <c r="M134" s="50"/>
    </row>
    <row r="135" spans="1:13" ht="30" customHeight="1">
      <c r="A135" s="64" t="s">
        <v>233</v>
      </c>
      <c r="B135" s="104" t="s">
        <v>234</v>
      </c>
      <c r="C135" s="96">
        <f>C137+C139+C141</f>
        <v>250000</v>
      </c>
      <c r="D135" s="123">
        <f>D137+D139</f>
        <v>150000</v>
      </c>
      <c r="E135" s="3">
        <f>E137+E139+E141</f>
        <v>100000</v>
      </c>
      <c r="F135" s="31"/>
      <c r="G135" s="39"/>
      <c r="H135" s="30"/>
      <c r="I135" s="34"/>
      <c r="J135" s="4" t="s">
        <v>10</v>
      </c>
      <c r="K135" s="35" t="s">
        <v>235</v>
      </c>
      <c r="L135" s="28" t="s">
        <v>236</v>
      </c>
    </row>
    <row r="136" spans="1:13" ht="30" customHeight="1">
      <c r="A136" s="71"/>
      <c r="B136" s="109" t="s">
        <v>237</v>
      </c>
      <c r="C136" s="97" t="s">
        <v>9</v>
      </c>
      <c r="D136" s="97" t="s">
        <v>9</v>
      </c>
      <c r="E136" s="14" t="s">
        <v>9</v>
      </c>
      <c r="F136" s="31"/>
      <c r="G136" s="39"/>
      <c r="H136" s="30"/>
      <c r="I136" s="34"/>
      <c r="J136" s="32" t="s">
        <v>10</v>
      </c>
      <c r="K136" s="40" t="s">
        <v>238</v>
      </c>
      <c r="L136" s="28" t="s">
        <v>236</v>
      </c>
    </row>
    <row r="137" spans="1:13" ht="30" customHeight="1">
      <c r="A137" s="71"/>
      <c r="B137" s="110" t="s">
        <v>45</v>
      </c>
      <c r="C137" s="120">
        <v>100000</v>
      </c>
      <c r="D137" s="98">
        <v>100000</v>
      </c>
      <c r="E137" s="31">
        <f>C137-D137</f>
        <v>0</v>
      </c>
      <c r="F137" s="31"/>
      <c r="G137" s="39"/>
      <c r="H137" s="30"/>
      <c r="I137" s="34"/>
      <c r="J137" s="32" t="s">
        <v>10</v>
      </c>
      <c r="K137" s="40" t="s">
        <v>238</v>
      </c>
      <c r="L137" s="28" t="s">
        <v>236</v>
      </c>
    </row>
    <row r="138" spans="1:13" ht="30" customHeight="1">
      <c r="A138" s="71"/>
      <c r="B138" s="109" t="s">
        <v>239</v>
      </c>
      <c r="C138" s="97" t="s">
        <v>9</v>
      </c>
      <c r="D138" s="97" t="s">
        <v>9</v>
      </c>
      <c r="E138" s="14" t="s">
        <v>9</v>
      </c>
      <c r="F138" s="31"/>
      <c r="G138" s="39"/>
      <c r="H138" s="30"/>
      <c r="I138" s="34"/>
      <c r="J138" s="32" t="s">
        <v>10</v>
      </c>
      <c r="K138" s="40" t="s">
        <v>240</v>
      </c>
      <c r="L138" s="28" t="s">
        <v>236</v>
      </c>
    </row>
    <row r="139" spans="1:13" ht="30" customHeight="1">
      <c r="A139" s="71"/>
      <c r="B139" s="110" t="s">
        <v>45</v>
      </c>
      <c r="C139" s="120">
        <v>50000</v>
      </c>
      <c r="D139" s="98">
        <v>50000</v>
      </c>
      <c r="E139" s="31">
        <f>C139-D139</f>
        <v>0</v>
      </c>
      <c r="F139" s="31"/>
      <c r="G139" s="39"/>
      <c r="H139" s="30"/>
      <c r="I139" s="34"/>
      <c r="J139" s="32" t="s">
        <v>10</v>
      </c>
      <c r="K139" s="40" t="s">
        <v>240</v>
      </c>
      <c r="L139" s="28" t="s">
        <v>236</v>
      </c>
    </row>
    <row r="140" spans="1:13" ht="30" customHeight="1">
      <c r="A140" s="71"/>
      <c r="B140" s="110" t="s">
        <v>306</v>
      </c>
      <c r="C140" s="97" t="s">
        <v>9</v>
      </c>
      <c r="D140" s="97" t="s">
        <v>9</v>
      </c>
      <c r="E140" s="14" t="s">
        <v>9</v>
      </c>
      <c r="F140" s="31"/>
      <c r="G140" s="39"/>
      <c r="H140" s="30"/>
      <c r="I140" s="34"/>
      <c r="J140" s="32" t="s">
        <v>10</v>
      </c>
      <c r="K140" s="40" t="s">
        <v>307</v>
      </c>
      <c r="L140" s="28" t="s">
        <v>236</v>
      </c>
    </row>
    <row r="141" spans="1:13" ht="30" customHeight="1">
      <c r="A141" s="71"/>
      <c r="B141" s="110" t="s">
        <v>45</v>
      </c>
      <c r="C141" s="120">
        <v>100000</v>
      </c>
      <c r="D141" s="98">
        <v>0</v>
      </c>
      <c r="E141" s="31">
        <v>100000</v>
      </c>
      <c r="F141" s="31"/>
      <c r="G141" s="39"/>
      <c r="H141" s="30"/>
      <c r="I141" s="34"/>
      <c r="J141" s="32" t="s">
        <v>10</v>
      </c>
      <c r="K141" s="40" t="s">
        <v>307</v>
      </c>
      <c r="L141" s="28" t="s">
        <v>236</v>
      </c>
    </row>
    <row r="142" spans="1:13" ht="30" customHeight="1">
      <c r="A142" s="64" t="s">
        <v>247</v>
      </c>
      <c r="B142" s="104" t="s">
        <v>248</v>
      </c>
      <c r="C142" s="96">
        <f>C143</f>
        <v>100000</v>
      </c>
      <c r="D142" s="96">
        <f>D143</f>
        <v>50000</v>
      </c>
      <c r="E142" s="3">
        <f>E143</f>
        <v>50000</v>
      </c>
      <c r="F142" s="31"/>
      <c r="G142" s="39"/>
      <c r="H142" s="30"/>
      <c r="I142" s="34"/>
      <c r="J142" s="4" t="s">
        <v>249</v>
      </c>
      <c r="K142" s="40" t="s">
        <v>250</v>
      </c>
      <c r="L142" s="28" t="s">
        <v>251</v>
      </c>
    </row>
    <row r="143" spans="1:13" ht="30" customHeight="1">
      <c r="A143" s="71"/>
      <c r="B143" s="110" t="s">
        <v>45</v>
      </c>
      <c r="C143" s="120">
        <v>100000</v>
      </c>
      <c r="D143" s="123">
        <v>50000</v>
      </c>
      <c r="E143" s="31">
        <f>C143-D143</f>
        <v>50000</v>
      </c>
      <c r="F143" s="31"/>
      <c r="G143" s="39"/>
      <c r="H143" s="30"/>
      <c r="I143" s="34"/>
      <c r="J143" s="32" t="s">
        <v>249</v>
      </c>
      <c r="K143" s="40" t="s">
        <v>250</v>
      </c>
      <c r="L143" s="28" t="s">
        <v>251</v>
      </c>
    </row>
    <row r="144" spans="1:13" ht="30" customHeight="1">
      <c r="A144" s="64" t="s">
        <v>252</v>
      </c>
      <c r="B144" s="104" t="s">
        <v>253</v>
      </c>
      <c r="C144" s="96">
        <f>C145</f>
        <v>100000</v>
      </c>
      <c r="D144" s="96">
        <f>D145</f>
        <v>100000</v>
      </c>
      <c r="E144" s="3">
        <f>E145</f>
        <v>0</v>
      </c>
      <c r="F144" s="31"/>
      <c r="G144" s="39"/>
      <c r="H144" s="30"/>
      <c r="I144" s="34"/>
      <c r="J144" s="4" t="s">
        <v>249</v>
      </c>
      <c r="K144" s="40" t="s">
        <v>254</v>
      </c>
      <c r="L144" s="28" t="s">
        <v>255</v>
      </c>
    </row>
    <row r="145" spans="1:12" ht="30" customHeight="1">
      <c r="A145" s="71"/>
      <c r="B145" s="110" t="s">
        <v>45</v>
      </c>
      <c r="C145" s="120">
        <v>100000</v>
      </c>
      <c r="D145" s="123">
        <v>100000</v>
      </c>
      <c r="E145" s="31">
        <f>C145-D145</f>
        <v>0</v>
      </c>
      <c r="F145" s="31"/>
      <c r="G145" s="39"/>
      <c r="H145" s="30"/>
      <c r="I145" s="34"/>
      <c r="J145" s="32" t="s">
        <v>249</v>
      </c>
      <c r="K145" s="40" t="s">
        <v>254</v>
      </c>
      <c r="L145" s="28" t="s">
        <v>255</v>
      </c>
    </row>
    <row r="146" spans="1:12" ht="30" customHeight="1">
      <c r="A146" s="64" t="s">
        <v>256</v>
      </c>
      <c r="B146" s="104" t="s">
        <v>257</v>
      </c>
      <c r="C146" s="96">
        <f>C147</f>
        <v>50000</v>
      </c>
      <c r="D146" s="96">
        <f>D147</f>
        <v>0</v>
      </c>
      <c r="E146" s="3">
        <f>E147</f>
        <v>50000</v>
      </c>
      <c r="F146" s="31"/>
      <c r="G146" s="39"/>
      <c r="H146" s="30"/>
      <c r="I146" s="34"/>
      <c r="J146" s="4" t="s">
        <v>249</v>
      </c>
      <c r="K146" s="40" t="s">
        <v>258</v>
      </c>
      <c r="L146" s="28" t="s">
        <v>259</v>
      </c>
    </row>
    <row r="147" spans="1:12" ht="30" customHeight="1">
      <c r="A147" s="71"/>
      <c r="B147" s="110" t="s">
        <v>45</v>
      </c>
      <c r="C147" s="120">
        <v>50000</v>
      </c>
      <c r="D147" s="98">
        <v>0</v>
      </c>
      <c r="E147" s="31">
        <f>C147-D147</f>
        <v>50000</v>
      </c>
      <c r="F147" s="31"/>
      <c r="G147" s="39"/>
      <c r="H147" s="30"/>
      <c r="I147" s="34"/>
      <c r="J147" s="32" t="s">
        <v>249</v>
      </c>
      <c r="K147" s="40" t="s">
        <v>258</v>
      </c>
      <c r="L147" s="28" t="s">
        <v>259</v>
      </c>
    </row>
    <row r="148" spans="1:12" ht="30" customHeight="1">
      <c r="A148" s="64" t="s">
        <v>260</v>
      </c>
      <c r="B148" s="104" t="s">
        <v>261</v>
      </c>
      <c r="C148" s="96">
        <f>C149</f>
        <v>50000</v>
      </c>
      <c r="D148" s="96">
        <f>D149</f>
        <v>50000</v>
      </c>
      <c r="E148" s="3">
        <f>E149</f>
        <v>0</v>
      </c>
      <c r="F148" s="31"/>
      <c r="G148" s="39"/>
      <c r="H148" s="30"/>
      <c r="I148" s="34"/>
      <c r="J148" s="4" t="s">
        <v>249</v>
      </c>
      <c r="K148" s="40" t="s">
        <v>262</v>
      </c>
      <c r="L148" s="28" t="s">
        <v>263</v>
      </c>
    </row>
    <row r="149" spans="1:12" ht="30" customHeight="1">
      <c r="A149" s="71"/>
      <c r="B149" s="110" t="s">
        <v>45</v>
      </c>
      <c r="C149" s="120">
        <v>50000</v>
      </c>
      <c r="D149" s="123">
        <v>50000</v>
      </c>
      <c r="E149" s="31">
        <f>C149-D149</f>
        <v>0</v>
      </c>
      <c r="F149" s="31"/>
      <c r="G149" s="39"/>
      <c r="H149" s="30"/>
      <c r="I149" s="34"/>
      <c r="J149" s="32" t="s">
        <v>249</v>
      </c>
      <c r="K149" s="40" t="s">
        <v>262</v>
      </c>
      <c r="L149" s="28" t="s">
        <v>263</v>
      </c>
    </row>
    <row r="150" spans="1:12" ht="30" customHeight="1">
      <c r="A150" s="64" t="s">
        <v>264</v>
      </c>
      <c r="B150" s="104" t="s">
        <v>265</v>
      </c>
      <c r="C150" s="96">
        <f>C151</f>
        <v>150000</v>
      </c>
      <c r="D150" s="96">
        <f>D151</f>
        <v>142600</v>
      </c>
      <c r="E150" s="3">
        <f>E151</f>
        <v>7400</v>
      </c>
      <c r="F150" s="31"/>
      <c r="G150" s="39"/>
      <c r="H150" s="30"/>
      <c r="I150" s="34"/>
      <c r="J150" s="4" t="s">
        <v>249</v>
      </c>
      <c r="K150" s="40" t="s">
        <v>266</v>
      </c>
      <c r="L150" s="28" t="s">
        <v>267</v>
      </c>
    </row>
    <row r="151" spans="1:12" ht="30" customHeight="1">
      <c r="A151" s="71"/>
      <c r="B151" s="110" t="s">
        <v>45</v>
      </c>
      <c r="C151" s="120">
        <v>150000</v>
      </c>
      <c r="D151" s="123">
        <v>142600</v>
      </c>
      <c r="E151" s="31">
        <f>C151-D151</f>
        <v>7400</v>
      </c>
      <c r="F151" s="31"/>
      <c r="G151" s="39"/>
      <c r="H151" s="30"/>
      <c r="I151" s="34"/>
      <c r="J151" s="32" t="s">
        <v>249</v>
      </c>
      <c r="K151" s="40" t="s">
        <v>266</v>
      </c>
      <c r="L151" s="28" t="s">
        <v>267</v>
      </c>
    </row>
    <row r="152" spans="1:12" ht="30" customHeight="1">
      <c r="A152" s="64" t="s">
        <v>268</v>
      </c>
      <c r="B152" s="104" t="s">
        <v>269</v>
      </c>
      <c r="C152" s="96">
        <f>C153</f>
        <v>50000</v>
      </c>
      <c r="D152" s="96">
        <f>D153</f>
        <v>50000</v>
      </c>
      <c r="E152" s="3">
        <f>E153</f>
        <v>0</v>
      </c>
      <c r="F152" s="31"/>
      <c r="G152" s="39"/>
      <c r="H152" s="30"/>
      <c r="I152" s="34"/>
      <c r="J152" s="4" t="s">
        <v>249</v>
      </c>
      <c r="K152" s="40" t="s">
        <v>270</v>
      </c>
      <c r="L152" s="28" t="s">
        <v>271</v>
      </c>
    </row>
    <row r="153" spans="1:12" ht="30" customHeight="1">
      <c r="A153" s="71"/>
      <c r="B153" s="110" t="s">
        <v>45</v>
      </c>
      <c r="C153" s="120">
        <v>50000</v>
      </c>
      <c r="D153" s="123">
        <v>50000</v>
      </c>
      <c r="E153" s="31">
        <f>C153-D153</f>
        <v>0</v>
      </c>
      <c r="F153" s="31"/>
      <c r="G153" s="39"/>
      <c r="H153" s="30"/>
      <c r="I153" s="34"/>
      <c r="J153" s="32" t="s">
        <v>249</v>
      </c>
      <c r="K153" s="40" t="s">
        <v>270</v>
      </c>
      <c r="L153" s="28" t="s">
        <v>271</v>
      </c>
    </row>
    <row r="154" spans="1:12" ht="30" customHeight="1">
      <c r="A154" s="64" t="s">
        <v>272</v>
      </c>
      <c r="B154" s="104" t="s">
        <v>273</v>
      </c>
      <c r="C154" s="96">
        <v>0</v>
      </c>
      <c r="D154" s="96">
        <v>0</v>
      </c>
      <c r="E154" s="3">
        <f>C154-D154</f>
        <v>0</v>
      </c>
      <c r="F154" s="31"/>
      <c r="G154" s="39"/>
      <c r="H154" s="30"/>
      <c r="I154" s="34"/>
      <c r="J154" s="4" t="s">
        <v>249</v>
      </c>
      <c r="K154" s="40" t="s">
        <v>270</v>
      </c>
      <c r="L154" s="28" t="s">
        <v>274</v>
      </c>
    </row>
    <row r="155" spans="1:12" ht="30" customHeight="1">
      <c r="A155" s="71"/>
      <c r="B155" s="110" t="s">
        <v>45</v>
      </c>
      <c r="C155" s="98">
        <v>0</v>
      </c>
      <c r="D155" s="98">
        <v>0</v>
      </c>
      <c r="E155" s="31">
        <f>C155-D155</f>
        <v>0</v>
      </c>
      <c r="F155" s="31"/>
      <c r="G155" s="39"/>
      <c r="H155" s="30"/>
      <c r="I155" s="34"/>
      <c r="J155" s="32" t="s">
        <v>249</v>
      </c>
      <c r="K155" s="40" t="s">
        <v>270</v>
      </c>
      <c r="L155" s="28" t="s">
        <v>274</v>
      </c>
    </row>
    <row r="156" spans="1:12" ht="30" customHeight="1">
      <c r="A156" s="64" t="s">
        <v>275</v>
      </c>
      <c r="B156" s="104" t="s">
        <v>276</v>
      </c>
      <c r="C156" s="121">
        <f>C157</f>
        <v>500000</v>
      </c>
      <c r="D156" s="96">
        <f>D157</f>
        <v>0</v>
      </c>
      <c r="E156" s="3">
        <f>E157</f>
        <v>500000</v>
      </c>
      <c r="F156" s="31"/>
      <c r="G156" s="39"/>
      <c r="H156" s="30"/>
      <c r="I156" s="34"/>
      <c r="J156" s="4" t="s">
        <v>187</v>
      </c>
      <c r="K156" s="40" t="s">
        <v>277</v>
      </c>
      <c r="L156" s="28" t="s">
        <v>278</v>
      </c>
    </row>
    <row r="157" spans="1:12" ht="30" customHeight="1">
      <c r="A157" s="71"/>
      <c r="B157" s="110" t="s">
        <v>45</v>
      </c>
      <c r="C157" s="98">
        <v>500000</v>
      </c>
      <c r="D157" s="98">
        <v>0</v>
      </c>
      <c r="E157" s="31">
        <f>C157-D157</f>
        <v>500000</v>
      </c>
      <c r="F157" s="31"/>
      <c r="G157" s="39"/>
      <c r="H157" s="30"/>
      <c r="I157" s="34"/>
      <c r="J157" s="32" t="s">
        <v>187</v>
      </c>
      <c r="K157" s="40" t="s">
        <v>277</v>
      </c>
      <c r="L157" s="28" t="s">
        <v>278</v>
      </c>
    </row>
    <row r="158" spans="1:12" ht="30" customHeight="1">
      <c r="A158" s="64" t="s">
        <v>308</v>
      </c>
      <c r="B158" s="104" t="s">
        <v>355</v>
      </c>
      <c r="C158" s="96">
        <f>C159</f>
        <v>100000</v>
      </c>
      <c r="D158" s="96">
        <f>D159</f>
        <v>100000</v>
      </c>
      <c r="E158" s="3">
        <f>E159</f>
        <v>0</v>
      </c>
      <c r="F158" s="31"/>
      <c r="G158" s="39"/>
      <c r="H158" s="30"/>
      <c r="I158" s="34"/>
      <c r="J158" s="4" t="s">
        <v>187</v>
      </c>
      <c r="K158" s="40" t="s">
        <v>309</v>
      </c>
      <c r="L158" s="28" t="s">
        <v>310</v>
      </c>
    </row>
    <row r="159" spans="1:12" ht="30" customHeight="1">
      <c r="A159" s="71"/>
      <c r="B159" s="110" t="s">
        <v>45</v>
      </c>
      <c r="C159" s="120">
        <v>100000</v>
      </c>
      <c r="D159" s="123">
        <v>100000</v>
      </c>
      <c r="E159" s="31">
        <f>C159-D159</f>
        <v>0</v>
      </c>
      <c r="F159" s="31"/>
      <c r="G159" s="39"/>
      <c r="H159" s="30"/>
      <c r="I159" s="34"/>
      <c r="J159" s="32" t="s">
        <v>187</v>
      </c>
      <c r="K159" s="34" t="s">
        <v>309</v>
      </c>
      <c r="L159" s="28" t="s">
        <v>310</v>
      </c>
    </row>
    <row r="160" spans="1:12" ht="30" customHeight="1">
      <c r="A160" s="64" t="s">
        <v>311</v>
      </c>
      <c r="B160" s="104" t="s">
        <v>312</v>
      </c>
      <c r="C160" s="96">
        <f>C161</f>
        <v>50000</v>
      </c>
      <c r="D160" s="96">
        <f>D161</f>
        <v>0</v>
      </c>
      <c r="E160" s="3">
        <f>C160-D160</f>
        <v>50000</v>
      </c>
      <c r="F160" s="31"/>
      <c r="G160" s="39"/>
      <c r="H160" s="30"/>
      <c r="I160" s="34"/>
      <c r="J160" s="4" t="s">
        <v>187</v>
      </c>
      <c r="K160" s="34" t="s">
        <v>313</v>
      </c>
      <c r="L160" s="28" t="s">
        <v>314</v>
      </c>
    </row>
    <row r="161" spans="1:16" ht="30" customHeight="1">
      <c r="A161" s="70"/>
      <c r="B161" s="110" t="s">
        <v>45</v>
      </c>
      <c r="C161" s="120">
        <v>50000</v>
      </c>
      <c r="D161" s="98">
        <v>0</v>
      </c>
      <c r="E161" s="31">
        <f>C161-D161</f>
        <v>50000</v>
      </c>
      <c r="F161" s="31"/>
      <c r="G161" s="39"/>
      <c r="H161" s="30"/>
      <c r="I161" s="34"/>
      <c r="J161" s="32" t="s">
        <v>187</v>
      </c>
      <c r="K161" s="34" t="s">
        <v>313</v>
      </c>
      <c r="L161" s="28" t="s">
        <v>314</v>
      </c>
    </row>
    <row r="162" spans="1:16" ht="30" customHeight="1">
      <c r="A162" s="64" t="s">
        <v>315</v>
      </c>
      <c r="B162" s="104" t="s">
        <v>356</v>
      </c>
      <c r="C162" s="96">
        <f>C163</f>
        <v>100000</v>
      </c>
      <c r="D162" s="96">
        <f>D163</f>
        <v>0</v>
      </c>
      <c r="E162" s="3">
        <f>C162-D162</f>
        <v>100000</v>
      </c>
      <c r="F162" s="31"/>
      <c r="G162" s="39"/>
      <c r="H162" s="30"/>
      <c r="I162" s="34"/>
      <c r="J162" s="4" t="s">
        <v>187</v>
      </c>
      <c r="K162" s="34" t="s">
        <v>316</v>
      </c>
      <c r="L162" s="28" t="s">
        <v>317</v>
      </c>
    </row>
    <row r="163" spans="1:16" ht="30" customHeight="1">
      <c r="A163" s="70"/>
      <c r="B163" s="110" t="s">
        <v>45</v>
      </c>
      <c r="C163" s="120">
        <v>100000</v>
      </c>
      <c r="D163" s="98">
        <v>0</v>
      </c>
      <c r="E163" s="31">
        <f>C163-D163</f>
        <v>100000</v>
      </c>
      <c r="F163" s="87"/>
      <c r="G163" s="88"/>
      <c r="H163" s="89"/>
      <c r="I163" s="90"/>
      <c r="J163" s="32" t="s">
        <v>187</v>
      </c>
      <c r="K163" s="32" t="s">
        <v>316</v>
      </c>
      <c r="L163" s="28" t="s">
        <v>317</v>
      </c>
    </row>
    <row r="164" spans="1:16" ht="30" customHeight="1">
      <c r="A164" s="64" t="s">
        <v>342</v>
      </c>
      <c r="B164" s="104" t="s">
        <v>357</v>
      </c>
      <c r="C164" s="96">
        <f>C165</f>
        <v>100000</v>
      </c>
      <c r="D164" s="96">
        <f>D165</f>
        <v>0</v>
      </c>
      <c r="E164" s="3">
        <f>E165</f>
        <v>100000</v>
      </c>
      <c r="F164" s="25"/>
      <c r="G164" s="25"/>
      <c r="H164" s="25"/>
      <c r="I164" s="25"/>
      <c r="J164" s="25"/>
      <c r="K164" s="34" t="s">
        <v>318</v>
      </c>
      <c r="L164" s="28" t="s">
        <v>319</v>
      </c>
    </row>
    <row r="165" spans="1:16" ht="30" customHeight="1">
      <c r="A165" s="70"/>
      <c r="B165" s="110" t="s">
        <v>45</v>
      </c>
      <c r="C165" s="120">
        <v>100000</v>
      </c>
      <c r="D165" s="98">
        <v>0</v>
      </c>
      <c r="E165" s="31">
        <f>C165-D165</f>
        <v>100000</v>
      </c>
      <c r="F165" s="87"/>
      <c r="G165" s="88"/>
      <c r="H165" s="89"/>
      <c r="I165" s="90"/>
      <c r="J165" s="32"/>
      <c r="K165" s="34" t="s">
        <v>318</v>
      </c>
      <c r="L165" s="28" t="s">
        <v>319</v>
      </c>
    </row>
    <row r="166" spans="1:16" ht="30" customHeight="1">
      <c r="A166" s="64" t="s">
        <v>343</v>
      </c>
      <c r="B166" s="104" t="s">
        <v>320</v>
      </c>
      <c r="C166" s="96">
        <f>C167</f>
        <v>50000</v>
      </c>
      <c r="D166" s="96">
        <f>D167</f>
        <v>0</v>
      </c>
      <c r="E166" s="3">
        <f>E167</f>
        <v>50000</v>
      </c>
      <c r="F166" s="87"/>
      <c r="G166" s="88"/>
      <c r="H166" s="89"/>
      <c r="I166" s="90"/>
      <c r="J166" s="32"/>
      <c r="K166" s="34" t="s">
        <v>321</v>
      </c>
      <c r="L166" s="28" t="s">
        <v>328</v>
      </c>
    </row>
    <row r="167" spans="1:16" ht="30" customHeight="1">
      <c r="A167" s="70"/>
      <c r="B167" s="110" t="s">
        <v>45</v>
      </c>
      <c r="C167" s="120">
        <v>50000</v>
      </c>
      <c r="D167" s="98">
        <v>0</v>
      </c>
      <c r="E167" s="31">
        <f>C167-D167</f>
        <v>50000</v>
      </c>
      <c r="F167" s="91"/>
      <c r="G167" s="91"/>
      <c r="H167" s="91"/>
      <c r="I167" s="91"/>
      <c r="J167" s="32"/>
      <c r="K167" s="34" t="s">
        <v>321</v>
      </c>
      <c r="L167" s="28" t="s">
        <v>328</v>
      </c>
    </row>
    <row r="168" spans="1:16" ht="30" customHeight="1">
      <c r="A168" s="64" t="s">
        <v>344</v>
      </c>
      <c r="B168" s="104" t="s">
        <v>322</v>
      </c>
      <c r="C168" s="96">
        <f>C169</f>
        <v>50000</v>
      </c>
      <c r="D168" s="96">
        <f>D169</f>
        <v>0</v>
      </c>
      <c r="E168" s="3">
        <f>E169</f>
        <v>50000</v>
      </c>
      <c r="F168" s="91"/>
      <c r="G168" s="91"/>
      <c r="H168" s="91"/>
      <c r="I168" s="91"/>
      <c r="J168" s="32"/>
      <c r="K168" s="34" t="s">
        <v>323</v>
      </c>
      <c r="L168" s="28" t="s">
        <v>329</v>
      </c>
    </row>
    <row r="169" spans="1:16" ht="30" customHeight="1">
      <c r="A169" s="70"/>
      <c r="B169" s="110" t="s">
        <v>45</v>
      </c>
      <c r="C169" s="120">
        <v>50000</v>
      </c>
      <c r="D169" s="98">
        <v>0</v>
      </c>
      <c r="E169" s="31">
        <f>C169-D169</f>
        <v>50000</v>
      </c>
      <c r="F169" s="91"/>
      <c r="G169" s="91"/>
      <c r="H169" s="91"/>
      <c r="I169" s="91"/>
      <c r="J169" s="32"/>
      <c r="K169" s="34" t="s">
        <v>323</v>
      </c>
      <c r="L169" s="28" t="s">
        <v>329</v>
      </c>
    </row>
    <row r="170" spans="1:16" ht="30" customHeight="1">
      <c r="A170" s="64" t="s">
        <v>345</v>
      </c>
      <c r="B170" s="104" t="s">
        <v>324</v>
      </c>
      <c r="C170" s="96">
        <f>C171</f>
        <v>50000</v>
      </c>
      <c r="D170" s="96">
        <f>D171</f>
        <v>0</v>
      </c>
      <c r="E170" s="3">
        <f>E171</f>
        <v>50000</v>
      </c>
      <c r="F170" s="91"/>
      <c r="G170" s="91"/>
      <c r="H170" s="91"/>
      <c r="I170" s="91"/>
      <c r="J170" s="32"/>
      <c r="K170" s="34" t="s">
        <v>325</v>
      </c>
      <c r="L170" s="28" t="s">
        <v>330</v>
      </c>
    </row>
    <row r="171" spans="1:16" ht="30" customHeight="1">
      <c r="A171" s="70"/>
      <c r="B171" s="110" t="s">
        <v>45</v>
      </c>
      <c r="C171" s="120">
        <v>50000</v>
      </c>
      <c r="D171" s="98">
        <v>0</v>
      </c>
      <c r="E171" s="31">
        <f>C171-D171</f>
        <v>50000</v>
      </c>
      <c r="F171" s="91"/>
      <c r="G171" s="91"/>
      <c r="H171" s="91"/>
      <c r="I171" s="91"/>
      <c r="J171" s="32"/>
      <c r="K171" s="34" t="s">
        <v>325</v>
      </c>
      <c r="L171" s="28" t="s">
        <v>330</v>
      </c>
      <c r="O171" s="95"/>
      <c r="P171" s="44"/>
    </row>
    <row r="172" spans="1:16" ht="30" customHeight="1" thickBot="1">
      <c r="A172" s="64" t="s">
        <v>346</v>
      </c>
      <c r="B172" s="104" t="s">
        <v>326</v>
      </c>
      <c r="C172" s="96">
        <f>C173</f>
        <v>50000</v>
      </c>
      <c r="D172" s="96">
        <f>D173</f>
        <v>0</v>
      </c>
      <c r="E172" s="3">
        <f>E173</f>
        <v>50000</v>
      </c>
      <c r="F172" s="91"/>
      <c r="G172" s="91"/>
      <c r="H172" s="91"/>
      <c r="I172" s="91"/>
      <c r="J172" s="32"/>
      <c r="K172" s="34" t="s">
        <v>327</v>
      </c>
      <c r="L172" s="28" t="s">
        <v>331</v>
      </c>
    </row>
    <row r="173" spans="1:16" ht="30" customHeight="1" thickBot="1">
      <c r="A173" s="92"/>
      <c r="B173" s="112" t="s">
        <v>45</v>
      </c>
      <c r="C173" s="122">
        <v>50000</v>
      </c>
      <c r="D173" s="100">
        <v>0</v>
      </c>
      <c r="E173" s="87">
        <f>C173-D173</f>
        <v>50000</v>
      </c>
      <c r="F173" s="91"/>
      <c r="G173" s="91"/>
      <c r="H173" s="91"/>
      <c r="I173" s="91"/>
      <c r="J173" s="91"/>
      <c r="K173" s="89" t="s">
        <v>327</v>
      </c>
      <c r="L173" s="93" t="s">
        <v>331</v>
      </c>
    </row>
    <row r="174" spans="1:16" ht="84.75" customHeight="1">
      <c r="A174" s="238" t="s">
        <v>336</v>
      </c>
      <c r="B174" s="238"/>
      <c r="C174" s="238"/>
      <c r="D174" s="238"/>
      <c r="E174" s="238"/>
      <c r="F174" s="238"/>
      <c r="G174" s="238"/>
      <c r="H174" s="238"/>
      <c r="I174" s="238"/>
      <c r="J174" s="238"/>
      <c r="K174" s="238"/>
      <c r="L174" s="238"/>
    </row>
    <row r="175" spans="1:16" ht="21.95" customHeight="1">
      <c r="C175" s="6"/>
      <c r="D175" s="6"/>
      <c r="E175" s="6"/>
      <c r="J175" s="7"/>
    </row>
    <row r="176" spans="1:16" ht="21.95" customHeight="1">
      <c r="C176" s="6"/>
      <c r="D176" s="6"/>
      <c r="E176" s="6"/>
      <c r="F176" s="57"/>
      <c r="J176" s="7"/>
    </row>
    <row r="177" spans="1:11" ht="21.95" customHeight="1">
      <c r="C177" s="6"/>
      <c r="D177" s="6"/>
      <c r="E177" s="6"/>
      <c r="J177" s="7"/>
    </row>
    <row r="178" spans="1:11" ht="21.95" customHeight="1">
      <c r="C178" s="6"/>
      <c r="D178" s="6"/>
      <c r="E178" s="6"/>
      <c r="J178" s="7"/>
    </row>
    <row r="179" spans="1:11" ht="18" customHeight="1">
      <c r="C179" s="6"/>
      <c r="D179" s="6"/>
      <c r="E179" s="6"/>
      <c r="J179" s="7"/>
    </row>
    <row r="180" spans="1:11" ht="18" customHeight="1">
      <c r="C180" s="6"/>
      <c r="D180" s="6"/>
      <c r="E180" s="6"/>
      <c r="J180" s="7"/>
    </row>
    <row r="181" spans="1:11" ht="18" customHeight="1">
      <c r="C181" s="6"/>
      <c r="D181" s="6"/>
      <c r="E181" s="6"/>
      <c r="J181" s="7"/>
    </row>
    <row r="182" spans="1:11">
      <c r="C182" s="6"/>
      <c r="D182" s="6"/>
      <c r="E182" s="6"/>
      <c r="J182" s="7"/>
    </row>
    <row r="183" spans="1:11">
      <c r="C183" s="6"/>
      <c r="D183" s="6"/>
      <c r="E183" s="6"/>
      <c r="J183" s="7"/>
    </row>
    <row r="184" spans="1:11">
      <c r="C184" s="6"/>
      <c r="D184" s="6"/>
      <c r="E184" s="6"/>
      <c r="J184" s="7"/>
    </row>
    <row r="185" spans="1:11">
      <c r="C185" s="6"/>
      <c r="D185" s="6"/>
      <c r="E185" s="6"/>
      <c r="J185" s="7"/>
    </row>
    <row r="186" spans="1:11">
      <c r="C186" s="6"/>
      <c r="D186" s="6"/>
      <c r="E186" s="6"/>
      <c r="J186" s="7"/>
    </row>
    <row r="187" spans="1:11">
      <c r="C187" s="6"/>
      <c r="D187" s="6"/>
      <c r="E187" s="6"/>
      <c r="J187" s="7"/>
    </row>
    <row r="188" spans="1:11" s="5" customFormat="1">
      <c r="A188" s="58"/>
      <c r="B188" s="106"/>
      <c r="C188" s="6"/>
      <c r="D188" s="6"/>
      <c r="E188" s="6"/>
      <c r="I188"/>
      <c r="J188" s="7"/>
      <c r="K188"/>
    </row>
    <row r="189" spans="1:11" s="5" customFormat="1">
      <c r="A189" s="58"/>
      <c r="B189" s="106"/>
      <c r="C189" s="6"/>
      <c r="D189" s="6"/>
      <c r="E189" s="6"/>
      <c r="I189"/>
      <c r="J189" s="7"/>
      <c r="K189"/>
    </row>
    <row r="190" spans="1:11" s="5" customFormat="1">
      <c r="A190" s="58"/>
      <c r="B190" s="106"/>
      <c r="C190" s="6"/>
      <c r="D190" s="6"/>
      <c r="E190" s="6"/>
      <c r="I190"/>
      <c r="J190" s="7"/>
      <c r="K190"/>
    </row>
    <row r="191" spans="1:11" s="5" customFormat="1">
      <c r="A191" s="58"/>
      <c r="B191" s="106"/>
      <c r="C191" s="6"/>
      <c r="D191" s="6"/>
      <c r="E191" s="6"/>
      <c r="I191"/>
      <c r="J191" s="7"/>
      <c r="K191"/>
    </row>
    <row r="192" spans="1:11" s="5" customFormat="1">
      <c r="A192" s="58"/>
      <c r="B192" s="106"/>
      <c r="C192" s="6"/>
      <c r="D192" s="6"/>
      <c r="E192" s="6"/>
      <c r="I192"/>
      <c r="J192" s="7"/>
      <c r="K192"/>
    </row>
    <row r="193" spans="1:11" s="5" customFormat="1">
      <c r="A193" s="58"/>
      <c r="B193" s="106"/>
      <c r="C193" s="6"/>
      <c r="D193" s="6"/>
      <c r="E193" s="6"/>
      <c r="I193"/>
      <c r="J193" s="7"/>
      <c r="K193"/>
    </row>
    <row r="194" spans="1:11" s="5" customFormat="1">
      <c r="A194" s="58"/>
      <c r="B194" s="106"/>
      <c r="C194" s="6"/>
      <c r="D194" s="6"/>
      <c r="E194" s="6"/>
      <c r="I194"/>
      <c r="J194" s="7"/>
      <c r="K194"/>
    </row>
    <row r="195" spans="1:11" s="5" customFormat="1">
      <c r="A195" s="58"/>
      <c r="B195" s="106"/>
      <c r="C195" s="6"/>
      <c r="D195" s="6"/>
      <c r="E195" s="6"/>
      <c r="I195"/>
      <c r="J195" s="7"/>
      <c r="K195"/>
    </row>
    <row r="196" spans="1:11" s="5" customFormat="1">
      <c r="A196" s="58"/>
      <c r="B196" s="106"/>
      <c r="C196" s="6"/>
      <c r="D196" s="6"/>
      <c r="E196" s="6"/>
      <c r="I196"/>
      <c r="J196" s="7"/>
      <c r="K196"/>
    </row>
    <row r="197" spans="1:11" s="5" customFormat="1">
      <c r="A197" s="58"/>
      <c r="B197" s="106"/>
      <c r="C197" s="6"/>
      <c r="D197" s="6"/>
      <c r="E197" s="6"/>
      <c r="I197"/>
      <c r="J197" s="7"/>
      <c r="K197"/>
    </row>
    <row r="198" spans="1:11" s="5" customFormat="1">
      <c r="A198" s="58"/>
      <c r="B198" s="106"/>
      <c r="C198" s="6"/>
      <c r="D198" s="6"/>
      <c r="E198" s="6"/>
      <c r="I198"/>
      <c r="J198" s="7"/>
      <c r="K198"/>
    </row>
    <row r="199" spans="1:11" s="5" customFormat="1">
      <c r="A199" s="58"/>
      <c r="B199" s="106"/>
      <c r="C199" s="6"/>
      <c r="D199" s="6"/>
      <c r="E199" s="6"/>
      <c r="I199"/>
      <c r="J199" s="7"/>
      <c r="K199"/>
    </row>
    <row r="200" spans="1:11" s="5" customFormat="1">
      <c r="A200" s="58"/>
      <c r="B200" s="106"/>
      <c r="C200" s="6"/>
      <c r="D200" s="6"/>
      <c r="E200" s="6"/>
      <c r="I200"/>
      <c r="J200" s="7"/>
      <c r="K200"/>
    </row>
    <row r="201" spans="1:11" s="5" customFormat="1">
      <c r="A201" s="58"/>
      <c r="B201" s="106"/>
      <c r="C201" s="6"/>
      <c r="D201" s="6"/>
      <c r="E201" s="6"/>
      <c r="I201"/>
      <c r="J201" s="7"/>
      <c r="K201"/>
    </row>
    <row r="202" spans="1:11" s="5" customFormat="1">
      <c r="A202" s="58"/>
      <c r="B202" s="106"/>
      <c r="C202" s="6"/>
      <c r="D202" s="6"/>
      <c r="E202" s="6"/>
      <c r="I202"/>
      <c r="J202" s="7"/>
      <c r="K202"/>
    </row>
    <row r="203" spans="1:11" s="5" customFormat="1">
      <c r="A203" s="58"/>
      <c r="B203" s="106"/>
      <c r="C203" s="6"/>
      <c r="D203" s="6"/>
      <c r="E203" s="6"/>
      <c r="I203"/>
      <c r="J203" s="7"/>
      <c r="K203"/>
    </row>
    <row r="204" spans="1:11" s="5" customFormat="1">
      <c r="A204" s="58"/>
      <c r="B204" s="106"/>
      <c r="C204" s="6"/>
      <c r="D204" s="6"/>
      <c r="E204" s="6"/>
      <c r="I204"/>
      <c r="J204" s="7"/>
      <c r="K204"/>
    </row>
    <row r="205" spans="1:11">
      <c r="C205" s="6"/>
      <c r="D205" s="6"/>
      <c r="E205" s="6"/>
      <c r="J205" s="7"/>
    </row>
    <row r="206" spans="1:11">
      <c r="C206" s="6"/>
      <c r="D206" s="6"/>
      <c r="E206" s="6"/>
      <c r="J206" s="7"/>
    </row>
    <row r="207" spans="1:11">
      <c r="C207" s="6"/>
      <c r="D207" s="6"/>
      <c r="E207" s="6"/>
      <c r="J207" s="7"/>
    </row>
    <row r="208" spans="1:11">
      <c r="C208" s="6"/>
      <c r="D208" s="6"/>
      <c r="E208" s="6"/>
      <c r="J208" s="7"/>
    </row>
    <row r="209" spans="3:10">
      <c r="C209" s="6"/>
      <c r="D209" s="6"/>
      <c r="E209" s="6"/>
      <c r="J209" s="7"/>
    </row>
    <row r="210" spans="3:10">
      <c r="C210" s="6"/>
      <c r="D210" s="6"/>
      <c r="E210" s="6"/>
      <c r="J210" s="7"/>
    </row>
    <row r="211" spans="3:10">
      <c r="C211" s="6"/>
      <c r="D211" s="6"/>
      <c r="E211" s="6"/>
      <c r="J211" s="7"/>
    </row>
    <row r="212" spans="3:10">
      <c r="C212" s="6"/>
      <c r="D212" s="6"/>
      <c r="E212" s="6"/>
      <c r="J212" s="7"/>
    </row>
    <row r="213" spans="3:10">
      <c r="C213" s="6"/>
      <c r="D213" s="6"/>
      <c r="E213" s="6"/>
      <c r="J213" s="7"/>
    </row>
    <row r="214" spans="3:10">
      <c r="C214" s="6"/>
      <c r="D214" s="6"/>
      <c r="E214" s="6"/>
      <c r="J214" s="7"/>
    </row>
    <row r="215" spans="3:10">
      <c r="C215" s="6"/>
      <c r="D215" s="6"/>
      <c r="E215" s="6"/>
      <c r="J215" s="7"/>
    </row>
    <row r="216" spans="3:10">
      <c r="C216" s="6"/>
      <c r="D216" s="6"/>
      <c r="E216" s="6"/>
      <c r="J216" s="7"/>
    </row>
    <row r="217" spans="3:10">
      <c r="C217" s="6"/>
      <c r="D217" s="6"/>
      <c r="E217" s="6"/>
      <c r="J217" s="7"/>
    </row>
    <row r="218" spans="3:10">
      <c r="C218" s="6"/>
      <c r="D218" s="6"/>
      <c r="E218" s="6"/>
      <c r="J218" s="7"/>
    </row>
    <row r="219" spans="3:10">
      <c r="C219" s="6"/>
      <c r="D219" s="6"/>
      <c r="E219" s="6"/>
      <c r="J219" s="7"/>
    </row>
    <row r="220" spans="3:10">
      <c r="C220" s="6"/>
      <c r="D220" s="6"/>
      <c r="E220" s="6"/>
      <c r="J220" s="7"/>
    </row>
    <row r="221" spans="3:10">
      <c r="C221" s="6"/>
      <c r="D221" s="6"/>
      <c r="E221" s="6"/>
      <c r="J221" s="7"/>
    </row>
    <row r="222" spans="3:10">
      <c r="C222" s="6"/>
      <c r="D222" s="6"/>
      <c r="E222" s="6"/>
      <c r="J222" s="7"/>
    </row>
    <row r="223" spans="3:10">
      <c r="C223" s="6"/>
      <c r="D223" s="6"/>
      <c r="E223" s="6"/>
      <c r="J223" s="7"/>
    </row>
    <row r="224" spans="3:10">
      <c r="C224" s="6"/>
      <c r="D224" s="6"/>
      <c r="E224" s="6"/>
      <c r="J224" s="7"/>
    </row>
    <row r="225" spans="3:10">
      <c r="C225" s="6"/>
      <c r="D225" s="6"/>
      <c r="E225" s="6"/>
      <c r="J225" s="7"/>
    </row>
    <row r="226" spans="3:10">
      <c r="C226" s="6"/>
      <c r="D226" s="6"/>
      <c r="E226" s="6"/>
      <c r="J226" s="7"/>
    </row>
    <row r="227" spans="3:10">
      <c r="C227" s="6"/>
      <c r="D227" s="6"/>
      <c r="E227" s="6"/>
      <c r="J227" s="7"/>
    </row>
    <row r="228" spans="3:10">
      <c r="C228" s="6"/>
      <c r="D228" s="6"/>
      <c r="E228" s="6"/>
      <c r="J228" s="7"/>
    </row>
    <row r="229" spans="3:10">
      <c r="C229" s="6"/>
      <c r="D229" s="6"/>
      <c r="E229" s="6"/>
      <c r="J229" s="7"/>
    </row>
    <row r="230" spans="3:10">
      <c r="C230" s="6"/>
      <c r="D230" s="6"/>
      <c r="E230" s="6"/>
      <c r="J230" s="7"/>
    </row>
    <row r="231" spans="3:10">
      <c r="C231" s="6"/>
      <c r="D231" s="6"/>
      <c r="E231" s="6"/>
      <c r="J231" s="7"/>
    </row>
    <row r="232" spans="3:10">
      <c r="C232" s="6"/>
      <c r="D232" s="6"/>
      <c r="E232" s="6"/>
      <c r="J232" s="7"/>
    </row>
    <row r="233" spans="3:10">
      <c r="C233" s="6"/>
      <c r="D233" s="6"/>
      <c r="E233" s="6"/>
      <c r="J233" s="7"/>
    </row>
    <row r="234" spans="3:10">
      <c r="C234" s="6"/>
      <c r="D234" s="6"/>
      <c r="E234" s="6"/>
      <c r="J234" s="7"/>
    </row>
    <row r="235" spans="3:10">
      <c r="C235" s="6"/>
      <c r="D235" s="6"/>
      <c r="E235" s="6"/>
      <c r="J235" s="7"/>
    </row>
    <row r="236" spans="3:10">
      <c r="C236" s="6"/>
      <c r="D236" s="6"/>
      <c r="E236" s="6"/>
      <c r="J236" s="7"/>
    </row>
    <row r="237" spans="3:10">
      <c r="C237" s="6"/>
      <c r="D237" s="6"/>
      <c r="E237" s="6"/>
      <c r="J237" s="7"/>
    </row>
    <row r="238" spans="3:10">
      <c r="C238" s="6"/>
      <c r="D238" s="6"/>
      <c r="E238" s="6"/>
      <c r="J238" s="7"/>
    </row>
    <row r="239" spans="3:10">
      <c r="C239" s="6"/>
      <c r="D239" s="6"/>
      <c r="E239" s="6"/>
      <c r="J239" s="7"/>
    </row>
    <row r="240" spans="3:10">
      <c r="C240" s="6"/>
      <c r="D240" s="6"/>
      <c r="E240" s="6"/>
      <c r="J240" s="7"/>
    </row>
    <row r="241" spans="3:10">
      <c r="C241" s="6"/>
      <c r="D241" s="6"/>
      <c r="E241" s="6"/>
      <c r="J241" s="7"/>
    </row>
    <row r="242" spans="3:10">
      <c r="C242" s="6"/>
      <c r="D242" s="6"/>
      <c r="E242" s="6"/>
      <c r="J242" s="7"/>
    </row>
    <row r="243" spans="3:10">
      <c r="C243" s="6"/>
      <c r="D243" s="6"/>
      <c r="E243" s="6"/>
      <c r="J243" s="7"/>
    </row>
    <row r="244" spans="3:10">
      <c r="C244" s="6"/>
      <c r="D244" s="6"/>
      <c r="E244" s="6"/>
      <c r="J244" s="7"/>
    </row>
    <row r="245" spans="3:10">
      <c r="C245" s="6"/>
      <c r="D245" s="6"/>
      <c r="E245" s="6"/>
      <c r="J245" s="7"/>
    </row>
    <row r="246" spans="3:10">
      <c r="C246" s="6"/>
      <c r="D246" s="6"/>
      <c r="E246" s="6"/>
      <c r="J246" s="7"/>
    </row>
    <row r="247" spans="3:10">
      <c r="C247" s="6"/>
      <c r="D247" s="6"/>
      <c r="E247" s="6"/>
      <c r="J247" s="7"/>
    </row>
    <row r="248" spans="3:10">
      <c r="C248" s="6"/>
      <c r="D248" s="6"/>
      <c r="E248" s="6"/>
      <c r="J248" s="7"/>
    </row>
    <row r="249" spans="3:10">
      <c r="C249" s="6"/>
      <c r="D249" s="6"/>
      <c r="E249" s="6"/>
      <c r="J249" s="7"/>
    </row>
    <row r="250" spans="3:10">
      <c r="C250" s="6"/>
      <c r="D250" s="6"/>
      <c r="E250" s="6"/>
      <c r="J250" s="7"/>
    </row>
    <row r="251" spans="3:10">
      <c r="C251" s="6"/>
      <c r="D251" s="6"/>
      <c r="E251" s="6"/>
      <c r="J251" s="7"/>
    </row>
    <row r="252" spans="3:10">
      <c r="C252" s="6"/>
      <c r="D252" s="6"/>
      <c r="E252" s="6"/>
      <c r="J252" s="7"/>
    </row>
    <row r="253" spans="3:10">
      <c r="C253" s="6"/>
      <c r="D253" s="6"/>
      <c r="E253" s="6"/>
      <c r="J253" s="7"/>
    </row>
    <row r="254" spans="3:10">
      <c r="C254" s="6"/>
      <c r="D254" s="6"/>
      <c r="E254" s="6"/>
      <c r="J254" s="7"/>
    </row>
    <row r="255" spans="3:10">
      <c r="C255" s="6"/>
      <c r="D255" s="6"/>
      <c r="E255" s="6"/>
      <c r="J255" s="7"/>
    </row>
    <row r="256" spans="3:10">
      <c r="C256" s="6"/>
      <c r="D256" s="6"/>
      <c r="E256" s="6"/>
      <c r="J256" s="7"/>
    </row>
    <row r="257" spans="3:10">
      <c r="C257" s="6"/>
      <c r="D257" s="6"/>
      <c r="E257" s="6"/>
      <c r="J257" s="7"/>
    </row>
    <row r="258" spans="3:10">
      <c r="C258" s="6"/>
      <c r="D258" s="6"/>
      <c r="E258" s="6"/>
      <c r="J258" s="7"/>
    </row>
    <row r="259" spans="3:10">
      <c r="C259" s="6"/>
      <c r="D259" s="6"/>
      <c r="E259" s="6"/>
      <c r="J259" s="7"/>
    </row>
    <row r="260" spans="3:10">
      <c r="C260" s="6"/>
      <c r="D260" s="6"/>
      <c r="E260" s="6"/>
      <c r="J260" s="7"/>
    </row>
    <row r="261" spans="3:10">
      <c r="C261" s="6"/>
      <c r="D261" s="6"/>
      <c r="E261" s="6"/>
      <c r="J261" s="7"/>
    </row>
    <row r="262" spans="3:10">
      <c r="C262" s="6"/>
      <c r="D262" s="6"/>
      <c r="E262" s="6"/>
      <c r="J262" s="7"/>
    </row>
    <row r="263" spans="3:10">
      <c r="C263" s="6"/>
      <c r="D263" s="6"/>
      <c r="E263" s="6"/>
      <c r="J263" s="7"/>
    </row>
    <row r="264" spans="3:10">
      <c r="C264" s="6"/>
      <c r="D264" s="6"/>
      <c r="E264" s="6"/>
      <c r="J264" s="7"/>
    </row>
    <row r="265" spans="3:10">
      <c r="C265" s="6"/>
      <c r="D265" s="6"/>
      <c r="E265" s="6"/>
      <c r="J265" s="7"/>
    </row>
    <row r="266" spans="3:10">
      <c r="C266" s="6"/>
      <c r="D266" s="6"/>
      <c r="E266" s="6"/>
      <c r="J266" s="7"/>
    </row>
    <row r="267" spans="3:10">
      <c r="C267" s="6"/>
      <c r="D267" s="6"/>
      <c r="E267" s="6"/>
      <c r="J267" s="7"/>
    </row>
    <row r="268" spans="3:10">
      <c r="C268" s="6"/>
      <c r="D268" s="6"/>
      <c r="E268" s="6"/>
      <c r="J268" s="7"/>
    </row>
    <row r="269" spans="3:10">
      <c r="C269" s="6"/>
      <c r="D269" s="6"/>
      <c r="E269" s="6"/>
      <c r="J269" s="7"/>
    </row>
    <row r="270" spans="3:10">
      <c r="C270" s="6"/>
      <c r="D270" s="6"/>
      <c r="E270" s="6"/>
      <c r="J270" s="7"/>
    </row>
    <row r="271" spans="3:10">
      <c r="C271" s="6"/>
      <c r="D271" s="6"/>
      <c r="E271" s="6"/>
      <c r="J271" s="7"/>
    </row>
    <row r="272" spans="3:10">
      <c r="C272" s="6"/>
      <c r="D272" s="6"/>
      <c r="E272" s="6"/>
      <c r="J272" s="7"/>
    </row>
    <row r="273" spans="3:10">
      <c r="C273" s="6"/>
      <c r="D273" s="6"/>
      <c r="E273" s="6"/>
      <c r="J273" s="7"/>
    </row>
    <row r="274" spans="3:10">
      <c r="C274" s="6"/>
      <c r="D274" s="6"/>
      <c r="E274" s="6"/>
      <c r="J274" s="7"/>
    </row>
    <row r="275" spans="3:10">
      <c r="C275" s="6"/>
      <c r="D275" s="6"/>
      <c r="E275" s="6"/>
      <c r="J275" s="7"/>
    </row>
    <row r="276" spans="3:10">
      <c r="C276" s="6"/>
      <c r="D276" s="6"/>
      <c r="E276" s="6"/>
      <c r="J276" s="7"/>
    </row>
    <row r="277" spans="3:10">
      <c r="C277" s="6"/>
      <c r="D277" s="6"/>
      <c r="E277" s="6"/>
      <c r="J277" s="7"/>
    </row>
    <row r="278" spans="3:10">
      <c r="C278" s="6"/>
      <c r="D278" s="6"/>
      <c r="E278" s="6"/>
      <c r="J278" s="7"/>
    </row>
    <row r="279" spans="3:10">
      <c r="C279" s="6"/>
      <c r="D279" s="6"/>
      <c r="E279" s="6"/>
      <c r="J279" s="7"/>
    </row>
    <row r="280" spans="3:10">
      <c r="C280" s="6"/>
      <c r="D280" s="6"/>
      <c r="E280" s="6"/>
      <c r="J280" s="7"/>
    </row>
    <row r="281" spans="3:10">
      <c r="C281" s="6"/>
      <c r="D281" s="6"/>
      <c r="E281" s="6"/>
      <c r="J281" s="7"/>
    </row>
    <row r="282" spans="3:10">
      <c r="C282" s="6"/>
      <c r="D282" s="6"/>
      <c r="E282" s="6"/>
      <c r="J282" s="7"/>
    </row>
    <row r="283" spans="3:10">
      <c r="C283" s="6"/>
      <c r="D283" s="6"/>
      <c r="E283" s="6"/>
      <c r="J283" s="7"/>
    </row>
    <row r="284" spans="3:10">
      <c r="C284" s="6"/>
      <c r="D284" s="6"/>
      <c r="E284" s="6"/>
      <c r="J284" s="7"/>
    </row>
    <row r="285" spans="3:10">
      <c r="C285" s="6"/>
      <c r="D285" s="6"/>
      <c r="E285" s="6"/>
      <c r="J285" s="7"/>
    </row>
    <row r="286" spans="3:10">
      <c r="C286" s="6"/>
      <c r="D286" s="6"/>
      <c r="E286" s="6"/>
      <c r="J286" s="7"/>
    </row>
    <row r="287" spans="3:10">
      <c r="C287" s="6"/>
      <c r="D287" s="6"/>
      <c r="E287" s="6"/>
      <c r="J287" s="7"/>
    </row>
    <row r="288" spans="3:10">
      <c r="C288" s="6"/>
      <c r="D288" s="6"/>
      <c r="E288" s="6"/>
      <c r="J288" s="7"/>
    </row>
    <row r="289" spans="3:10">
      <c r="C289" s="6"/>
      <c r="D289" s="6"/>
      <c r="E289" s="6"/>
      <c r="J289" s="7"/>
    </row>
    <row r="290" spans="3:10">
      <c r="C290" s="6"/>
      <c r="D290" s="6"/>
      <c r="E290" s="6"/>
      <c r="J290" s="7"/>
    </row>
    <row r="291" spans="3:10">
      <c r="C291" s="6"/>
      <c r="D291" s="6"/>
      <c r="E291" s="6"/>
      <c r="J291" s="7"/>
    </row>
    <row r="292" spans="3:10">
      <c r="C292" s="6"/>
      <c r="D292" s="6"/>
      <c r="E292" s="6"/>
      <c r="J292" s="7"/>
    </row>
    <row r="293" spans="3:10">
      <c r="C293" s="6"/>
      <c r="D293" s="6"/>
      <c r="E293" s="6"/>
      <c r="J293" s="7"/>
    </row>
    <row r="294" spans="3:10">
      <c r="C294" s="6"/>
      <c r="D294" s="6"/>
      <c r="E294" s="6"/>
      <c r="J294" s="7"/>
    </row>
    <row r="295" spans="3:10">
      <c r="C295" s="6"/>
      <c r="D295" s="6"/>
      <c r="E295" s="6"/>
      <c r="J295" s="7"/>
    </row>
    <row r="296" spans="3:10">
      <c r="C296" s="6"/>
      <c r="D296" s="6"/>
      <c r="E296" s="6"/>
      <c r="J296" s="7"/>
    </row>
    <row r="297" spans="3:10">
      <c r="C297" s="6"/>
      <c r="D297" s="6"/>
      <c r="E297" s="6"/>
      <c r="J297" s="7"/>
    </row>
    <row r="298" spans="3:10">
      <c r="C298" s="6"/>
      <c r="D298" s="6"/>
      <c r="E298" s="6"/>
      <c r="J298" s="7"/>
    </row>
    <row r="299" spans="3:10">
      <c r="C299" s="6"/>
      <c r="D299" s="6"/>
      <c r="E299" s="6"/>
      <c r="J299" s="7"/>
    </row>
    <row r="300" spans="3:10">
      <c r="C300" s="6"/>
      <c r="D300" s="6"/>
      <c r="E300" s="6"/>
      <c r="J300" s="7"/>
    </row>
    <row r="301" spans="3:10">
      <c r="C301" s="6"/>
      <c r="D301" s="6"/>
      <c r="E301" s="6"/>
      <c r="J301" s="7"/>
    </row>
    <row r="302" spans="3:10">
      <c r="C302" s="6"/>
      <c r="D302" s="6"/>
      <c r="E302" s="6"/>
      <c r="J302" s="7"/>
    </row>
    <row r="303" spans="3:10">
      <c r="C303" s="6"/>
      <c r="D303" s="6"/>
      <c r="E303" s="6"/>
      <c r="J303" s="7"/>
    </row>
    <row r="304" spans="3:10">
      <c r="C304" s="6"/>
      <c r="D304" s="6"/>
      <c r="E304" s="6"/>
      <c r="J304" s="7"/>
    </row>
    <row r="305" spans="3:10">
      <c r="C305" s="6"/>
      <c r="D305" s="6"/>
      <c r="E305" s="6"/>
      <c r="J305" s="7"/>
    </row>
    <row r="306" spans="3:10">
      <c r="C306" s="6"/>
      <c r="D306" s="6"/>
      <c r="E306" s="6"/>
      <c r="J306" s="7"/>
    </row>
    <row r="307" spans="3:10">
      <c r="C307" s="6"/>
      <c r="D307" s="6"/>
      <c r="E307" s="6"/>
      <c r="J307" s="7"/>
    </row>
    <row r="308" spans="3:10">
      <c r="C308" s="6"/>
      <c r="D308" s="6"/>
      <c r="E308" s="6"/>
      <c r="J308" s="7"/>
    </row>
    <row r="309" spans="3:10">
      <c r="C309" s="6"/>
      <c r="D309" s="6"/>
      <c r="E309" s="6"/>
      <c r="J309" s="7"/>
    </row>
    <row r="310" spans="3:10">
      <c r="C310" s="6"/>
      <c r="D310" s="6"/>
      <c r="E310" s="6"/>
      <c r="J310" s="7"/>
    </row>
    <row r="311" spans="3:10">
      <c r="C311" s="6"/>
      <c r="D311" s="6"/>
      <c r="E311" s="6"/>
      <c r="J311" s="7"/>
    </row>
    <row r="312" spans="3:10">
      <c r="C312" s="6"/>
      <c r="D312" s="6"/>
      <c r="E312" s="6"/>
      <c r="J312" s="7"/>
    </row>
    <row r="313" spans="3:10">
      <c r="C313" s="6"/>
      <c r="D313" s="6"/>
      <c r="E313" s="6"/>
      <c r="J313" s="7"/>
    </row>
    <row r="314" spans="3:10">
      <c r="C314" s="6"/>
      <c r="D314" s="6"/>
      <c r="E314" s="6"/>
      <c r="J314" s="7"/>
    </row>
    <row r="315" spans="3:10">
      <c r="C315" s="6"/>
      <c r="D315" s="6"/>
      <c r="E315" s="6"/>
      <c r="J315" s="7"/>
    </row>
    <row r="316" spans="3:10">
      <c r="C316" s="6"/>
      <c r="D316" s="6"/>
      <c r="E316" s="6"/>
      <c r="J316" s="7"/>
    </row>
    <row r="317" spans="3:10">
      <c r="C317" s="6"/>
      <c r="D317" s="6"/>
      <c r="E317" s="6"/>
      <c r="J317" s="7"/>
    </row>
    <row r="318" spans="3:10">
      <c r="C318" s="6"/>
      <c r="D318" s="6"/>
      <c r="E318" s="6"/>
      <c r="J318" s="7"/>
    </row>
    <row r="319" spans="3:10">
      <c r="C319" s="6"/>
      <c r="D319" s="6"/>
      <c r="E319" s="6"/>
      <c r="J319" s="7"/>
    </row>
    <row r="320" spans="3:10">
      <c r="C320" s="6"/>
      <c r="D320" s="6"/>
      <c r="E320" s="6"/>
      <c r="J320" s="7"/>
    </row>
    <row r="321" spans="3:10">
      <c r="C321" s="6"/>
      <c r="D321" s="6"/>
      <c r="E321" s="6"/>
      <c r="J321" s="7"/>
    </row>
    <row r="322" spans="3:10">
      <c r="C322" s="6"/>
      <c r="D322" s="6"/>
      <c r="E322" s="6"/>
      <c r="J322" s="7"/>
    </row>
    <row r="323" spans="3:10">
      <c r="C323" s="6"/>
      <c r="D323" s="6"/>
      <c r="E323" s="6"/>
      <c r="J323" s="7"/>
    </row>
    <row r="324" spans="3:10">
      <c r="C324" s="6"/>
      <c r="D324" s="6"/>
      <c r="E324" s="6"/>
      <c r="J324" s="7"/>
    </row>
    <row r="325" spans="3:10">
      <c r="C325" s="6"/>
      <c r="D325" s="6"/>
      <c r="E325" s="6"/>
      <c r="J325" s="7"/>
    </row>
    <row r="326" spans="3:10">
      <c r="C326" s="6"/>
      <c r="D326" s="6"/>
      <c r="E326" s="6"/>
      <c r="J326" s="7"/>
    </row>
    <row r="327" spans="3:10">
      <c r="C327" s="6"/>
      <c r="D327" s="6"/>
      <c r="E327" s="6"/>
      <c r="J327" s="7"/>
    </row>
    <row r="328" spans="3:10">
      <c r="C328" s="6"/>
      <c r="D328" s="6"/>
      <c r="E328" s="6"/>
      <c r="J328" s="7"/>
    </row>
    <row r="329" spans="3:10">
      <c r="C329" s="6"/>
      <c r="D329" s="6"/>
      <c r="E329" s="6"/>
      <c r="J329" s="7"/>
    </row>
    <row r="330" spans="3:10">
      <c r="C330" s="6"/>
      <c r="D330" s="6"/>
      <c r="E330" s="6"/>
      <c r="J330" s="7"/>
    </row>
    <row r="331" spans="3:10">
      <c r="C331" s="6"/>
      <c r="D331" s="6"/>
      <c r="E331" s="6"/>
      <c r="J331" s="7"/>
    </row>
    <row r="332" spans="3:10">
      <c r="C332" s="6"/>
      <c r="D332" s="6"/>
      <c r="E332" s="6"/>
      <c r="J332" s="7"/>
    </row>
    <row r="333" spans="3:10">
      <c r="C333" s="6"/>
      <c r="D333" s="6"/>
      <c r="E333" s="6"/>
      <c r="J333" s="7"/>
    </row>
    <row r="334" spans="3:10">
      <c r="C334" s="6"/>
      <c r="D334" s="6"/>
      <c r="E334" s="6"/>
      <c r="J334" s="7"/>
    </row>
    <row r="335" spans="3:10">
      <c r="C335" s="6"/>
      <c r="D335" s="6"/>
      <c r="E335" s="6"/>
      <c r="J335" s="7"/>
    </row>
    <row r="336" spans="3:10">
      <c r="C336" s="6"/>
      <c r="D336" s="6"/>
      <c r="E336" s="6"/>
      <c r="J336" s="7"/>
    </row>
    <row r="337" spans="3:10">
      <c r="C337" s="6"/>
      <c r="D337" s="6"/>
      <c r="E337" s="6"/>
      <c r="J337" s="7"/>
    </row>
    <row r="338" spans="3:10">
      <c r="C338" s="6"/>
      <c r="D338" s="6"/>
      <c r="E338" s="6"/>
      <c r="J338" s="7"/>
    </row>
    <row r="339" spans="3:10">
      <c r="C339" s="6"/>
      <c r="D339" s="6"/>
      <c r="E339" s="6"/>
      <c r="J339" s="7"/>
    </row>
    <row r="340" spans="3:10">
      <c r="C340" s="6"/>
      <c r="D340" s="6"/>
      <c r="E340" s="6"/>
      <c r="J340" s="7"/>
    </row>
    <row r="341" spans="3:10">
      <c r="C341" s="6"/>
      <c r="D341" s="6"/>
      <c r="E341" s="6"/>
      <c r="J341" s="7"/>
    </row>
    <row r="342" spans="3:10">
      <c r="C342" s="6"/>
      <c r="D342" s="6"/>
      <c r="E342" s="6"/>
      <c r="J342" s="7"/>
    </row>
    <row r="343" spans="3:10">
      <c r="C343" s="6"/>
      <c r="D343" s="6"/>
      <c r="E343" s="6"/>
      <c r="J343" s="7"/>
    </row>
    <row r="344" spans="3:10">
      <c r="C344" s="6"/>
      <c r="D344" s="6"/>
      <c r="E344" s="6"/>
      <c r="J344" s="7"/>
    </row>
    <row r="345" spans="3:10">
      <c r="C345" s="6"/>
      <c r="D345" s="6"/>
      <c r="E345" s="6"/>
      <c r="J345" s="7"/>
    </row>
    <row r="346" spans="3:10">
      <c r="C346" s="6"/>
      <c r="D346" s="6"/>
      <c r="E346" s="6"/>
      <c r="J346" s="7"/>
    </row>
    <row r="347" spans="3:10">
      <c r="C347" s="6"/>
      <c r="D347" s="6"/>
      <c r="E347" s="6"/>
      <c r="J347" s="7"/>
    </row>
    <row r="348" spans="3:10">
      <c r="C348" s="6"/>
      <c r="D348" s="6"/>
      <c r="E348" s="6"/>
      <c r="J348" s="7"/>
    </row>
    <row r="349" spans="3:10">
      <c r="C349" s="6"/>
      <c r="D349" s="6"/>
      <c r="E349" s="6"/>
      <c r="J349" s="7"/>
    </row>
    <row r="350" spans="3:10">
      <c r="C350" s="6"/>
      <c r="D350" s="6"/>
      <c r="E350" s="6"/>
      <c r="J350" s="7"/>
    </row>
    <row r="351" spans="3:10">
      <c r="C351" s="6"/>
      <c r="D351" s="6"/>
      <c r="E351" s="6"/>
      <c r="J351" s="7"/>
    </row>
    <row r="352" spans="3:10">
      <c r="C352" s="6"/>
      <c r="D352" s="6"/>
      <c r="E352" s="6"/>
      <c r="J352" s="7"/>
    </row>
    <row r="353" spans="3:10">
      <c r="C353" s="6"/>
      <c r="D353" s="6"/>
      <c r="E353" s="6"/>
      <c r="J353" s="7"/>
    </row>
    <row r="354" spans="3:10">
      <c r="C354" s="6"/>
      <c r="D354" s="6"/>
      <c r="E354" s="6"/>
      <c r="J354" s="7"/>
    </row>
    <row r="355" spans="3:10">
      <c r="C355" s="6"/>
      <c r="D355" s="6"/>
      <c r="E355" s="6"/>
      <c r="J355" s="7"/>
    </row>
    <row r="356" spans="3:10">
      <c r="C356" s="6"/>
      <c r="D356" s="6"/>
      <c r="E356" s="6"/>
      <c r="J356" s="7"/>
    </row>
    <row r="357" spans="3:10">
      <c r="C357" s="6"/>
      <c r="D357" s="6"/>
      <c r="E357" s="6"/>
      <c r="J357" s="7"/>
    </row>
    <row r="358" spans="3:10">
      <c r="C358" s="6"/>
      <c r="D358" s="6"/>
      <c r="E358" s="6"/>
      <c r="J358" s="7"/>
    </row>
    <row r="359" spans="3:10">
      <c r="C359" s="6"/>
      <c r="D359" s="6"/>
      <c r="E359" s="6"/>
      <c r="J359" s="7"/>
    </row>
    <row r="360" spans="3:10">
      <c r="C360" s="6"/>
      <c r="D360" s="6"/>
      <c r="E360" s="6"/>
      <c r="J360" s="7"/>
    </row>
    <row r="361" spans="3:10">
      <c r="C361" s="6"/>
      <c r="D361" s="6"/>
      <c r="E361" s="6"/>
      <c r="J361" s="7"/>
    </row>
    <row r="362" spans="3:10">
      <c r="C362" s="6"/>
      <c r="D362" s="6"/>
      <c r="E362" s="6"/>
      <c r="J362" s="7"/>
    </row>
    <row r="363" spans="3:10">
      <c r="C363" s="6"/>
      <c r="D363" s="6"/>
      <c r="E363" s="6"/>
      <c r="J363" s="7"/>
    </row>
    <row r="364" spans="3:10">
      <c r="C364" s="6"/>
      <c r="D364" s="6"/>
      <c r="E364" s="6"/>
      <c r="J364" s="7"/>
    </row>
    <row r="365" spans="3:10">
      <c r="C365" s="6"/>
      <c r="D365" s="6"/>
      <c r="E365" s="6"/>
      <c r="J365" s="7"/>
    </row>
    <row r="366" spans="3:10">
      <c r="C366" s="6"/>
      <c r="D366" s="6"/>
      <c r="E366" s="6"/>
      <c r="J366" s="7"/>
    </row>
    <row r="367" spans="3:10">
      <c r="C367" s="6"/>
      <c r="D367" s="6"/>
      <c r="E367" s="6"/>
      <c r="J367" s="7"/>
    </row>
    <row r="368" spans="3:10">
      <c r="C368" s="6"/>
      <c r="D368" s="6"/>
      <c r="E368" s="6"/>
      <c r="J368" s="7"/>
    </row>
    <row r="369" spans="3:10">
      <c r="C369" s="6"/>
      <c r="D369" s="6"/>
      <c r="E369" s="6"/>
      <c r="J369" s="7"/>
    </row>
    <row r="370" spans="3:10">
      <c r="C370" s="6"/>
      <c r="D370" s="6"/>
      <c r="E370" s="6"/>
      <c r="J370" s="7"/>
    </row>
    <row r="371" spans="3:10">
      <c r="C371" s="6"/>
      <c r="D371" s="6"/>
      <c r="E371" s="6"/>
      <c r="J371" s="7"/>
    </row>
    <row r="372" spans="3:10">
      <c r="C372" s="6"/>
      <c r="D372" s="6"/>
      <c r="E372" s="6"/>
      <c r="J372" s="7"/>
    </row>
    <row r="373" spans="3:10">
      <c r="C373" s="6"/>
      <c r="D373" s="6"/>
      <c r="E373" s="6"/>
      <c r="J373" s="7"/>
    </row>
    <row r="374" spans="3:10">
      <c r="C374" s="6"/>
      <c r="D374" s="6"/>
      <c r="E374" s="6"/>
      <c r="J374" s="7"/>
    </row>
    <row r="375" spans="3:10">
      <c r="C375" s="6"/>
      <c r="D375" s="6"/>
      <c r="E375" s="6"/>
      <c r="J375" s="7"/>
    </row>
    <row r="376" spans="3:10">
      <c r="C376" s="6"/>
      <c r="D376" s="6"/>
      <c r="E376" s="6"/>
      <c r="J376" s="7"/>
    </row>
    <row r="377" spans="3:10">
      <c r="C377" s="6"/>
      <c r="D377" s="6"/>
      <c r="E377" s="6"/>
      <c r="J377" s="7"/>
    </row>
    <row r="378" spans="3:10">
      <c r="C378" s="6"/>
      <c r="D378" s="6"/>
      <c r="E378" s="6"/>
      <c r="J378" s="7"/>
    </row>
    <row r="379" spans="3:10">
      <c r="C379" s="6"/>
      <c r="D379" s="6"/>
      <c r="E379" s="6"/>
      <c r="J379" s="7"/>
    </row>
    <row r="380" spans="3:10">
      <c r="C380" s="6"/>
      <c r="D380" s="6"/>
      <c r="E380" s="6"/>
      <c r="J380" s="7"/>
    </row>
    <row r="381" spans="3:10">
      <c r="C381" s="6"/>
      <c r="D381" s="6"/>
      <c r="E381" s="6"/>
      <c r="J381" s="7"/>
    </row>
    <row r="382" spans="3:10">
      <c r="C382" s="6"/>
      <c r="D382" s="6"/>
      <c r="E382" s="6"/>
      <c r="J382" s="7"/>
    </row>
    <row r="383" spans="3:10">
      <c r="C383" s="6"/>
      <c r="D383" s="6"/>
      <c r="E383" s="6"/>
      <c r="J383" s="7"/>
    </row>
    <row r="384" spans="3:10">
      <c r="C384" s="6"/>
      <c r="D384" s="6"/>
      <c r="E384" s="6"/>
      <c r="J384" s="7"/>
    </row>
    <row r="385" spans="3:10">
      <c r="C385" s="6"/>
      <c r="D385" s="6"/>
      <c r="E385" s="6"/>
      <c r="J385" s="7"/>
    </row>
    <row r="386" spans="3:10">
      <c r="C386" s="6"/>
      <c r="D386" s="6"/>
      <c r="E386" s="6"/>
      <c r="J386" s="7"/>
    </row>
    <row r="387" spans="3:10">
      <c r="C387" s="6"/>
      <c r="D387" s="6"/>
      <c r="E387" s="6"/>
      <c r="J387" s="7"/>
    </row>
    <row r="388" spans="3:10">
      <c r="C388" s="6"/>
      <c r="D388" s="6"/>
      <c r="E388" s="6"/>
      <c r="J388" s="7"/>
    </row>
    <row r="389" spans="3:10">
      <c r="C389" s="6"/>
      <c r="D389" s="6"/>
      <c r="E389" s="6"/>
      <c r="J389" s="7"/>
    </row>
    <row r="390" spans="3:10">
      <c r="C390" s="6"/>
      <c r="D390" s="6"/>
      <c r="E390" s="6"/>
      <c r="J390" s="7"/>
    </row>
    <row r="391" spans="3:10">
      <c r="C391" s="6"/>
      <c r="D391" s="6"/>
      <c r="E391" s="6"/>
      <c r="J391" s="7"/>
    </row>
    <row r="392" spans="3:10">
      <c r="C392" s="6"/>
      <c r="D392" s="6"/>
      <c r="E392" s="6"/>
      <c r="J392" s="7"/>
    </row>
    <row r="393" spans="3:10">
      <c r="C393" s="6"/>
      <c r="D393" s="6"/>
      <c r="E393" s="6"/>
      <c r="J393" s="7"/>
    </row>
    <row r="394" spans="3:10">
      <c r="C394" s="6"/>
      <c r="D394" s="6"/>
      <c r="E394" s="6"/>
      <c r="J394" s="7"/>
    </row>
    <row r="395" spans="3:10">
      <c r="C395" s="6"/>
      <c r="D395" s="6"/>
      <c r="E395" s="6"/>
      <c r="J395" s="7"/>
    </row>
    <row r="396" spans="3:10">
      <c r="C396" s="6"/>
      <c r="D396" s="6"/>
      <c r="E396" s="6"/>
      <c r="J396" s="7"/>
    </row>
    <row r="397" spans="3:10">
      <c r="C397" s="6"/>
      <c r="D397" s="6"/>
      <c r="E397" s="6"/>
      <c r="J397" s="7"/>
    </row>
    <row r="398" spans="3:10">
      <c r="C398" s="6"/>
      <c r="D398" s="6"/>
      <c r="E398" s="6"/>
      <c r="J398" s="7"/>
    </row>
    <row r="399" spans="3:10">
      <c r="C399" s="6"/>
      <c r="D399" s="6"/>
      <c r="E399" s="6"/>
      <c r="J399" s="7"/>
    </row>
    <row r="400" spans="3:10">
      <c r="C400" s="6"/>
      <c r="D400" s="6"/>
      <c r="E400" s="6"/>
      <c r="J400" s="7"/>
    </row>
    <row r="401" spans="3:10">
      <c r="C401" s="6"/>
      <c r="D401" s="6"/>
      <c r="E401" s="6"/>
      <c r="J401" s="7"/>
    </row>
    <row r="402" spans="3:10">
      <c r="C402" s="6"/>
      <c r="D402" s="6"/>
      <c r="E402" s="6"/>
      <c r="J402" s="7"/>
    </row>
    <row r="403" spans="3:10">
      <c r="C403" s="6"/>
      <c r="D403" s="6"/>
      <c r="E403" s="6"/>
      <c r="J403" s="7"/>
    </row>
    <row r="404" spans="3:10">
      <c r="C404" s="6"/>
      <c r="D404" s="6"/>
      <c r="E404" s="6"/>
      <c r="J404" s="7"/>
    </row>
    <row r="405" spans="3:10">
      <c r="C405" s="6"/>
      <c r="D405" s="6"/>
      <c r="E405" s="6"/>
      <c r="J405" s="7"/>
    </row>
    <row r="406" spans="3:10">
      <c r="C406" s="6"/>
      <c r="D406" s="6"/>
      <c r="E406" s="6"/>
      <c r="J406" s="7"/>
    </row>
    <row r="407" spans="3:10">
      <c r="C407" s="6"/>
      <c r="D407" s="6"/>
      <c r="E407" s="6"/>
      <c r="J407" s="7"/>
    </row>
    <row r="408" spans="3:10">
      <c r="C408" s="6"/>
      <c r="D408" s="6"/>
      <c r="E408" s="6"/>
      <c r="J408" s="7"/>
    </row>
    <row r="409" spans="3:10">
      <c r="C409" s="6"/>
      <c r="D409" s="6"/>
      <c r="E409" s="6"/>
      <c r="J409" s="7"/>
    </row>
    <row r="410" spans="3:10">
      <c r="C410" s="6"/>
      <c r="D410" s="6"/>
      <c r="E410" s="6"/>
      <c r="J410" s="7"/>
    </row>
    <row r="411" spans="3:10">
      <c r="C411" s="6"/>
      <c r="D411" s="6"/>
      <c r="E411" s="6"/>
      <c r="J411" s="7"/>
    </row>
    <row r="412" spans="3:10">
      <c r="C412" s="6"/>
      <c r="D412" s="6"/>
      <c r="E412" s="6"/>
      <c r="J412" s="7"/>
    </row>
    <row r="413" spans="3:10">
      <c r="C413" s="6"/>
      <c r="D413" s="6"/>
      <c r="E413" s="6"/>
      <c r="J413" s="7"/>
    </row>
    <row r="414" spans="3:10">
      <c r="C414" s="6"/>
      <c r="D414" s="6"/>
      <c r="E414" s="6"/>
      <c r="J414" s="7"/>
    </row>
    <row r="415" spans="3:10">
      <c r="C415" s="6"/>
      <c r="D415" s="6"/>
      <c r="E415" s="6"/>
      <c r="J415" s="7"/>
    </row>
    <row r="416" spans="3:10">
      <c r="C416" s="6"/>
      <c r="D416" s="6"/>
      <c r="E416" s="6"/>
      <c r="J416" s="7"/>
    </row>
    <row r="417" spans="3:10">
      <c r="C417" s="6"/>
      <c r="D417" s="6"/>
      <c r="E417" s="6"/>
      <c r="J417" s="7"/>
    </row>
    <row r="418" spans="3:10">
      <c r="C418" s="6"/>
      <c r="D418" s="6"/>
      <c r="E418" s="6"/>
      <c r="J418" s="7"/>
    </row>
    <row r="419" spans="3:10">
      <c r="C419" s="6"/>
      <c r="D419" s="6"/>
      <c r="E419" s="6"/>
      <c r="J419" s="7"/>
    </row>
    <row r="420" spans="3:10">
      <c r="C420" s="6"/>
      <c r="D420" s="6"/>
      <c r="E420" s="6"/>
      <c r="J420" s="7"/>
    </row>
    <row r="421" spans="3:10">
      <c r="C421" s="6"/>
      <c r="D421" s="6"/>
      <c r="E421" s="6"/>
      <c r="J421" s="7"/>
    </row>
    <row r="422" spans="3:10">
      <c r="C422" s="6"/>
      <c r="D422" s="6"/>
      <c r="E422" s="6"/>
      <c r="J422" s="7"/>
    </row>
    <row r="423" spans="3:10">
      <c r="C423" s="6"/>
      <c r="D423" s="6"/>
      <c r="E423" s="6"/>
      <c r="J423" s="7"/>
    </row>
    <row r="424" spans="3:10">
      <c r="C424" s="6"/>
      <c r="D424" s="6"/>
      <c r="E424" s="6"/>
      <c r="J424" s="7"/>
    </row>
    <row r="425" spans="3:10">
      <c r="C425" s="6"/>
      <c r="D425" s="6"/>
      <c r="E425" s="6"/>
      <c r="J425" s="7"/>
    </row>
    <row r="426" spans="3:10">
      <c r="C426" s="6"/>
      <c r="D426" s="6"/>
      <c r="E426" s="6"/>
      <c r="J426" s="7"/>
    </row>
    <row r="427" spans="3:10">
      <c r="C427" s="6"/>
      <c r="D427" s="6"/>
      <c r="E427" s="6"/>
      <c r="J427" s="7"/>
    </row>
    <row r="428" spans="3:10">
      <c r="C428" s="6"/>
      <c r="D428" s="6"/>
      <c r="E428" s="6"/>
      <c r="J428" s="7"/>
    </row>
    <row r="429" spans="3:10">
      <c r="C429" s="6"/>
      <c r="D429" s="6"/>
      <c r="E429" s="6"/>
      <c r="J429" s="7"/>
    </row>
    <row r="430" spans="3:10">
      <c r="C430" s="6"/>
      <c r="D430" s="6"/>
      <c r="E430" s="6"/>
      <c r="J430" s="7"/>
    </row>
    <row r="431" spans="3:10">
      <c r="C431" s="6"/>
      <c r="D431" s="6"/>
      <c r="E431" s="6"/>
      <c r="J431" s="7"/>
    </row>
    <row r="432" spans="3:10">
      <c r="C432" s="6"/>
      <c r="D432" s="6"/>
      <c r="E432" s="6"/>
      <c r="J432" s="7"/>
    </row>
    <row r="433" spans="3:10">
      <c r="C433" s="6"/>
      <c r="D433" s="6"/>
      <c r="E433" s="6"/>
      <c r="J433" s="7"/>
    </row>
    <row r="434" spans="3:10">
      <c r="C434" s="6"/>
      <c r="D434" s="6"/>
      <c r="E434" s="6"/>
      <c r="J434" s="7"/>
    </row>
    <row r="435" spans="3:10">
      <c r="C435" s="6"/>
      <c r="D435" s="6"/>
      <c r="E435" s="6"/>
      <c r="J435" s="7"/>
    </row>
    <row r="436" spans="3:10">
      <c r="C436" s="6"/>
      <c r="D436" s="6"/>
      <c r="E436" s="6"/>
      <c r="J436" s="7"/>
    </row>
    <row r="437" spans="3:10">
      <c r="C437" s="6"/>
      <c r="D437" s="6"/>
      <c r="E437" s="6"/>
      <c r="J437" s="7"/>
    </row>
    <row r="438" spans="3:10">
      <c r="C438" s="6"/>
      <c r="D438" s="6"/>
      <c r="E438" s="6"/>
      <c r="J438" s="7"/>
    </row>
    <row r="439" spans="3:10">
      <c r="C439" s="6"/>
      <c r="D439" s="6"/>
      <c r="E439" s="6"/>
      <c r="J439" s="7"/>
    </row>
    <row r="440" spans="3:10">
      <c r="C440" s="6"/>
      <c r="D440" s="6"/>
      <c r="E440" s="6"/>
      <c r="J440" s="7"/>
    </row>
    <row r="441" spans="3:10">
      <c r="C441" s="6"/>
      <c r="D441" s="6"/>
      <c r="E441" s="6"/>
      <c r="J441" s="7"/>
    </row>
    <row r="442" spans="3:10">
      <c r="C442" s="6"/>
      <c r="D442" s="6"/>
      <c r="E442" s="6"/>
      <c r="J442" s="7"/>
    </row>
    <row r="443" spans="3:10">
      <c r="C443" s="6"/>
      <c r="D443" s="6"/>
      <c r="E443" s="6"/>
      <c r="J443" s="7"/>
    </row>
    <row r="444" spans="3:10">
      <c r="C444" s="6"/>
      <c r="D444" s="6"/>
      <c r="E444" s="6"/>
      <c r="J444" s="7"/>
    </row>
    <row r="445" spans="3:10">
      <c r="C445" s="6"/>
      <c r="D445" s="6"/>
      <c r="E445" s="6"/>
      <c r="J445" s="7"/>
    </row>
    <row r="446" spans="3:10">
      <c r="C446" s="6"/>
      <c r="D446" s="6"/>
      <c r="E446" s="6"/>
      <c r="J446" s="7"/>
    </row>
    <row r="447" spans="3:10">
      <c r="C447" s="6"/>
      <c r="D447" s="6"/>
      <c r="E447" s="6"/>
      <c r="J447" s="7"/>
    </row>
    <row r="448" spans="3:10">
      <c r="C448" s="6"/>
      <c r="D448" s="6"/>
      <c r="E448" s="6"/>
      <c r="J448" s="7"/>
    </row>
    <row r="449" spans="3:10">
      <c r="C449" s="6"/>
      <c r="D449" s="6"/>
      <c r="E449" s="6"/>
      <c r="J449" s="7"/>
    </row>
    <row r="450" spans="3:10">
      <c r="C450" s="6"/>
      <c r="D450" s="6"/>
      <c r="E450" s="6"/>
      <c r="J450" s="7"/>
    </row>
    <row r="451" spans="3:10">
      <c r="C451" s="6"/>
      <c r="D451" s="6"/>
      <c r="E451" s="6"/>
      <c r="J451" s="7"/>
    </row>
    <row r="452" spans="3:10">
      <c r="C452" s="6"/>
      <c r="D452" s="6"/>
      <c r="E452" s="6"/>
      <c r="J452" s="7"/>
    </row>
    <row r="453" spans="3:10">
      <c r="C453" s="6"/>
      <c r="D453" s="6"/>
      <c r="E453" s="6"/>
      <c r="J453" s="7"/>
    </row>
    <row r="454" spans="3:10">
      <c r="C454" s="6"/>
      <c r="D454" s="6"/>
      <c r="E454" s="6"/>
      <c r="J454" s="7"/>
    </row>
    <row r="455" spans="3:10">
      <c r="C455" s="6"/>
      <c r="D455" s="6"/>
      <c r="E455" s="6"/>
      <c r="J455" s="7"/>
    </row>
    <row r="456" spans="3:10">
      <c r="C456" s="6"/>
      <c r="D456" s="6"/>
      <c r="E456" s="6"/>
      <c r="J456" s="7"/>
    </row>
    <row r="457" spans="3:10">
      <c r="C457" s="6"/>
      <c r="D457" s="6"/>
      <c r="E457" s="6"/>
      <c r="J457" s="7"/>
    </row>
    <row r="458" spans="3:10">
      <c r="C458" s="6"/>
      <c r="D458" s="6"/>
      <c r="E458" s="6"/>
      <c r="J458" s="7"/>
    </row>
    <row r="459" spans="3:10">
      <c r="C459" s="6"/>
      <c r="D459" s="6"/>
      <c r="E459" s="6"/>
      <c r="J459" s="7"/>
    </row>
    <row r="460" spans="3:10">
      <c r="C460" s="6"/>
      <c r="D460" s="6"/>
      <c r="E460" s="6"/>
      <c r="J460" s="7"/>
    </row>
    <row r="461" spans="3:10">
      <c r="C461" s="6"/>
      <c r="D461" s="6"/>
      <c r="E461" s="6"/>
      <c r="J461" s="7"/>
    </row>
    <row r="462" spans="3:10">
      <c r="C462" s="6"/>
      <c r="D462" s="6"/>
      <c r="E462" s="6"/>
      <c r="J462" s="7"/>
    </row>
    <row r="463" spans="3:10">
      <c r="C463" s="6"/>
      <c r="D463" s="6"/>
      <c r="E463" s="6"/>
      <c r="J463" s="7"/>
    </row>
    <row r="464" spans="3:10">
      <c r="C464" s="6"/>
      <c r="D464" s="6"/>
      <c r="E464" s="6"/>
      <c r="J464" s="7"/>
    </row>
    <row r="465" spans="3:10">
      <c r="C465" s="6"/>
      <c r="D465" s="6"/>
      <c r="E465" s="6"/>
      <c r="J465" s="7"/>
    </row>
    <row r="466" spans="3:10">
      <c r="C466" s="6"/>
      <c r="D466" s="6"/>
      <c r="E466" s="6"/>
      <c r="J466" s="7"/>
    </row>
    <row r="467" spans="3:10">
      <c r="C467" s="6"/>
      <c r="D467" s="6"/>
      <c r="E467" s="6"/>
      <c r="J467" s="7"/>
    </row>
    <row r="468" spans="3:10">
      <c r="C468" s="6"/>
      <c r="D468" s="6"/>
      <c r="E468" s="6"/>
      <c r="J468" s="7"/>
    </row>
    <row r="469" spans="3:10">
      <c r="C469" s="6"/>
      <c r="D469" s="6"/>
      <c r="E469" s="6"/>
      <c r="J469" s="7"/>
    </row>
    <row r="470" spans="3:10">
      <c r="C470" s="6"/>
      <c r="D470" s="6"/>
      <c r="E470" s="6"/>
      <c r="J470" s="7"/>
    </row>
    <row r="471" spans="3:10">
      <c r="C471" s="6"/>
      <c r="D471" s="6"/>
      <c r="E471" s="6"/>
      <c r="J471" s="7"/>
    </row>
    <row r="472" spans="3:10">
      <c r="C472" s="6"/>
      <c r="D472" s="6"/>
      <c r="E472" s="6"/>
      <c r="J472" s="7"/>
    </row>
    <row r="473" spans="3:10">
      <c r="C473" s="6"/>
      <c r="D473" s="6"/>
      <c r="E473" s="6"/>
      <c r="J473" s="7"/>
    </row>
    <row r="474" spans="3:10">
      <c r="C474" s="6"/>
      <c r="D474" s="6"/>
      <c r="E474" s="6"/>
      <c r="J474" s="7"/>
    </row>
    <row r="475" spans="3:10">
      <c r="C475" s="6"/>
      <c r="D475" s="6"/>
      <c r="E475" s="6"/>
      <c r="J475" s="7"/>
    </row>
    <row r="476" spans="3:10">
      <c r="C476" s="6"/>
      <c r="D476" s="6"/>
      <c r="E476" s="6"/>
      <c r="J476" s="7"/>
    </row>
    <row r="477" spans="3:10">
      <c r="C477" s="6"/>
      <c r="D477" s="6"/>
      <c r="E477" s="6"/>
      <c r="J477" s="7"/>
    </row>
    <row r="478" spans="3:10">
      <c r="C478" s="6"/>
      <c r="D478" s="6"/>
      <c r="E478" s="6"/>
      <c r="J478" s="7"/>
    </row>
    <row r="479" spans="3:10">
      <c r="C479" s="6"/>
      <c r="D479" s="6"/>
      <c r="E479" s="6"/>
      <c r="J479" s="7"/>
    </row>
    <row r="480" spans="3:10">
      <c r="C480" s="6"/>
      <c r="D480" s="6"/>
      <c r="E480" s="6"/>
      <c r="J480" s="7"/>
    </row>
    <row r="481" spans="3:10">
      <c r="C481" s="6"/>
      <c r="D481" s="6"/>
      <c r="E481" s="6"/>
      <c r="J481" s="7"/>
    </row>
    <row r="482" spans="3:10">
      <c r="C482" s="6"/>
      <c r="D482" s="6"/>
      <c r="E482" s="6"/>
      <c r="J482" s="7"/>
    </row>
    <row r="483" spans="3:10">
      <c r="C483" s="6"/>
      <c r="D483" s="6"/>
      <c r="E483" s="6"/>
      <c r="J483" s="7"/>
    </row>
    <row r="484" spans="3:10">
      <c r="C484" s="6"/>
      <c r="D484" s="6"/>
      <c r="E484" s="6"/>
      <c r="J484" s="7"/>
    </row>
    <row r="485" spans="3:10">
      <c r="C485" s="6"/>
      <c r="D485" s="6"/>
      <c r="E485" s="6"/>
      <c r="J485" s="7"/>
    </row>
    <row r="486" spans="3:10">
      <c r="C486" s="6"/>
      <c r="D486" s="6"/>
      <c r="E486" s="6"/>
      <c r="J486" s="7"/>
    </row>
    <row r="487" spans="3:10">
      <c r="C487" s="6"/>
      <c r="D487" s="6"/>
      <c r="E487" s="6"/>
      <c r="J487" s="7"/>
    </row>
    <row r="488" spans="3:10">
      <c r="C488" s="6"/>
      <c r="D488" s="6"/>
      <c r="E488" s="6"/>
      <c r="J488" s="7"/>
    </row>
    <row r="489" spans="3:10">
      <c r="C489" s="6"/>
      <c r="D489" s="6"/>
      <c r="E489" s="6"/>
      <c r="J489" s="7"/>
    </row>
    <row r="490" spans="3:10">
      <c r="C490" s="6"/>
      <c r="D490" s="6"/>
      <c r="E490" s="6"/>
      <c r="J490" s="7"/>
    </row>
    <row r="491" spans="3:10">
      <c r="C491" s="6"/>
      <c r="D491" s="6"/>
      <c r="E491" s="6"/>
      <c r="J491" s="7"/>
    </row>
    <row r="492" spans="3:10">
      <c r="C492" s="6"/>
      <c r="D492" s="6"/>
      <c r="E492" s="6"/>
      <c r="J492" s="7"/>
    </row>
    <row r="493" spans="3:10">
      <c r="C493" s="6"/>
      <c r="D493" s="6"/>
      <c r="E493" s="6"/>
      <c r="J493" s="7"/>
    </row>
    <row r="494" spans="3:10">
      <c r="C494" s="6"/>
      <c r="D494" s="6"/>
      <c r="E494" s="6"/>
      <c r="J494" s="7"/>
    </row>
    <row r="495" spans="3:10">
      <c r="C495" s="6"/>
      <c r="D495" s="6"/>
      <c r="E495" s="6"/>
      <c r="J495" s="7"/>
    </row>
    <row r="496" spans="3:10">
      <c r="C496" s="6"/>
      <c r="D496" s="6"/>
      <c r="E496" s="6"/>
      <c r="J496" s="7"/>
    </row>
    <row r="497" spans="3:10">
      <c r="C497" s="6"/>
      <c r="D497" s="6"/>
      <c r="E497" s="6"/>
      <c r="J497" s="7"/>
    </row>
    <row r="498" spans="3:10">
      <c r="C498" s="6"/>
      <c r="D498" s="6"/>
      <c r="E498" s="6"/>
      <c r="J498" s="7"/>
    </row>
    <row r="499" spans="3:10">
      <c r="C499" s="6"/>
      <c r="D499" s="6"/>
      <c r="E499" s="6"/>
      <c r="J499" s="7"/>
    </row>
    <row r="500" spans="3:10">
      <c r="C500" s="6"/>
      <c r="D500" s="6"/>
      <c r="E500" s="6"/>
      <c r="J500" s="7"/>
    </row>
    <row r="501" spans="3:10">
      <c r="C501" s="6"/>
      <c r="D501" s="6"/>
      <c r="E501" s="6"/>
      <c r="J501" s="7"/>
    </row>
    <row r="502" spans="3:10">
      <c r="C502" s="6"/>
      <c r="D502" s="6"/>
      <c r="E502" s="6"/>
      <c r="J502" s="7"/>
    </row>
    <row r="503" spans="3:10">
      <c r="C503" s="6"/>
      <c r="D503" s="6"/>
      <c r="E503" s="6"/>
      <c r="J503" s="7"/>
    </row>
    <row r="504" spans="3:10">
      <c r="C504" s="6"/>
      <c r="D504" s="6"/>
      <c r="E504" s="6"/>
      <c r="J504" s="7"/>
    </row>
    <row r="505" spans="3:10">
      <c r="C505" s="6"/>
      <c r="D505" s="6"/>
      <c r="E505" s="6"/>
      <c r="J505" s="7"/>
    </row>
    <row r="506" spans="3:10">
      <c r="C506" s="6"/>
      <c r="D506" s="6"/>
      <c r="E506" s="6"/>
      <c r="J506" s="7"/>
    </row>
    <row r="507" spans="3:10">
      <c r="C507" s="6"/>
      <c r="D507" s="6"/>
      <c r="E507" s="6"/>
      <c r="J507" s="7"/>
    </row>
    <row r="508" spans="3:10">
      <c r="C508" s="6"/>
      <c r="D508" s="6"/>
      <c r="E508" s="6"/>
      <c r="J508" s="7"/>
    </row>
    <row r="509" spans="3:10">
      <c r="C509" s="6"/>
      <c r="D509" s="6"/>
      <c r="E509" s="6"/>
      <c r="J509" s="7"/>
    </row>
    <row r="510" spans="3:10">
      <c r="C510" s="6"/>
      <c r="D510" s="6"/>
      <c r="E510" s="6"/>
      <c r="J510" s="7"/>
    </row>
    <row r="511" spans="3:10">
      <c r="C511" s="6"/>
      <c r="D511" s="6"/>
      <c r="E511" s="6"/>
      <c r="J511" s="7"/>
    </row>
    <row r="512" spans="3:10">
      <c r="C512" s="6"/>
      <c r="D512" s="6"/>
      <c r="E512" s="6"/>
      <c r="J512" s="7"/>
    </row>
    <row r="513" spans="3:10">
      <c r="C513" s="6"/>
      <c r="D513" s="6"/>
      <c r="E513" s="6"/>
      <c r="J513" s="7"/>
    </row>
    <row r="514" spans="3:10">
      <c r="C514" s="6"/>
      <c r="D514" s="6"/>
      <c r="E514" s="6"/>
      <c r="J514" s="7"/>
    </row>
    <row r="515" spans="3:10">
      <c r="C515" s="6"/>
      <c r="D515" s="6"/>
      <c r="E515" s="6"/>
      <c r="J515" s="7"/>
    </row>
    <row r="516" spans="3:10">
      <c r="C516" s="6"/>
      <c r="D516" s="6"/>
      <c r="E516" s="6"/>
      <c r="J516" s="7"/>
    </row>
    <row r="517" spans="3:10">
      <c r="C517" s="6"/>
      <c r="D517" s="6"/>
      <c r="E517" s="6"/>
      <c r="J517" s="7"/>
    </row>
    <row r="518" spans="3:10">
      <c r="C518" s="6"/>
      <c r="D518" s="6"/>
      <c r="E518" s="6"/>
      <c r="J518" s="7"/>
    </row>
    <row r="519" spans="3:10">
      <c r="C519" s="6"/>
      <c r="D519" s="6"/>
      <c r="E519" s="6"/>
      <c r="J519" s="7"/>
    </row>
    <row r="520" spans="3:10">
      <c r="C520" s="6"/>
      <c r="D520" s="6"/>
      <c r="E520" s="6"/>
      <c r="J520" s="7"/>
    </row>
    <row r="521" spans="3:10">
      <c r="C521" s="6"/>
      <c r="D521" s="6"/>
      <c r="E521" s="6"/>
      <c r="J521" s="7"/>
    </row>
    <row r="522" spans="3:10">
      <c r="C522" s="6"/>
      <c r="D522" s="6"/>
      <c r="E522" s="6"/>
      <c r="J522" s="7"/>
    </row>
    <row r="523" spans="3:10">
      <c r="C523" s="6"/>
      <c r="D523" s="6"/>
      <c r="E523" s="6"/>
      <c r="J523" s="7"/>
    </row>
    <row r="524" spans="3:10">
      <c r="C524" s="6"/>
      <c r="D524" s="6"/>
      <c r="E524" s="6"/>
      <c r="J524" s="7"/>
    </row>
    <row r="525" spans="3:10">
      <c r="C525" s="6"/>
      <c r="D525" s="6"/>
      <c r="E525" s="6"/>
      <c r="J525" s="7"/>
    </row>
    <row r="526" spans="3:10">
      <c r="C526" s="6"/>
      <c r="D526" s="6"/>
      <c r="E526" s="6"/>
      <c r="J526" s="7"/>
    </row>
    <row r="527" spans="3:10">
      <c r="C527" s="6"/>
      <c r="D527" s="6"/>
      <c r="E527" s="6"/>
      <c r="J527" s="7"/>
    </row>
    <row r="528" spans="3:10">
      <c r="C528" s="6"/>
      <c r="D528" s="6"/>
      <c r="E528" s="6"/>
      <c r="J528" s="7"/>
    </row>
    <row r="529" spans="3:10">
      <c r="C529" s="6"/>
      <c r="D529" s="6"/>
      <c r="E529" s="6"/>
      <c r="J529" s="7"/>
    </row>
    <row r="530" spans="3:10">
      <c r="C530" s="6"/>
      <c r="D530" s="6"/>
      <c r="E530" s="6"/>
      <c r="J530" s="7"/>
    </row>
    <row r="531" spans="3:10">
      <c r="C531" s="6"/>
      <c r="D531" s="6"/>
      <c r="E531" s="6"/>
      <c r="J531" s="7"/>
    </row>
    <row r="532" spans="3:10">
      <c r="C532" s="6"/>
      <c r="D532" s="6"/>
      <c r="E532" s="6"/>
      <c r="J532" s="7"/>
    </row>
    <row r="533" spans="3:10">
      <c r="C533" s="6"/>
      <c r="D533" s="6"/>
      <c r="E533" s="6"/>
      <c r="J533" s="7"/>
    </row>
    <row r="534" spans="3:10">
      <c r="C534" s="6"/>
      <c r="D534" s="6"/>
      <c r="E534" s="6"/>
      <c r="J534" s="7"/>
    </row>
    <row r="535" spans="3:10">
      <c r="C535" s="6"/>
      <c r="D535" s="6"/>
      <c r="E535" s="6"/>
      <c r="J535" s="7"/>
    </row>
    <row r="536" spans="3:10">
      <c r="C536" s="6"/>
      <c r="D536" s="6"/>
      <c r="E536" s="6"/>
      <c r="J536" s="7"/>
    </row>
    <row r="537" spans="3:10">
      <c r="C537" s="6"/>
      <c r="D537" s="6"/>
      <c r="E537" s="6"/>
      <c r="J537" s="7"/>
    </row>
    <row r="538" spans="3:10">
      <c r="C538" s="6"/>
      <c r="D538" s="6"/>
      <c r="E538" s="6"/>
      <c r="J538" s="7"/>
    </row>
    <row r="539" spans="3:10">
      <c r="C539" s="6"/>
      <c r="D539" s="6"/>
      <c r="E539" s="6"/>
      <c r="J539" s="7"/>
    </row>
    <row r="540" spans="3:10">
      <c r="C540" s="6"/>
      <c r="D540" s="6"/>
      <c r="E540" s="6"/>
      <c r="J540" s="7"/>
    </row>
    <row r="541" spans="3:10">
      <c r="C541" s="6"/>
      <c r="D541" s="6"/>
      <c r="E541" s="6"/>
      <c r="J541" s="7"/>
    </row>
    <row r="542" spans="3:10">
      <c r="C542" s="6"/>
      <c r="D542" s="6"/>
      <c r="E542" s="6"/>
      <c r="J542" s="7"/>
    </row>
    <row r="543" spans="3:10">
      <c r="C543" s="6"/>
      <c r="D543" s="6"/>
      <c r="E543" s="6"/>
      <c r="J543" s="7"/>
    </row>
    <row r="544" spans="3:10">
      <c r="C544" s="6"/>
      <c r="D544" s="6"/>
      <c r="E544" s="6"/>
      <c r="J544" s="7"/>
    </row>
    <row r="545" spans="3:10">
      <c r="C545" s="6"/>
      <c r="D545" s="6"/>
      <c r="E545" s="6"/>
      <c r="J545" s="7"/>
    </row>
    <row r="546" spans="3:10">
      <c r="C546" s="6"/>
      <c r="D546" s="6"/>
      <c r="E546" s="6"/>
      <c r="J546" s="7"/>
    </row>
    <row r="547" spans="3:10">
      <c r="C547" s="6"/>
      <c r="D547" s="6"/>
      <c r="E547" s="6"/>
      <c r="J547" s="7"/>
    </row>
    <row r="548" spans="3:10">
      <c r="C548" s="6"/>
      <c r="D548" s="6"/>
      <c r="E548" s="6"/>
      <c r="J548" s="7"/>
    </row>
    <row r="549" spans="3:10">
      <c r="C549" s="6"/>
      <c r="D549" s="6"/>
      <c r="E549" s="6"/>
      <c r="J549" s="7"/>
    </row>
    <row r="550" spans="3:10">
      <c r="C550" s="6"/>
      <c r="D550" s="6"/>
      <c r="E550" s="6"/>
      <c r="J550" s="7"/>
    </row>
    <row r="551" spans="3:10">
      <c r="C551" s="6"/>
      <c r="D551" s="6"/>
      <c r="E551" s="6"/>
      <c r="J551" s="7"/>
    </row>
    <row r="552" spans="3:10">
      <c r="C552" s="6"/>
      <c r="D552" s="6"/>
      <c r="E552" s="6"/>
      <c r="J552" s="7"/>
    </row>
    <row r="553" spans="3:10">
      <c r="C553" s="6"/>
      <c r="D553" s="6"/>
      <c r="E553" s="6"/>
      <c r="J553" s="7"/>
    </row>
    <row r="554" spans="3:10">
      <c r="C554" s="6"/>
      <c r="D554" s="6"/>
      <c r="E554" s="6"/>
      <c r="J554" s="7"/>
    </row>
    <row r="555" spans="3:10">
      <c r="C555" s="6"/>
      <c r="D555" s="6"/>
      <c r="E555" s="6"/>
      <c r="J555" s="7"/>
    </row>
    <row r="556" spans="3:10">
      <c r="C556" s="6"/>
      <c r="D556" s="6"/>
      <c r="E556" s="6"/>
      <c r="J556" s="7"/>
    </row>
    <row r="557" spans="3:10">
      <c r="C557" s="6"/>
      <c r="D557" s="6"/>
      <c r="E557" s="6"/>
      <c r="J557" s="7"/>
    </row>
    <row r="558" spans="3:10">
      <c r="C558" s="6"/>
      <c r="D558" s="6"/>
      <c r="E558" s="6"/>
      <c r="J558" s="7"/>
    </row>
    <row r="559" spans="3:10">
      <c r="C559" s="6"/>
      <c r="D559" s="6"/>
      <c r="E559" s="6"/>
      <c r="J559" s="7"/>
    </row>
    <row r="560" spans="3:10">
      <c r="C560" s="6"/>
      <c r="D560" s="6"/>
      <c r="E560" s="6"/>
      <c r="J560" s="7"/>
    </row>
    <row r="561" spans="3:10">
      <c r="C561" s="6"/>
      <c r="D561" s="6"/>
      <c r="E561" s="6"/>
      <c r="J561" s="7"/>
    </row>
    <row r="562" spans="3:10">
      <c r="C562" s="6"/>
      <c r="D562" s="6"/>
      <c r="E562" s="6"/>
      <c r="J562" s="7"/>
    </row>
    <row r="563" spans="3:10">
      <c r="C563" s="6"/>
      <c r="D563" s="6"/>
      <c r="E563" s="6"/>
      <c r="J563" s="7"/>
    </row>
    <row r="564" spans="3:10">
      <c r="C564" s="6"/>
      <c r="D564" s="6"/>
      <c r="E564" s="6"/>
      <c r="J564" s="7"/>
    </row>
    <row r="565" spans="3:10">
      <c r="C565" s="6"/>
      <c r="D565" s="6"/>
      <c r="E565" s="6"/>
      <c r="J565" s="7"/>
    </row>
    <row r="566" spans="3:10">
      <c r="C566" s="6"/>
      <c r="D566" s="6"/>
      <c r="E566" s="6"/>
      <c r="J566" s="7"/>
    </row>
    <row r="567" spans="3:10">
      <c r="C567" s="6"/>
      <c r="D567" s="6"/>
      <c r="E567" s="6"/>
      <c r="J567" s="7"/>
    </row>
    <row r="568" spans="3:10">
      <c r="C568" s="6"/>
      <c r="D568" s="6"/>
      <c r="E568" s="6"/>
      <c r="J568" s="7"/>
    </row>
    <row r="569" spans="3:10">
      <c r="C569" s="6"/>
      <c r="D569" s="6"/>
      <c r="E569" s="6"/>
      <c r="J569" s="7"/>
    </row>
    <row r="570" spans="3:10">
      <c r="C570" s="6"/>
      <c r="D570" s="6"/>
      <c r="E570" s="6"/>
      <c r="J570" s="7"/>
    </row>
    <row r="571" spans="3:10">
      <c r="C571" s="6"/>
      <c r="D571" s="6"/>
      <c r="E571" s="6"/>
      <c r="J571" s="7"/>
    </row>
    <row r="572" spans="3:10">
      <c r="C572" s="6"/>
      <c r="D572" s="6"/>
      <c r="E572" s="6"/>
      <c r="J572" s="7"/>
    </row>
    <row r="573" spans="3:10">
      <c r="C573" s="6"/>
      <c r="D573" s="6"/>
      <c r="E573" s="6"/>
      <c r="J573" s="7"/>
    </row>
    <row r="574" spans="3:10">
      <c r="C574" s="6"/>
      <c r="D574" s="6"/>
      <c r="E574" s="6"/>
      <c r="J574" s="7"/>
    </row>
    <row r="575" spans="3:10">
      <c r="C575" s="6"/>
      <c r="D575" s="6"/>
      <c r="E575" s="6"/>
      <c r="J575" s="7"/>
    </row>
    <row r="576" spans="3:10">
      <c r="C576" s="6"/>
      <c r="D576" s="6"/>
      <c r="E576" s="6"/>
      <c r="J576" s="7"/>
    </row>
    <row r="577" spans="3:10">
      <c r="C577" s="6"/>
      <c r="D577" s="6"/>
      <c r="E577" s="6"/>
      <c r="J577" s="7"/>
    </row>
    <row r="578" spans="3:10">
      <c r="C578" s="6"/>
      <c r="D578" s="6"/>
      <c r="E578" s="6"/>
      <c r="J578" s="7"/>
    </row>
    <row r="579" spans="3:10">
      <c r="C579" s="6"/>
      <c r="D579" s="6"/>
      <c r="E579" s="6"/>
      <c r="J579" s="7"/>
    </row>
    <row r="580" spans="3:10">
      <c r="C580" s="6"/>
      <c r="D580" s="6"/>
      <c r="E580" s="6"/>
      <c r="J580" s="7"/>
    </row>
    <row r="581" spans="3:10">
      <c r="C581" s="6"/>
      <c r="D581" s="6"/>
      <c r="E581" s="6"/>
      <c r="J581" s="7"/>
    </row>
    <row r="582" spans="3:10">
      <c r="C582" s="6"/>
      <c r="D582" s="6"/>
      <c r="E582" s="6"/>
      <c r="J582" s="7"/>
    </row>
    <row r="583" spans="3:10">
      <c r="C583" s="6"/>
      <c r="D583" s="6"/>
      <c r="E583" s="6"/>
      <c r="J583" s="7"/>
    </row>
    <row r="584" spans="3:10">
      <c r="C584" s="6"/>
      <c r="D584" s="6"/>
      <c r="E584" s="6"/>
      <c r="J584" s="7"/>
    </row>
    <row r="585" spans="3:10">
      <c r="C585" s="6"/>
      <c r="D585" s="6"/>
      <c r="E585" s="6"/>
      <c r="J585" s="7"/>
    </row>
    <row r="586" spans="3:10">
      <c r="C586" s="6"/>
      <c r="D586" s="6"/>
      <c r="E586" s="6"/>
      <c r="J586" s="7"/>
    </row>
    <row r="587" spans="3:10">
      <c r="C587" s="6"/>
      <c r="D587" s="6"/>
      <c r="E587" s="6"/>
      <c r="J587" s="7"/>
    </row>
    <row r="588" spans="3:10">
      <c r="C588" s="6"/>
      <c r="D588" s="6"/>
      <c r="E588" s="6"/>
      <c r="J588" s="7"/>
    </row>
    <row r="589" spans="3:10">
      <c r="C589" s="6"/>
      <c r="D589" s="6"/>
      <c r="E589" s="6"/>
      <c r="J589" s="7"/>
    </row>
    <row r="590" spans="3:10">
      <c r="C590" s="6"/>
      <c r="D590" s="6"/>
      <c r="E590" s="6"/>
      <c r="J590" s="7"/>
    </row>
    <row r="591" spans="3:10">
      <c r="C591" s="6"/>
      <c r="D591" s="6"/>
      <c r="E591" s="6"/>
      <c r="J591" s="7"/>
    </row>
    <row r="592" spans="3:10">
      <c r="C592" s="6"/>
      <c r="D592" s="6"/>
      <c r="E592" s="6"/>
      <c r="J592" s="7"/>
    </row>
    <row r="593" spans="3:10">
      <c r="C593" s="6"/>
      <c r="D593" s="6"/>
      <c r="E593" s="6"/>
      <c r="J593" s="7"/>
    </row>
    <row r="594" spans="3:10">
      <c r="C594" s="6"/>
      <c r="D594" s="6"/>
      <c r="E594" s="6"/>
      <c r="J594" s="7"/>
    </row>
    <row r="595" spans="3:10">
      <c r="C595" s="6"/>
      <c r="D595" s="6"/>
      <c r="E595" s="6"/>
      <c r="J595" s="7"/>
    </row>
    <row r="596" spans="3:10">
      <c r="C596" s="6"/>
      <c r="D596" s="6"/>
      <c r="E596" s="6"/>
      <c r="J596" s="7"/>
    </row>
    <row r="597" spans="3:10">
      <c r="C597" s="6"/>
      <c r="D597" s="6"/>
      <c r="E597" s="6"/>
      <c r="J597" s="7"/>
    </row>
    <row r="598" spans="3:10">
      <c r="C598" s="6"/>
      <c r="D598" s="6"/>
      <c r="E598" s="6"/>
      <c r="J598" s="7"/>
    </row>
    <row r="599" spans="3:10">
      <c r="C599" s="6"/>
      <c r="D599" s="6"/>
      <c r="E599" s="6"/>
      <c r="J599" s="7"/>
    </row>
    <row r="600" spans="3:10">
      <c r="C600" s="6"/>
      <c r="D600" s="6"/>
      <c r="E600" s="6"/>
      <c r="J600" s="7"/>
    </row>
    <row r="601" spans="3:10">
      <c r="C601" s="6"/>
      <c r="D601" s="6"/>
      <c r="E601" s="6"/>
      <c r="J601" s="7"/>
    </row>
    <row r="602" spans="3:10">
      <c r="C602" s="6"/>
      <c r="D602" s="6"/>
      <c r="E602" s="6"/>
      <c r="J602" s="7"/>
    </row>
    <row r="603" spans="3:10">
      <c r="C603" s="6"/>
      <c r="D603" s="6"/>
      <c r="E603" s="6"/>
      <c r="J603" s="7"/>
    </row>
    <row r="604" spans="3:10">
      <c r="C604" s="6"/>
      <c r="D604" s="6"/>
      <c r="E604" s="6"/>
      <c r="J604" s="7"/>
    </row>
    <row r="605" spans="3:10">
      <c r="C605" s="6"/>
      <c r="D605" s="6"/>
      <c r="E605" s="6"/>
      <c r="J605" s="7"/>
    </row>
    <row r="606" spans="3:10">
      <c r="C606" s="6"/>
      <c r="D606" s="6"/>
      <c r="E606" s="6"/>
      <c r="J606" s="7"/>
    </row>
    <row r="607" spans="3:10">
      <c r="C607" s="6"/>
      <c r="D607" s="6"/>
      <c r="E607" s="6"/>
      <c r="J607" s="7"/>
    </row>
    <row r="608" spans="3:10">
      <c r="C608" s="6"/>
      <c r="D608" s="6"/>
      <c r="E608" s="6"/>
      <c r="J608" s="7"/>
    </row>
    <row r="609" spans="3:10">
      <c r="C609" s="6"/>
      <c r="D609" s="6"/>
      <c r="E609" s="6"/>
      <c r="J609" s="7"/>
    </row>
    <row r="610" spans="3:10">
      <c r="C610" s="6"/>
      <c r="D610" s="6"/>
      <c r="E610" s="6"/>
      <c r="J610" s="7"/>
    </row>
    <row r="611" spans="3:10">
      <c r="C611" s="6"/>
      <c r="D611" s="6"/>
      <c r="E611" s="6"/>
      <c r="J611" s="7"/>
    </row>
    <row r="612" spans="3:10">
      <c r="C612" s="6"/>
      <c r="D612" s="6"/>
      <c r="E612" s="6"/>
      <c r="J612" s="7"/>
    </row>
    <row r="613" spans="3:10">
      <c r="C613" s="6"/>
      <c r="D613" s="6"/>
      <c r="E613" s="6"/>
      <c r="J613" s="7"/>
    </row>
    <row r="614" spans="3:10">
      <c r="C614" s="6"/>
      <c r="D614" s="6"/>
      <c r="E614" s="6"/>
      <c r="J614" s="7"/>
    </row>
    <row r="615" spans="3:10">
      <c r="C615" s="6"/>
      <c r="D615" s="6"/>
      <c r="E615" s="6"/>
      <c r="J615" s="7"/>
    </row>
    <row r="616" spans="3:10">
      <c r="C616" s="6"/>
      <c r="D616" s="6"/>
      <c r="E616" s="6"/>
      <c r="J616" s="7"/>
    </row>
    <row r="617" spans="3:10">
      <c r="C617" s="6"/>
      <c r="D617" s="6"/>
      <c r="E617" s="6"/>
      <c r="J617" s="7"/>
    </row>
    <row r="618" spans="3:10">
      <c r="C618" s="6"/>
      <c r="D618" s="6"/>
      <c r="E618" s="6"/>
      <c r="J618" s="7"/>
    </row>
    <row r="619" spans="3:10">
      <c r="C619" s="6"/>
      <c r="D619" s="6"/>
      <c r="E619" s="6"/>
      <c r="J619" s="7"/>
    </row>
    <row r="620" spans="3:10">
      <c r="C620" s="6"/>
      <c r="D620" s="6"/>
      <c r="E620" s="6"/>
      <c r="J620" s="7"/>
    </row>
    <row r="621" spans="3:10">
      <c r="C621" s="6"/>
      <c r="D621" s="6"/>
      <c r="E621" s="6"/>
      <c r="J621" s="7"/>
    </row>
    <row r="622" spans="3:10">
      <c r="C622" s="6"/>
      <c r="D622" s="6"/>
      <c r="E622" s="6"/>
      <c r="J622" s="7"/>
    </row>
    <row r="623" spans="3:10">
      <c r="C623" s="6"/>
      <c r="D623" s="6"/>
      <c r="E623" s="6"/>
      <c r="J623" s="7"/>
    </row>
    <row r="624" spans="3:10">
      <c r="C624" s="6"/>
      <c r="D624" s="6"/>
      <c r="E624" s="6"/>
      <c r="J624" s="7"/>
    </row>
    <row r="625" spans="3:10">
      <c r="C625" s="6"/>
      <c r="D625" s="6"/>
      <c r="E625" s="6"/>
      <c r="J625" s="7"/>
    </row>
    <row r="626" spans="3:10">
      <c r="C626" s="6"/>
      <c r="D626" s="6"/>
      <c r="E626" s="6"/>
      <c r="J626" s="7"/>
    </row>
    <row r="627" spans="3:10">
      <c r="C627" s="6"/>
      <c r="D627" s="6"/>
      <c r="E627" s="6"/>
      <c r="J627" s="7"/>
    </row>
    <row r="628" spans="3:10">
      <c r="C628" s="6"/>
      <c r="D628" s="6"/>
      <c r="E628" s="6"/>
      <c r="J628" s="7"/>
    </row>
    <row r="629" spans="3:10">
      <c r="C629" s="6"/>
      <c r="D629" s="6"/>
      <c r="E629" s="6"/>
      <c r="J629" s="7"/>
    </row>
    <row r="630" spans="3:10">
      <c r="C630" s="6"/>
      <c r="D630" s="6"/>
      <c r="E630" s="6"/>
      <c r="J630" s="7"/>
    </row>
    <row r="631" spans="3:10">
      <c r="C631" s="6"/>
      <c r="D631" s="6"/>
      <c r="E631" s="6"/>
      <c r="J631" s="7"/>
    </row>
    <row r="632" spans="3:10">
      <c r="C632" s="6"/>
      <c r="D632" s="6"/>
      <c r="E632" s="6"/>
      <c r="J632" s="7"/>
    </row>
    <row r="633" spans="3:10">
      <c r="C633" s="6"/>
      <c r="D633" s="6"/>
      <c r="E633" s="6"/>
      <c r="J633" s="7"/>
    </row>
    <row r="634" spans="3:10">
      <c r="C634" s="6"/>
      <c r="D634" s="6"/>
      <c r="E634" s="6"/>
      <c r="J634" s="7"/>
    </row>
    <row r="635" spans="3:10">
      <c r="C635" s="6"/>
      <c r="D635" s="6"/>
      <c r="E635" s="6"/>
      <c r="J635" s="7"/>
    </row>
    <row r="636" spans="3:10">
      <c r="C636" s="6"/>
      <c r="D636" s="6"/>
      <c r="E636" s="6"/>
      <c r="J636" s="7"/>
    </row>
    <row r="637" spans="3:10">
      <c r="C637" s="6"/>
      <c r="D637" s="6"/>
      <c r="E637" s="6"/>
      <c r="J637" s="7"/>
    </row>
    <row r="638" spans="3:10">
      <c r="C638" s="6"/>
      <c r="D638" s="6"/>
      <c r="E638" s="6"/>
      <c r="J638" s="7"/>
    </row>
    <row r="639" spans="3:10">
      <c r="C639" s="6"/>
      <c r="D639" s="6"/>
      <c r="E639" s="6"/>
      <c r="J639" s="7"/>
    </row>
    <row r="640" spans="3:10">
      <c r="C640" s="6"/>
      <c r="D640" s="6"/>
      <c r="E640" s="6"/>
      <c r="J640" s="7"/>
    </row>
    <row r="641" spans="3:10">
      <c r="C641" s="6"/>
      <c r="D641" s="6"/>
      <c r="E641" s="6"/>
      <c r="J641" s="7"/>
    </row>
    <row r="642" spans="3:10">
      <c r="C642" s="6"/>
      <c r="D642" s="6"/>
      <c r="E642" s="6"/>
      <c r="J642" s="7"/>
    </row>
    <row r="643" spans="3:10">
      <c r="C643" s="6"/>
      <c r="D643" s="6"/>
      <c r="E643" s="6"/>
      <c r="J643" s="7"/>
    </row>
    <row r="644" spans="3:10">
      <c r="C644" s="6"/>
      <c r="D644" s="6"/>
      <c r="E644" s="6"/>
      <c r="J644" s="7"/>
    </row>
    <row r="645" spans="3:10">
      <c r="C645" s="6"/>
      <c r="D645" s="6"/>
      <c r="E645" s="6"/>
      <c r="J645" s="7"/>
    </row>
    <row r="646" spans="3:10">
      <c r="C646" s="6"/>
      <c r="D646" s="6"/>
      <c r="E646" s="6"/>
      <c r="J646" s="7"/>
    </row>
    <row r="647" spans="3:10">
      <c r="C647" s="6"/>
      <c r="D647" s="6"/>
      <c r="E647" s="6"/>
      <c r="J647" s="7"/>
    </row>
    <row r="648" spans="3:10">
      <c r="C648" s="6"/>
      <c r="D648" s="6"/>
      <c r="E648" s="6"/>
      <c r="J648" s="7"/>
    </row>
    <row r="649" spans="3:10">
      <c r="C649" s="6"/>
      <c r="D649" s="6"/>
      <c r="E649" s="6"/>
      <c r="J649" s="7"/>
    </row>
    <row r="650" spans="3:10">
      <c r="C650" s="6"/>
      <c r="D650" s="6"/>
      <c r="E650" s="6"/>
      <c r="J650" s="7"/>
    </row>
    <row r="651" spans="3:10">
      <c r="C651" s="6"/>
      <c r="D651" s="6"/>
      <c r="E651" s="6"/>
      <c r="J651" s="7"/>
    </row>
    <row r="652" spans="3:10">
      <c r="C652" s="6"/>
      <c r="D652" s="6"/>
      <c r="E652" s="6"/>
      <c r="J652" s="7"/>
    </row>
    <row r="653" spans="3:10">
      <c r="C653" s="6"/>
      <c r="D653" s="6"/>
      <c r="E653" s="6"/>
      <c r="J653" s="7"/>
    </row>
    <row r="654" spans="3:10">
      <c r="C654" s="6"/>
      <c r="D654" s="6"/>
      <c r="E654" s="6"/>
      <c r="J654" s="7"/>
    </row>
    <row r="655" spans="3:10">
      <c r="C655" s="6"/>
      <c r="D655" s="6"/>
      <c r="E655" s="6"/>
      <c r="J655" s="7"/>
    </row>
    <row r="656" spans="3:10">
      <c r="C656" s="6"/>
      <c r="D656" s="6"/>
      <c r="E656" s="6"/>
      <c r="J656" s="7"/>
    </row>
    <row r="657" spans="3:10">
      <c r="C657" s="6"/>
      <c r="D657" s="6"/>
      <c r="E657" s="6"/>
      <c r="J657" s="7"/>
    </row>
    <row r="658" spans="3:10">
      <c r="C658" s="6"/>
      <c r="D658" s="6"/>
      <c r="E658" s="6"/>
      <c r="J658" s="7"/>
    </row>
    <row r="659" spans="3:10">
      <c r="C659" s="6"/>
      <c r="D659" s="6"/>
      <c r="E659" s="6"/>
      <c r="J659" s="7"/>
    </row>
    <row r="660" spans="3:10">
      <c r="C660" s="6"/>
      <c r="D660" s="6"/>
      <c r="E660" s="6"/>
      <c r="J660" s="7"/>
    </row>
    <row r="661" spans="3:10">
      <c r="C661" s="6"/>
      <c r="D661" s="6"/>
      <c r="E661" s="6"/>
      <c r="J661" s="7"/>
    </row>
    <row r="662" spans="3:10">
      <c r="C662" s="6"/>
      <c r="D662" s="6"/>
      <c r="E662" s="6"/>
      <c r="J662" s="7"/>
    </row>
    <row r="663" spans="3:10">
      <c r="C663" s="6"/>
      <c r="D663" s="6"/>
      <c r="E663" s="6"/>
      <c r="J663" s="7"/>
    </row>
    <row r="664" spans="3:10">
      <c r="C664" s="6"/>
      <c r="D664" s="6"/>
      <c r="E664" s="6"/>
      <c r="J664" s="7"/>
    </row>
    <row r="665" spans="3:10">
      <c r="C665" s="6"/>
      <c r="D665" s="6"/>
      <c r="E665" s="6"/>
      <c r="J665" s="7"/>
    </row>
    <row r="666" spans="3:10">
      <c r="C666" s="6"/>
      <c r="D666" s="6"/>
      <c r="E666" s="6"/>
      <c r="J666" s="7"/>
    </row>
    <row r="667" spans="3:10">
      <c r="C667" s="6"/>
      <c r="D667" s="6"/>
      <c r="E667" s="6"/>
      <c r="J667" s="7"/>
    </row>
    <row r="668" spans="3:10">
      <c r="C668" s="6"/>
      <c r="D668" s="6"/>
      <c r="E668" s="6"/>
      <c r="J668" s="7"/>
    </row>
    <row r="669" spans="3:10">
      <c r="C669" s="6"/>
      <c r="D669" s="6"/>
      <c r="E669" s="6"/>
      <c r="J669" s="7"/>
    </row>
    <row r="670" spans="3:10">
      <c r="C670" s="6"/>
      <c r="D670" s="6"/>
      <c r="E670" s="6"/>
      <c r="J670" s="7"/>
    </row>
    <row r="671" spans="3:10">
      <c r="C671" s="6"/>
      <c r="D671" s="6"/>
      <c r="E671" s="6"/>
      <c r="J671" s="7"/>
    </row>
    <row r="672" spans="3:10">
      <c r="C672" s="6"/>
      <c r="D672" s="6"/>
      <c r="E672" s="6"/>
      <c r="J672" s="7"/>
    </row>
    <row r="673" spans="3:10">
      <c r="C673" s="6"/>
      <c r="D673" s="6"/>
      <c r="E673" s="6"/>
      <c r="J673" s="7"/>
    </row>
    <row r="674" spans="3:10">
      <c r="C674" s="6"/>
      <c r="D674" s="6"/>
      <c r="E674" s="6"/>
      <c r="J674" s="7"/>
    </row>
    <row r="675" spans="3:10">
      <c r="C675" s="6"/>
      <c r="D675" s="6"/>
      <c r="E675" s="6"/>
      <c r="J675" s="7"/>
    </row>
    <row r="676" spans="3:10">
      <c r="C676" s="6"/>
      <c r="D676" s="6"/>
      <c r="E676" s="6"/>
      <c r="J676" s="7"/>
    </row>
    <row r="677" spans="3:10">
      <c r="C677" s="6"/>
      <c r="D677" s="6"/>
      <c r="E677" s="6"/>
      <c r="J677" s="7"/>
    </row>
    <row r="678" spans="3:10">
      <c r="C678" s="6"/>
      <c r="D678" s="6"/>
      <c r="E678" s="6"/>
      <c r="J678" s="7"/>
    </row>
    <row r="679" spans="3:10">
      <c r="C679" s="6"/>
      <c r="D679" s="6"/>
      <c r="E679" s="6"/>
      <c r="J679" s="7"/>
    </row>
    <row r="680" spans="3:10">
      <c r="C680" s="6"/>
      <c r="D680" s="6"/>
      <c r="E680" s="6"/>
      <c r="J680" s="7"/>
    </row>
    <row r="681" spans="3:10">
      <c r="C681" s="6"/>
      <c r="D681" s="6"/>
      <c r="E681" s="6"/>
      <c r="J681" s="7"/>
    </row>
    <row r="682" spans="3:10">
      <c r="C682" s="6"/>
      <c r="D682" s="6"/>
      <c r="E682" s="6"/>
      <c r="J682" s="7"/>
    </row>
    <row r="683" spans="3:10">
      <c r="C683" s="6"/>
      <c r="D683" s="6"/>
      <c r="E683" s="6"/>
      <c r="J683" s="7"/>
    </row>
    <row r="684" spans="3:10">
      <c r="C684" s="6"/>
      <c r="D684" s="6"/>
      <c r="E684" s="6"/>
      <c r="J684" s="7"/>
    </row>
    <row r="685" spans="3:10">
      <c r="C685" s="6"/>
      <c r="D685" s="6"/>
      <c r="E685" s="6"/>
      <c r="J685" s="7"/>
    </row>
    <row r="686" spans="3:10">
      <c r="C686" s="6"/>
      <c r="D686" s="6"/>
      <c r="E686" s="6"/>
      <c r="J686" s="7"/>
    </row>
    <row r="687" spans="3:10">
      <c r="C687" s="6"/>
      <c r="D687" s="6"/>
      <c r="E687" s="6"/>
      <c r="J687" s="7"/>
    </row>
    <row r="688" spans="3:10">
      <c r="C688" s="6"/>
      <c r="D688" s="6"/>
      <c r="E688" s="6"/>
      <c r="J688" s="7"/>
    </row>
    <row r="689" spans="3:10">
      <c r="C689" s="6"/>
      <c r="D689" s="6"/>
      <c r="E689" s="6"/>
      <c r="J689" s="7"/>
    </row>
    <row r="690" spans="3:10">
      <c r="C690" s="6"/>
      <c r="D690" s="6"/>
      <c r="E690" s="6"/>
      <c r="J690" s="7"/>
    </row>
    <row r="691" spans="3:10">
      <c r="C691" s="6"/>
      <c r="D691" s="6"/>
      <c r="E691" s="6"/>
      <c r="J691" s="7"/>
    </row>
    <row r="692" spans="3:10">
      <c r="C692" s="6"/>
      <c r="D692" s="6"/>
      <c r="E692" s="6"/>
      <c r="J692" s="7"/>
    </row>
    <row r="693" spans="3:10">
      <c r="C693" s="6"/>
      <c r="D693" s="6"/>
      <c r="E693" s="6"/>
      <c r="J693" s="7"/>
    </row>
    <row r="694" spans="3:10">
      <c r="C694" s="6"/>
      <c r="D694" s="6"/>
      <c r="E694" s="6"/>
      <c r="J694" s="7"/>
    </row>
    <row r="695" spans="3:10">
      <c r="C695" s="6"/>
      <c r="D695" s="6"/>
      <c r="E695" s="6"/>
      <c r="J695" s="7"/>
    </row>
    <row r="696" spans="3:10">
      <c r="C696" s="6"/>
      <c r="D696" s="6"/>
      <c r="E696" s="6"/>
      <c r="J696" s="7"/>
    </row>
    <row r="697" spans="3:10">
      <c r="C697" s="6"/>
      <c r="D697" s="6"/>
      <c r="E697" s="6"/>
      <c r="J697" s="7"/>
    </row>
    <row r="698" spans="3:10">
      <c r="C698" s="6"/>
      <c r="D698" s="6"/>
      <c r="E698" s="6"/>
      <c r="J698" s="7"/>
    </row>
    <row r="699" spans="3:10">
      <c r="C699" s="6"/>
      <c r="D699" s="6"/>
      <c r="E699" s="6"/>
      <c r="J699" s="7"/>
    </row>
    <row r="700" spans="3:10">
      <c r="C700" s="6"/>
      <c r="D700" s="6"/>
      <c r="E700" s="6"/>
      <c r="J700" s="7"/>
    </row>
    <row r="701" spans="3:10">
      <c r="C701" s="6"/>
      <c r="D701" s="6"/>
      <c r="E701" s="6"/>
      <c r="J701" s="7"/>
    </row>
    <row r="702" spans="3:10">
      <c r="C702" s="6"/>
      <c r="D702" s="6"/>
      <c r="E702" s="6"/>
      <c r="J702" s="7"/>
    </row>
    <row r="703" spans="3:10">
      <c r="C703" s="6"/>
      <c r="D703" s="6"/>
      <c r="E703" s="6"/>
      <c r="J703" s="7"/>
    </row>
    <row r="704" spans="3:10">
      <c r="C704" s="6"/>
      <c r="D704" s="6"/>
      <c r="E704" s="6"/>
      <c r="J704" s="7"/>
    </row>
    <row r="705" spans="3:10">
      <c r="C705" s="6"/>
      <c r="D705" s="6"/>
      <c r="E705" s="6"/>
      <c r="J705" s="7"/>
    </row>
    <row r="706" spans="3:10">
      <c r="C706" s="6"/>
      <c r="D706" s="6"/>
      <c r="E706" s="6"/>
      <c r="J706" s="7"/>
    </row>
    <row r="707" spans="3:10">
      <c r="C707" s="6"/>
      <c r="D707" s="6"/>
      <c r="E707" s="6"/>
      <c r="J707" s="7"/>
    </row>
    <row r="708" spans="3:10">
      <c r="C708" s="6"/>
      <c r="D708" s="6"/>
      <c r="E708" s="6"/>
      <c r="J708" s="7"/>
    </row>
    <row r="709" spans="3:10">
      <c r="C709" s="6"/>
      <c r="D709" s="6"/>
      <c r="E709" s="6"/>
      <c r="J709" s="7"/>
    </row>
    <row r="710" spans="3:10">
      <c r="C710" s="6"/>
      <c r="D710" s="6"/>
      <c r="E710" s="6"/>
      <c r="J710" s="7"/>
    </row>
    <row r="711" spans="3:10">
      <c r="C711" s="6"/>
      <c r="D711" s="6"/>
      <c r="E711" s="6"/>
      <c r="J711" s="7"/>
    </row>
    <row r="712" spans="3:10">
      <c r="C712" s="6"/>
      <c r="D712" s="6"/>
      <c r="E712" s="6"/>
      <c r="J712" s="7"/>
    </row>
    <row r="713" spans="3:10">
      <c r="C713" s="6"/>
      <c r="D713" s="6"/>
      <c r="E713" s="6"/>
      <c r="J713" s="7"/>
    </row>
    <row r="714" spans="3:10">
      <c r="C714" s="6"/>
      <c r="D714" s="6"/>
      <c r="E714" s="6"/>
      <c r="J714" s="7"/>
    </row>
    <row r="715" spans="3:10">
      <c r="C715" s="6"/>
      <c r="D715" s="6"/>
      <c r="E715" s="6"/>
      <c r="J715" s="7"/>
    </row>
    <row r="716" spans="3:10">
      <c r="C716" s="6"/>
      <c r="D716" s="6"/>
      <c r="E716" s="6"/>
      <c r="J716" s="7"/>
    </row>
    <row r="717" spans="3:10">
      <c r="C717" s="6"/>
      <c r="D717" s="6"/>
      <c r="E717" s="6"/>
      <c r="J717" s="7"/>
    </row>
    <row r="718" spans="3:10">
      <c r="C718" s="6"/>
      <c r="D718" s="6"/>
      <c r="E718" s="6"/>
      <c r="J718" s="7"/>
    </row>
    <row r="719" spans="3:10">
      <c r="C719" s="6"/>
      <c r="D719" s="6"/>
      <c r="E719" s="6"/>
      <c r="J719" s="7"/>
    </row>
    <row r="720" spans="3:10">
      <c r="C720" s="6"/>
      <c r="D720" s="6"/>
      <c r="E720" s="6"/>
      <c r="J720" s="7"/>
    </row>
    <row r="721" spans="3:10">
      <c r="C721" s="6"/>
      <c r="D721" s="6"/>
      <c r="E721" s="6"/>
      <c r="J721" s="7"/>
    </row>
    <row r="722" spans="3:10">
      <c r="C722" s="6"/>
      <c r="D722" s="6"/>
      <c r="E722" s="6"/>
      <c r="J722" s="7"/>
    </row>
    <row r="723" spans="3:10">
      <c r="C723" s="6"/>
      <c r="D723" s="6"/>
      <c r="E723" s="6"/>
      <c r="J723" s="7"/>
    </row>
    <row r="724" spans="3:10">
      <c r="C724" s="6"/>
      <c r="D724" s="6"/>
      <c r="E724" s="6"/>
      <c r="J724" s="7"/>
    </row>
    <row r="725" spans="3:10">
      <c r="C725" s="6"/>
      <c r="D725" s="6"/>
      <c r="E725" s="6"/>
      <c r="J725" s="7"/>
    </row>
    <row r="726" spans="3:10">
      <c r="C726" s="6"/>
      <c r="D726" s="6"/>
      <c r="E726" s="6"/>
      <c r="J726" s="7"/>
    </row>
    <row r="727" spans="3:10">
      <c r="C727" s="6"/>
      <c r="D727" s="6"/>
      <c r="E727" s="6"/>
      <c r="J727" s="7"/>
    </row>
    <row r="728" spans="3:10">
      <c r="C728" s="6"/>
      <c r="D728" s="6"/>
      <c r="E728" s="6"/>
      <c r="J728" s="7"/>
    </row>
    <row r="729" spans="3:10">
      <c r="C729" s="6"/>
      <c r="D729" s="6"/>
      <c r="E729" s="6"/>
      <c r="J729" s="7"/>
    </row>
    <row r="730" spans="3:10">
      <c r="C730" s="6"/>
      <c r="D730" s="6"/>
      <c r="E730" s="6"/>
      <c r="J730" s="7"/>
    </row>
    <row r="731" spans="3:10">
      <c r="C731" s="6"/>
      <c r="D731" s="6"/>
      <c r="E731" s="6"/>
      <c r="J731" s="7"/>
    </row>
    <row r="732" spans="3:10">
      <c r="C732" s="6"/>
      <c r="D732" s="6"/>
      <c r="E732" s="6"/>
      <c r="J732" s="7"/>
    </row>
    <row r="733" spans="3:10">
      <c r="C733" s="6"/>
      <c r="D733" s="6"/>
      <c r="E733" s="6"/>
      <c r="J733" s="7"/>
    </row>
    <row r="734" spans="3:10">
      <c r="C734" s="6"/>
      <c r="D734" s="6"/>
      <c r="E734" s="6"/>
      <c r="J734" s="7"/>
    </row>
    <row r="735" spans="3:10">
      <c r="C735" s="6"/>
      <c r="D735" s="6"/>
      <c r="E735" s="6"/>
      <c r="J735" s="7"/>
    </row>
    <row r="736" spans="3:10">
      <c r="C736" s="6"/>
      <c r="D736" s="6"/>
      <c r="E736" s="6"/>
      <c r="J736" s="7"/>
    </row>
    <row r="737" spans="3:10">
      <c r="C737" s="6"/>
      <c r="D737" s="6"/>
      <c r="E737" s="6"/>
      <c r="J737" s="7"/>
    </row>
    <row r="738" spans="3:10">
      <c r="C738" s="6"/>
      <c r="D738" s="6"/>
      <c r="E738" s="6"/>
      <c r="J738" s="7"/>
    </row>
    <row r="739" spans="3:10">
      <c r="C739" s="6"/>
      <c r="D739" s="6"/>
      <c r="E739" s="6"/>
      <c r="J739" s="7"/>
    </row>
    <row r="740" spans="3:10">
      <c r="C740" s="6"/>
      <c r="D740" s="6"/>
      <c r="E740" s="6"/>
      <c r="J740" s="7"/>
    </row>
    <row r="741" spans="3:10">
      <c r="C741" s="6"/>
      <c r="D741" s="6"/>
      <c r="E741" s="6"/>
      <c r="J741" s="7"/>
    </row>
    <row r="742" spans="3:10">
      <c r="C742" s="6"/>
      <c r="D742" s="6"/>
      <c r="E742" s="6"/>
      <c r="J742" s="7"/>
    </row>
    <row r="743" spans="3:10">
      <c r="C743" s="6"/>
      <c r="D743" s="6"/>
      <c r="E743" s="6"/>
      <c r="J743" s="7"/>
    </row>
    <row r="744" spans="3:10">
      <c r="C744" s="6"/>
      <c r="D744" s="6"/>
      <c r="E744" s="6"/>
      <c r="J744" s="7"/>
    </row>
    <row r="745" spans="3:10">
      <c r="C745" s="6"/>
      <c r="D745" s="6"/>
      <c r="E745" s="6"/>
      <c r="J745" s="7"/>
    </row>
    <row r="746" spans="3:10">
      <c r="C746" s="6"/>
      <c r="D746" s="6"/>
      <c r="E746" s="6"/>
      <c r="J746" s="7"/>
    </row>
    <row r="747" spans="3:10">
      <c r="C747" s="6"/>
      <c r="D747" s="6"/>
      <c r="E747" s="6"/>
      <c r="J747" s="7"/>
    </row>
    <row r="748" spans="3:10">
      <c r="C748" s="6"/>
      <c r="D748" s="6"/>
      <c r="E748" s="6"/>
      <c r="J748" s="7"/>
    </row>
    <row r="749" spans="3:10">
      <c r="C749" s="6"/>
      <c r="D749" s="6"/>
      <c r="E749" s="6"/>
      <c r="J749" s="7"/>
    </row>
    <row r="750" spans="3:10">
      <c r="C750" s="6"/>
      <c r="D750" s="6"/>
      <c r="E750" s="6"/>
      <c r="J750" s="7"/>
    </row>
    <row r="751" spans="3:10">
      <c r="C751" s="6"/>
      <c r="D751" s="6"/>
      <c r="E751" s="6"/>
      <c r="J751" s="7"/>
    </row>
    <row r="752" spans="3:10">
      <c r="C752" s="6"/>
      <c r="D752" s="6"/>
      <c r="E752" s="6"/>
      <c r="J752" s="7"/>
    </row>
    <row r="753" spans="3:10">
      <c r="C753" s="6"/>
      <c r="D753" s="6"/>
      <c r="E753" s="6"/>
      <c r="J753" s="7"/>
    </row>
    <row r="754" spans="3:10">
      <c r="C754" s="6"/>
      <c r="D754" s="6"/>
      <c r="E754" s="6"/>
      <c r="J754" s="7"/>
    </row>
    <row r="755" spans="3:10">
      <c r="C755" s="6"/>
      <c r="D755" s="6"/>
      <c r="E755" s="6"/>
      <c r="J755" s="7"/>
    </row>
    <row r="756" spans="3:10">
      <c r="C756" s="6"/>
      <c r="D756" s="6"/>
      <c r="E756" s="6"/>
      <c r="J756" s="7"/>
    </row>
    <row r="757" spans="3:10">
      <c r="C757" s="6"/>
      <c r="D757" s="6"/>
      <c r="E757" s="6"/>
      <c r="J757" s="7"/>
    </row>
    <row r="758" spans="3:10">
      <c r="C758" s="6"/>
      <c r="D758" s="6"/>
      <c r="E758" s="6"/>
      <c r="J758" s="7"/>
    </row>
    <row r="759" spans="3:10">
      <c r="C759" s="6"/>
      <c r="D759" s="6"/>
      <c r="E759" s="6"/>
      <c r="J759" s="7"/>
    </row>
    <row r="760" spans="3:10">
      <c r="C760" s="6"/>
      <c r="D760" s="6"/>
      <c r="E760" s="6"/>
      <c r="J760" s="7"/>
    </row>
    <row r="761" spans="3:10">
      <c r="C761" s="6"/>
      <c r="D761" s="6"/>
      <c r="E761" s="6"/>
      <c r="J761" s="7"/>
    </row>
    <row r="762" spans="3:10">
      <c r="C762" s="6"/>
      <c r="D762" s="6"/>
      <c r="E762" s="6"/>
      <c r="J762" s="7"/>
    </row>
    <row r="763" spans="3:10">
      <c r="C763" s="6"/>
      <c r="D763" s="6"/>
      <c r="E763" s="6"/>
      <c r="J763" s="7"/>
    </row>
    <row r="764" spans="3:10">
      <c r="C764" s="6"/>
      <c r="D764" s="6"/>
      <c r="E764" s="6"/>
      <c r="J764" s="7"/>
    </row>
    <row r="765" spans="3:10">
      <c r="C765" s="6"/>
      <c r="D765" s="6"/>
      <c r="E765" s="6"/>
      <c r="J765" s="7"/>
    </row>
    <row r="766" spans="3:10">
      <c r="C766" s="6"/>
      <c r="D766" s="6"/>
      <c r="E766" s="6"/>
      <c r="J766" s="7"/>
    </row>
    <row r="767" spans="3:10">
      <c r="C767" s="6"/>
      <c r="D767" s="6"/>
      <c r="E767" s="6"/>
      <c r="J767" s="7"/>
    </row>
    <row r="768" spans="3:10">
      <c r="C768" s="6"/>
      <c r="D768" s="6"/>
      <c r="E768" s="6"/>
      <c r="J768" s="7"/>
    </row>
    <row r="769" spans="3:10">
      <c r="C769" s="6"/>
      <c r="D769" s="6"/>
      <c r="E769" s="6"/>
      <c r="J769" s="7"/>
    </row>
    <row r="770" spans="3:10">
      <c r="C770" s="6"/>
      <c r="D770" s="6"/>
      <c r="E770" s="6"/>
      <c r="J770" s="7"/>
    </row>
    <row r="771" spans="3:10">
      <c r="C771" s="6"/>
      <c r="D771" s="6"/>
      <c r="E771" s="6"/>
      <c r="J771" s="7"/>
    </row>
    <row r="772" spans="3:10">
      <c r="C772" s="6"/>
      <c r="D772" s="6"/>
      <c r="E772" s="6"/>
      <c r="J772" s="7"/>
    </row>
    <row r="773" spans="3:10">
      <c r="C773" s="6"/>
      <c r="D773" s="6"/>
      <c r="E773" s="6"/>
      <c r="J773" s="7"/>
    </row>
    <row r="774" spans="3:10">
      <c r="C774" s="6"/>
      <c r="D774" s="6"/>
      <c r="E774" s="6"/>
      <c r="J774" s="7"/>
    </row>
    <row r="775" spans="3:10">
      <c r="C775" s="6"/>
      <c r="D775" s="6"/>
      <c r="E775" s="6"/>
      <c r="J775" s="7"/>
    </row>
    <row r="776" spans="3:10">
      <c r="C776" s="6"/>
      <c r="D776" s="6"/>
      <c r="E776" s="6"/>
      <c r="J776" s="7"/>
    </row>
    <row r="777" spans="3:10">
      <c r="C777" s="6"/>
      <c r="D777" s="6"/>
      <c r="E777" s="6"/>
      <c r="J777" s="7"/>
    </row>
    <row r="778" spans="3:10">
      <c r="C778" s="6"/>
      <c r="D778" s="6"/>
      <c r="E778" s="6"/>
      <c r="J778" s="7"/>
    </row>
    <row r="779" spans="3:10">
      <c r="C779" s="6"/>
      <c r="D779" s="6"/>
      <c r="E779" s="6"/>
      <c r="J779" s="7"/>
    </row>
    <row r="780" spans="3:10">
      <c r="C780" s="6"/>
      <c r="D780" s="6"/>
      <c r="E780" s="6"/>
      <c r="J780" s="7"/>
    </row>
    <row r="781" spans="3:10">
      <c r="C781" s="6"/>
      <c r="D781" s="6"/>
      <c r="E781" s="6"/>
      <c r="J781" s="7"/>
    </row>
    <row r="782" spans="3:10">
      <c r="C782" s="6"/>
      <c r="D782" s="6"/>
      <c r="E782" s="6"/>
      <c r="J782" s="7"/>
    </row>
    <row r="783" spans="3:10">
      <c r="C783" s="6"/>
      <c r="D783" s="6"/>
      <c r="E783" s="6"/>
      <c r="J783" s="7"/>
    </row>
    <row r="784" spans="3:10">
      <c r="C784" s="6"/>
      <c r="D784" s="6"/>
      <c r="E784" s="6"/>
      <c r="J784" s="7"/>
    </row>
    <row r="785" spans="3:10">
      <c r="C785" s="6"/>
      <c r="D785" s="6"/>
      <c r="E785" s="6"/>
      <c r="J785" s="7"/>
    </row>
    <row r="786" spans="3:10">
      <c r="C786" s="6"/>
      <c r="D786" s="6"/>
      <c r="E786" s="6"/>
      <c r="J786" s="7"/>
    </row>
    <row r="787" spans="3:10">
      <c r="C787" s="6"/>
      <c r="D787" s="6"/>
      <c r="E787" s="6"/>
      <c r="J787" s="7"/>
    </row>
    <row r="788" spans="3:10">
      <c r="C788" s="6"/>
      <c r="D788" s="6"/>
      <c r="E788" s="6"/>
      <c r="J788" s="7"/>
    </row>
    <row r="789" spans="3:10">
      <c r="C789" s="6"/>
      <c r="D789" s="6"/>
      <c r="E789" s="6"/>
      <c r="J789" s="7"/>
    </row>
    <row r="790" spans="3:10">
      <c r="C790" s="6"/>
      <c r="D790" s="6"/>
      <c r="E790" s="6"/>
      <c r="J790" s="7"/>
    </row>
    <row r="791" spans="3:10">
      <c r="C791" s="6"/>
      <c r="D791" s="6"/>
      <c r="E791" s="6"/>
      <c r="J791" s="7"/>
    </row>
    <row r="792" spans="3:10">
      <c r="C792" s="6"/>
      <c r="D792" s="6"/>
      <c r="E792" s="6"/>
      <c r="J792" s="7"/>
    </row>
    <row r="793" spans="3:10">
      <c r="C793" s="6"/>
      <c r="D793" s="6"/>
      <c r="E793" s="6"/>
      <c r="J793" s="7"/>
    </row>
    <row r="794" spans="3:10">
      <c r="C794" s="6"/>
      <c r="D794" s="6"/>
      <c r="E794" s="6"/>
      <c r="J794" s="7"/>
    </row>
    <row r="795" spans="3:10">
      <c r="C795" s="6"/>
      <c r="D795" s="6"/>
      <c r="E795" s="6"/>
      <c r="J795" s="7"/>
    </row>
    <row r="796" spans="3:10">
      <c r="C796" s="6"/>
      <c r="D796" s="6"/>
      <c r="E796" s="6"/>
      <c r="J796" s="7"/>
    </row>
    <row r="797" spans="3:10">
      <c r="C797" s="6"/>
      <c r="D797" s="6"/>
      <c r="E797" s="6"/>
      <c r="J797" s="7"/>
    </row>
    <row r="798" spans="3:10">
      <c r="C798" s="6"/>
      <c r="D798" s="6"/>
      <c r="E798" s="6"/>
      <c r="J798" s="7"/>
    </row>
    <row r="799" spans="3:10">
      <c r="C799" s="6"/>
      <c r="D799" s="6"/>
      <c r="E799" s="6"/>
      <c r="J799" s="7"/>
    </row>
    <row r="800" spans="3:10">
      <c r="C800" s="6"/>
      <c r="D800" s="6"/>
      <c r="E800" s="6"/>
      <c r="J800" s="7"/>
    </row>
    <row r="801" spans="3:10">
      <c r="C801" s="6"/>
      <c r="D801" s="6"/>
      <c r="E801" s="6"/>
      <c r="J801" s="7"/>
    </row>
    <row r="802" spans="3:10">
      <c r="C802" s="6"/>
      <c r="D802" s="6"/>
      <c r="E802" s="6"/>
      <c r="J802" s="7"/>
    </row>
    <row r="803" spans="3:10">
      <c r="C803" s="6"/>
      <c r="D803" s="6"/>
      <c r="E803" s="6"/>
      <c r="J803" s="7"/>
    </row>
    <row r="804" spans="3:10">
      <c r="C804" s="6"/>
      <c r="D804" s="6"/>
      <c r="E804" s="6"/>
      <c r="J804" s="7"/>
    </row>
    <row r="805" spans="3:10">
      <c r="C805" s="6"/>
      <c r="D805" s="6"/>
      <c r="E805" s="6"/>
      <c r="J805" s="7"/>
    </row>
    <row r="806" spans="3:10">
      <c r="C806" s="6"/>
      <c r="D806" s="6"/>
      <c r="E806" s="6"/>
      <c r="J806" s="7"/>
    </row>
    <row r="807" spans="3:10">
      <c r="C807" s="6"/>
      <c r="D807" s="6"/>
      <c r="E807" s="6"/>
      <c r="J807" s="7"/>
    </row>
    <row r="808" spans="3:10">
      <c r="C808" s="6"/>
      <c r="D808" s="6"/>
      <c r="E808" s="6"/>
      <c r="J808" s="7"/>
    </row>
    <row r="809" spans="3:10">
      <c r="C809" s="6"/>
      <c r="D809" s="6"/>
      <c r="E809" s="6"/>
      <c r="J809" s="7"/>
    </row>
    <row r="810" spans="3:10">
      <c r="C810" s="6"/>
      <c r="D810" s="6"/>
      <c r="E810" s="6"/>
      <c r="J810" s="7"/>
    </row>
    <row r="811" spans="3:10">
      <c r="C811" s="6"/>
      <c r="D811" s="6"/>
      <c r="E811" s="6"/>
      <c r="J811" s="7"/>
    </row>
    <row r="812" spans="3:10">
      <c r="C812" s="6"/>
      <c r="D812" s="6"/>
      <c r="E812" s="6"/>
      <c r="J812" s="7"/>
    </row>
    <row r="813" spans="3:10">
      <c r="C813" s="6"/>
      <c r="D813" s="6"/>
      <c r="E813" s="6"/>
      <c r="J813" s="7"/>
    </row>
    <row r="814" spans="3:10">
      <c r="C814" s="6"/>
      <c r="D814" s="6"/>
      <c r="E814" s="6"/>
      <c r="J814" s="7"/>
    </row>
    <row r="815" spans="3:10">
      <c r="C815" s="6"/>
      <c r="D815" s="6"/>
      <c r="E815" s="6"/>
      <c r="J815" s="7"/>
    </row>
    <row r="816" spans="3:10">
      <c r="C816" s="6"/>
      <c r="D816" s="6"/>
      <c r="E816" s="6"/>
      <c r="J816" s="7"/>
    </row>
    <row r="817" spans="3:10">
      <c r="C817" s="6"/>
      <c r="D817" s="6"/>
      <c r="E817" s="6"/>
      <c r="J817" s="7"/>
    </row>
    <row r="818" spans="3:10">
      <c r="C818" s="6"/>
      <c r="D818" s="6"/>
      <c r="E818" s="6"/>
      <c r="J818" s="7"/>
    </row>
    <row r="819" spans="3:10">
      <c r="C819" s="6"/>
      <c r="D819" s="6"/>
      <c r="E819" s="6"/>
      <c r="J819" s="7"/>
    </row>
    <row r="820" spans="3:10">
      <c r="C820" s="6"/>
      <c r="D820" s="6"/>
      <c r="E820" s="6"/>
      <c r="J820" s="7"/>
    </row>
    <row r="821" spans="3:10">
      <c r="C821" s="6"/>
      <c r="D821" s="6"/>
      <c r="E821" s="6"/>
      <c r="J821" s="7"/>
    </row>
    <row r="822" spans="3:10">
      <c r="C822" s="6"/>
      <c r="D822" s="6"/>
      <c r="E822" s="6"/>
      <c r="J822" s="7"/>
    </row>
    <row r="823" spans="3:10">
      <c r="C823" s="6"/>
      <c r="D823" s="6"/>
      <c r="E823" s="6"/>
      <c r="J823" s="7"/>
    </row>
    <row r="824" spans="3:10">
      <c r="C824" s="6"/>
      <c r="D824" s="6"/>
      <c r="E824" s="6"/>
      <c r="J824" s="7"/>
    </row>
    <row r="825" spans="3:10">
      <c r="C825" s="6"/>
      <c r="D825" s="6"/>
      <c r="E825" s="6"/>
      <c r="J825" s="7"/>
    </row>
    <row r="826" spans="3:10">
      <c r="C826" s="6"/>
      <c r="D826" s="6"/>
      <c r="E826" s="6"/>
      <c r="J826" s="7"/>
    </row>
    <row r="827" spans="3:10">
      <c r="C827" s="6"/>
      <c r="D827" s="6"/>
      <c r="E827" s="6"/>
      <c r="J827" s="7"/>
    </row>
    <row r="828" spans="3:10">
      <c r="C828" s="6"/>
      <c r="D828" s="6"/>
      <c r="E828" s="6"/>
      <c r="J828" s="7"/>
    </row>
    <row r="829" spans="3:10">
      <c r="C829" s="6"/>
      <c r="D829" s="6"/>
      <c r="E829" s="6"/>
      <c r="J829" s="7"/>
    </row>
    <row r="830" spans="3:10">
      <c r="C830" s="6"/>
      <c r="D830" s="6"/>
      <c r="E830" s="6"/>
      <c r="J830" s="7"/>
    </row>
    <row r="831" spans="3:10">
      <c r="C831" s="6"/>
      <c r="D831" s="6"/>
      <c r="E831" s="6"/>
      <c r="J831" s="7"/>
    </row>
    <row r="832" spans="3:10">
      <c r="C832" s="6"/>
      <c r="D832" s="6"/>
      <c r="E832" s="6"/>
      <c r="J832" s="7"/>
    </row>
    <row r="833" spans="3:10">
      <c r="C833" s="6"/>
      <c r="D833" s="6"/>
      <c r="E833" s="6"/>
      <c r="J833" s="7"/>
    </row>
    <row r="834" spans="3:10">
      <c r="C834" s="6"/>
      <c r="D834" s="6"/>
      <c r="E834" s="6"/>
      <c r="J834" s="7"/>
    </row>
    <row r="835" spans="3:10">
      <c r="C835" s="6"/>
      <c r="D835" s="6"/>
      <c r="E835" s="6"/>
      <c r="J835" s="7"/>
    </row>
    <row r="836" spans="3:10">
      <c r="C836" s="6"/>
      <c r="D836" s="6"/>
      <c r="E836" s="6"/>
      <c r="J836" s="7"/>
    </row>
    <row r="837" spans="3:10">
      <c r="C837" s="6"/>
      <c r="D837" s="6"/>
      <c r="E837" s="6"/>
      <c r="J837" s="7"/>
    </row>
    <row r="838" spans="3:10">
      <c r="C838" s="6"/>
      <c r="D838" s="6"/>
      <c r="E838" s="6"/>
      <c r="J838" s="7"/>
    </row>
    <row r="839" spans="3:10">
      <c r="C839" s="6"/>
      <c r="D839" s="6"/>
      <c r="E839" s="6"/>
      <c r="J839" s="7"/>
    </row>
    <row r="840" spans="3:10">
      <c r="C840" s="6"/>
      <c r="D840" s="6"/>
      <c r="E840" s="6"/>
      <c r="J840" s="7"/>
    </row>
    <row r="841" spans="3:10">
      <c r="C841" s="6"/>
      <c r="D841" s="6"/>
      <c r="E841" s="6"/>
      <c r="J841" s="7"/>
    </row>
    <row r="842" spans="3:10">
      <c r="C842" s="6"/>
      <c r="D842" s="6"/>
      <c r="E842" s="6"/>
      <c r="J842" s="7"/>
    </row>
    <row r="843" spans="3:10">
      <c r="C843" s="6"/>
      <c r="D843" s="6"/>
      <c r="E843" s="6"/>
      <c r="J843" s="7"/>
    </row>
    <row r="844" spans="3:10">
      <c r="C844" s="6"/>
      <c r="D844" s="6"/>
      <c r="E844" s="6"/>
      <c r="J844" s="7"/>
    </row>
    <row r="845" spans="3:10">
      <c r="C845" s="6"/>
      <c r="D845" s="6"/>
      <c r="E845" s="6"/>
      <c r="J845" s="7"/>
    </row>
    <row r="846" spans="3:10">
      <c r="C846" s="6"/>
      <c r="D846" s="6"/>
      <c r="E846" s="6"/>
      <c r="J846" s="7"/>
    </row>
    <row r="847" spans="3:10">
      <c r="C847" s="6"/>
      <c r="D847" s="6"/>
      <c r="E847" s="6"/>
      <c r="J847" s="7"/>
    </row>
    <row r="848" spans="3:10">
      <c r="C848" s="6"/>
      <c r="D848" s="6"/>
      <c r="E848" s="6"/>
      <c r="J848" s="7"/>
    </row>
    <row r="849" spans="3:10">
      <c r="C849" s="6"/>
      <c r="D849" s="6"/>
      <c r="E849" s="6"/>
      <c r="J849" s="7"/>
    </row>
    <row r="850" spans="3:10">
      <c r="C850" s="6"/>
      <c r="D850" s="6"/>
      <c r="E850" s="6"/>
      <c r="J850" s="7"/>
    </row>
    <row r="851" spans="3:10">
      <c r="C851" s="6"/>
      <c r="D851" s="6"/>
      <c r="E851" s="6"/>
      <c r="J851" s="7"/>
    </row>
    <row r="852" spans="3:10">
      <c r="C852" s="6"/>
      <c r="D852" s="6"/>
      <c r="E852" s="6"/>
      <c r="J852" s="7"/>
    </row>
    <row r="853" spans="3:10">
      <c r="C853" s="6"/>
      <c r="D853" s="6"/>
      <c r="E853" s="6"/>
      <c r="J853" s="7"/>
    </row>
    <row r="854" spans="3:10">
      <c r="C854" s="6"/>
      <c r="D854" s="6"/>
      <c r="E854" s="6"/>
      <c r="J854" s="7"/>
    </row>
    <row r="855" spans="3:10">
      <c r="C855" s="6"/>
      <c r="D855" s="6"/>
      <c r="E855" s="6"/>
      <c r="J855" s="7"/>
    </row>
    <row r="856" spans="3:10">
      <c r="C856" s="6"/>
      <c r="D856" s="6"/>
      <c r="E856" s="6"/>
      <c r="J856" s="7"/>
    </row>
    <row r="857" spans="3:10">
      <c r="C857" s="6"/>
      <c r="D857" s="6"/>
      <c r="E857" s="6"/>
      <c r="J857" s="7"/>
    </row>
    <row r="858" spans="3:10">
      <c r="C858" s="6"/>
      <c r="D858" s="6"/>
      <c r="E858" s="6"/>
      <c r="J858" s="7"/>
    </row>
    <row r="859" spans="3:10">
      <c r="C859" s="6"/>
      <c r="D859" s="6"/>
      <c r="E859" s="6"/>
      <c r="J859" s="7"/>
    </row>
    <row r="860" spans="3:10">
      <c r="C860" s="6"/>
      <c r="D860" s="6"/>
      <c r="E860" s="6"/>
      <c r="J860" s="7"/>
    </row>
    <row r="861" spans="3:10">
      <c r="C861" s="6"/>
      <c r="D861" s="6"/>
      <c r="E861" s="6"/>
      <c r="J861" s="7"/>
    </row>
    <row r="862" spans="3:10">
      <c r="C862" s="6"/>
      <c r="D862" s="6"/>
      <c r="E862" s="6"/>
      <c r="J862" s="7"/>
    </row>
    <row r="863" spans="3:10">
      <c r="C863" s="6"/>
      <c r="D863" s="6"/>
      <c r="E863" s="6"/>
      <c r="J863" s="7"/>
    </row>
    <row r="864" spans="3:10">
      <c r="C864" s="6"/>
      <c r="D864" s="6"/>
      <c r="E864" s="6"/>
      <c r="J864" s="7"/>
    </row>
    <row r="865" spans="3:10">
      <c r="C865" s="6"/>
      <c r="D865" s="6"/>
      <c r="E865" s="6"/>
      <c r="J865" s="7"/>
    </row>
    <row r="866" spans="3:10">
      <c r="C866" s="6"/>
      <c r="D866" s="6"/>
      <c r="E866" s="6"/>
      <c r="J866" s="7"/>
    </row>
    <row r="867" spans="3:10">
      <c r="C867" s="6"/>
      <c r="D867" s="6"/>
      <c r="E867" s="6"/>
      <c r="J867" s="7"/>
    </row>
    <row r="868" spans="3:10">
      <c r="C868" s="6"/>
      <c r="D868" s="6"/>
      <c r="E868" s="6"/>
      <c r="J868" s="7"/>
    </row>
    <row r="869" spans="3:10">
      <c r="C869" s="6"/>
      <c r="D869" s="6"/>
      <c r="E869" s="6"/>
      <c r="J869" s="7"/>
    </row>
    <row r="870" spans="3:10">
      <c r="C870" s="6"/>
      <c r="D870" s="6"/>
      <c r="E870" s="6"/>
      <c r="J870" s="7"/>
    </row>
    <row r="871" spans="3:10">
      <c r="C871" s="6"/>
      <c r="D871" s="6"/>
      <c r="E871" s="6"/>
      <c r="J871" s="7"/>
    </row>
    <row r="872" spans="3:10">
      <c r="C872" s="6"/>
      <c r="D872" s="6"/>
      <c r="E872" s="6"/>
      <c r="J872" s="7"/>
    </row>
    <row r="873" spans="3:10">
      <c r="C873" s="6"/>
      <c r="D873" s="6"/>
      <c r="E873" s="6"/>
      <c r="J873" s="7"/>
    </row>
    <row r="874" spans="3:10">
      <c r="C874" s="6"/>
      <c r="D874" s="6"/>
      <c r="E874" s="6"/>
      <c r="J874" s="7"/>
    </row>
    <row r="875" spans="3:10">
      <c r="C875" s="6"/>
      <c r="D875" s="6"/>
      <c r="E875" s="6"/>
      <c r="J875" s="7"/>
    </row>
    <row r="876" spans="3:10">
      <c r="C876" s="6"/>
      <c r="D876" s="6"/>
      <c r="E876" s="6"/>
      <c r="J876" s="7"/>
    </row>
    <row r="877" spans="3:10">
      <c r="C877" s="6"/>
      <c r="D877" s="6"/>
      <c r="E877" s="6"/>
      <c r="J877" s="7"/>
    </row>
    <row r="878" spans="3:10">
      <c r="C878" s="6"/>
      <c r="D878" s="6"/>
      <c r="E878" s="6"/>
      <c r="J878" s="7"/>
    </row>
    <row r="879" spans="3:10">
      <c r="C879" s="6"/>
      <c r="D879" s="6"/>
      <c r="E879" s="6"/>
      <c r="J879" s="7"/>
    </row>
    <row r="880" spans="3:10">
      <c r="C880" s="6"/>
      <c r="D880" s="6"/>
      <c r="E880" s="6"/>
      <c r="J880" s="7"/>
    </row>
    <row r="881" spans="3:10">
      <c r="C881" s="6"/>
      <c r="D881" s="6"/>
      <c r="E881" s="6"/>
      <c r="J881" s="7"/>
    </row>
    <row r="882" spans="3:10">
      <c r="C882" s="6"/>
      <c r="D882" s="6"/>
      <c r="E882" s="6"/>
      <c r="J882" s="7"/>
    </row>
    <row r="883" spans="3:10">
      <c r="C883" s="6"/>
      <c r="D883" s="6"/>
      <c r="E883" s="6"/>
      <c r="J883" s="7"/>
    </row>
    <row r="884" spans="3:10">
      <c r="C884" s="6"/>
      <c r="D884" s="6"/>
      <c r="E884" s="6"/>
      <c r="J884" s="7"/>
    </row>
    <row r="885" spans="3:10">
      <c r="C885" s="6"/>
      <c r="D885" s="6"/>
      <c r="E885" s="6"/>
      <c r="J885" s="7"/>
    </row>
    <row r="886" spans="3:10">
      <c r="C886" s="6"/>
      <c r="D886" s="6"/>
      <c r="E886" s="6"/>
      <c r="J886" s="7"/>
    </row>
    <row r="887" spans="3:10">
      <c r="C887" s="6"/>
      <c r="D887" s="6"/>
      <c r="E887" s="6"/>
      <c r="J887" s="7"/>
    </row>
    <row r="888" spans="3:10">
      <c r="C888" s="6"/>
      <c r="D888" s="6"/>
      <c r="E888" s="6"/>
      <c r="J888" s="7"/>
    </row>
    <row r="889" spans="3:10">
      <c r="C889" s="6"/>
      <c r="D889" s="6"/>
      <c r="E889" s="6"/>
      <c r="J889" s="7"/>
    </row>
    <row r="890" spans="3:10">
      <c r="C890" s="6"/>
      <c r="D890" s="6"/>
      <c r="E890" s="6"/>
      <c r="J890" s="7"/>
    </row>
    <row r="891" spans="3:10">
      <c r="C891" s="6"/>
      <c r="D891" s="6"/>
      <c r="E891" s="6"/>
      <c r="J891" s="7"/>
    </row>
    <row r="892" spans="3:10">
      <c r="C892" s="6"/>
      <c r="D892" s="6"/>
      <c r="E892" s="6"/>
      <c r="J892" s="7"/>
    </row>
    <row r="893" spans="3:10">
      <c r="C893" s="6"/>
      <c r="D893" s="6"/>
      <c r="E893" s="6"/>
      <c r="J893" s="7"/>
    </row>
    <row r="894" spans="3:10">
      <c r="C894" s="6"/>
      <c r="D894" s="6"/>
      <c r="E894" s="6"/>
      <c r="J894" s="7"/>
    </row>
    <row r="895" spans="3:10">
      <c r="C895" s="6"/>
      <c r="D895" s="6"/>
      <c r="E895" s="6"/>
      <c r="J895" s="7"/>
    </row>
    <row r="896" spans="3:10">
      <c r="C896" s="6"/>
      <c r="D896" s="6"/>
      <c r="E896" s="6"/>
      <c r="J896" s="7"/>
    </row>
    <row r="897" spans="3:10">
      <c r="C897" s="6"/>
      <c r="D897" s="6"/>
      <c r="E897" s="6"/>
      <c r="J897" s="7"/>
    </row>
    <row r="898" spans="3:10">
      <c r="C898" s="6"/>
      <c r="D898" s="6"/>
      <c r="E898" s="6"/>
      <c r="J898" s="7"/>
    </row>
    <row r="899" spans="3:10">
      <c r="C899" s="6"/>
      <c r="D899" s="6"/>
      <c r="E899" s="6"/>
      <c r="J899" s="7"/>
    </row>
    <row r="900" spans="3:10">
      <c r="C900" s="6"/>
      <c r="D900" s="6"/>
      <c r="E900" s="6"/>
      <c r="J900" s="7"/>
    </row>
    <row r="901" spans="3:10">
      <c r="C901" s="6"/>
      <c r="D901" s="6"/>
      <c r="E901" s="6"/>
      <c r="J901" s="7"/>
    </row>
    <row r="902" spans="3:10">
      <c r="C902" s="6"/>
      <c r="D902" s="6"/>
      <c r="E902" s="6"/>
      <c r="J902" s="7"/>
    </row>
    <row r="903" spans="3:10">
      <c r="C903" s="6"/>
      <c r="D903" s="6"/>
      <c r="E903" s="6"/>
      <c r="J903" s="7"/>
    </row>
    <row r="904" spans="3:10">
      <c r="C904" s="6"/>
      <c r="D904" s="6"/>
      <c r="E904" s="6"/>
      <c r="J904" s="7"/>
    </row>
    <row r="905" spans="3:10">
      <c r="C905" s="6"/>
      <c r="D905" s="6"/>
      <c r="E905" s="6"/>
      <c r="J905" s="7"/>
    </row>
    <row r="906" spans="3:10">
      <c r="C906" s="6"/>
      <c r="D906" s="6"/>
      <c r="E906" s="6"/>
      <c r="J906" s="7"/>
    </row>
    <row r="907" spans="3:10">
      <c r="C907" s="6"/>
      <c r="D907" s="6"/>
      <c r="E907" s="6"/>
      <c r="J907" s="7"/>
    </row>
    <row r="908" spans="3:10">
      <c r="C908" s="6"/>
      <c r="D908" s="6"/>
      <c r="E908" s="6"/>
      <c r="J908" s="7"/>
    </row>
    <row r="909" spans="3:10">
      <c r="C909" s="6"/>
      <c r="D909" s="6"/>
      <c r="E909" s="6"/>
      <c r="J909" s="7"/>
    </row>
    <row r="910" spans="3:10">
      <c r="C910" s="6"/>
      <c r="D910" s="6"/>
      <c r="E910" s="6"/>
      <c r="J910" s="7"/>
    </row>
    <row r="911" spans="3:10">
      <c r="C911" s="6"/>
      <c r="D911" s="6"/>
      <c r="E911" s="6"/>
      <c r="J911" s="7"/>
    </row>
    <row r="912" spans="3:10">
      <c r="C912" s="6"/>
      <c r="D912" s="6"/>
      <c r="E912" s="6"/>
      <c r="J912" s="7"/>
    </row>
    <row r="913" spans="3:10">
      <c r="C913" s="6"/>
      <c r="D913" s="6"/>
      <c r="E913" s="6"/>
      <c r="J913" s="7"/>
    </row>
    <row r="914" spans="3:10">
      <c r="C914" s="6"/>
      <c r="D914" s="6"/>
      <c r="E914" s="6"/>
      <c r="J914" s="7"/>
    </row>
    <row r="915" spans="3:10">
      <c r="C915" s="6"/>
      <c r="D915" s="6"/>
      <c r="E915" s="6"/>
      <c r="J915" s="7"/>
    </row>
    <row r="916" spans="3:10">
      <c r="C916" s="6"/>
      <c r="D916" s="6"/>
      <c r="E916" s="6"/>
      <c r="J916" s="7"/>
    </row>
    <row r="917" spans="3:10">
      <c r="C917" s="6"/>
      <c r="D917" s="6"/>
      <c r="E917" s="6"/>
      <c r="J917" s="7"/>
    </row>
    <row r="918" spans="3:10">
      <c r="C918" s="6"/>
      <c r="D918" s="6"/>
      <c r="E918" s="6"/>
      <c r="J918" s="7"/>
    </row>
    <row r="919" spans="3:10">
      <c r="C919" s="6"/>
      <c r="D919" s="6"/>
      <c r="E919" s="6"/>
      <c r="J919" s="7"/>
    </row>
    <row r="920" spans="3:10">
      <c r="C920" s="6"/>
      <c r="D920" s="6"/>
      <c r="E920" s="6"/>
      <c r="J920" s="7"/>
    </row>
    <row r="921" spans="3:10">
      <c r="C921" s="6"/>
      <c r="D921" s="6"/>
      <c r="E921" s="6"/>
      <c r="J921" s="7"/>
    </row>
    <row r="922" spans="3:10">
      <c r="C922" s="6"/>
      <c r="D922" s="6"/>
      <c r="E922" s="6"/>
      <c r="J922" s="7"/>
    </row>
    <row r="923" spans="3:10">
      <c r="C923" s="6"/>
      <c r="D923" s="6"/>
      <c r="E923" s="6"/>
      <c r="J923" s="7"/>
    </row>
    <row r="924" spans="3:10">
      <c r="C924" s="6"/>
      <c r="D924" s="6"/>
      <c r="E924" s="6"/>
      <c r="J924" s="7"/>
    </row>
    <row r="925" spans="3:10">
      <c r="C925" s="6"/>
      <c r="D925" s="6"/>
      <c r="E925" s="6"/>
      <c r="J925" s="7"/>
    </row>
    <row r="926" spans="3:10">
      <c r="C926" s="6"/>
      <c r="D926" s="6"/>
      <c r="E926" s="6"/>
      <c r="J926" s="7"/>
    </row>
    <row r="927" spans="3:10">
      <c r="C927" s="6"/>
      <c r="D927" s="6"/>
      <c r="E927" s="6"/>
      <c r="J927" s="7"/>
    </row>
    <row r="928" spans="3:10">
      <c r="C928" s="6"/>
      <c r="D928" s="6"/>
      <c r="E928" s="6"/>
      <c r="J928" s="7"/>
    </row>
    <row r="929" spans="3:10">
      <c r="C929" s="6"/>
      <c r="D929" s="6"/>
      <c r="E929" s="6"/>
      <c r="J929" s="7"/>
    </row>
    <row r="930" spans="3:10">
      <c r="C930" s="6"/>
      <c r="D930" s="6"/>
      <c r="E930" s="6"/>
      <c r="J930" s="7"/>
    </row>
    <row r="931" spans="3:10">
      <c r="C931" s="6"/>
      <c r="D931" s="6"/>
      <c r="E931" s="6"/>
      <c r="J931" s="7"/>
    </row>
    <row r="932" spans="3:10">
      <c r="C932" s="6"/>
      <c r="D932" s="6"/>
      <c r="E932" s="6"/>
      <c r="J932" s="7"/>
    </row>
    <row r="933" spans="3:10">
      <c r="C933" s="6"/>
      <c r="D933" s="6"/>
      <c r="E933" s="6"/>
      <c r="J933" s="7"/>
    </row>
    <row r="934" spans="3:10">
      <c r="C934" s="6"/>
      <c r="D934" s="6"/>
      <c r="E934" s="6"/>
      <c r="J934" s="7"/>
    </row>
    <row r="935" spans="3:10">
      <c r="C935" s="6"/>
      <c r="D935" s="6"/>
      <c r="E935" s="6"/>
      <c r="J935" s="7"/>
    </row>
    <row r="936" spans="3:10">
      <c r="C936" s="6"/>
      <c r="D936" s="6"/>
      <c r="E936" s="6"/>
      <c r="J936" s="7"/>
    </row>
    <row r="937" spans="3:10">
      <c r="C937" s="6"/>
      <c r="D937" s="6"/>
      <c r="E937" s="6"/>
      <c r="J937" s="7"/>
    </row>
    <row r="938" spans="3:10">
      <c r="C938" s="6"/>
      <c r="D938" s="6"/>
      <c r="E938" s="6"/>
      <c r="J938" s="7"/>
    </row>
    <row r="939" spans="3:10">
      <c r="C939" s="6"/>
      <c r="D939" s="6"/>
      <c r="E939" s="6"/>
      <c r="J939" s="7"/>
    </row>
    <row r="940" spans="3:10">
      <c r="C940" s="6"/>
      <c r="D940" s="6"/>
      <c r="E940" s="6"/>
      <c r="J940" s="7"/>
    </row>
    <row r="941" spans="3:10">
      <c r="C941" s="6"/>
      <c r="D941" s="6"/>
      <c r="E941" s="6"/>
      <c r="J941" s="7"/>
    </row>
    <row r="942" spans="3:10">
      <c r="C942" s="6"/>
      <c r="D942" s="6"/>
      <c r="E942" s="6"/>
      <c r="J942" s="7"/>
    </row>
    <row r="943" spans="3:10">
      <c r="C943" s="6"/>
      <c r="D943" s="6"/>
      <c r="E943" s="6"/>
      <c r="J943" s="7"/>
    </row>
    <row r="944" spans="3:10">
      <c r="C944" s="6"/>
      <c r="D944" s="6"/>
      <c r="E944" s="6"/>
      <c r="J944" s="7"/>
    </row>
    <row r="945" spans="3:10">
      <c r="C945" s="6"/>
      <c r="D945" s="6"/>
      <c r="E945" s="6"/>
      <c r="J945" s="7"/>
    </row>
    <row r="946" spans="3:10">
      <c r="C946" s="6"/>
      <c r="D946" s="6"/>
      <c r="E946" s="6"/>
      <c r="J946" s="7"/>
    </row>
    <row r="947" spans="3:10">
      <c r="C947" s="6"/>
      <c r="D947" s="6"/>
      <c r="E947" s="6"/>
      <c r="J947" s="7"/>
    </row>
    <row r="948" spans="3:10">
      <c r="C948" s="6"/>
      <c r="D948" s="6"/>
      <c r="E948" s="6"/>
      <c r="J948" s="7"/>
    </row>
    <row r="949" spans="3:10">
      <c r="C949" s="6"/>
      <c r="D949" s="6"/>
      <c r="E949" s="6"/>
      <c r="J949" s="7"/>
    </row>
    <row r="950" spans="3:10">
      <c r="C950" s="6"/>
      <c r="D950" s="6"/>
      <c r="E950" s="6"/>
      <c r="J950" s="7"/>
    </row>
    <row r="951" spans="3:10">
      <c r="C951" s="6"/>
      <c r="D951" s="6"/>
      <c r="E951" s="6"/>
      <c r="J951" s="7"/>
    </row>
    <row r="952" spans="3:10">
      <c r="C952" s="6"/>
      <c r="D952" s="6"/>
      <c r="E952" s="6"/>
      <c r="J952" s="7"/>
    </row>
    <row r="953" spans="3:10">
      <c r="C953" s="6"/>
      <c r="D953" s="6"/>
      <c r="E953" s="6"/>
      <c r="J953" s="7"/>
    </row>
    <row r="954" spans="3:10">
      <c r="C954" s="6"/>
      <c r="D954" s="6"/>
      <c r="E954" s="6"/>
      <c r="J954" s="7"/>
    </row>
    <row r="955" spans="3:10">
      <c r="C955" s="6"/>
      <c r="D955" s="6"/>
      <c r="E955" s="6"/>
      <c r="J955" s="7"/>
    </row>
    <row r="956" spans="3:10">
      <c r="C956" s="6"/>
      <c r="D956" s="6"/>
      <c r="E956" s="6"/>
      <c r="J956" s="7"/>
    </row>
    <row r="957" spans="3:10">
      <c r="C957" s="6"/>
      <c r="D957" s="6"/>
      <c r="E957" s="6"/>
      <c r="J957" s="7"/>
    </row>
    <row r="958" spans="3:10">
      <c r="C958" s="6"/>
      <c r="D958" s="6"/>
      <c r="E958" s="6"/>
      <c r="J958" s="7"/>
    </row>
    <row r="959" spans="3:10">
      <c r="C959" s="6"/>
      <c r="D959" s="6"/>
      <c r="E959" s="6"/>
      <c r="J959" s="7"/>
    </row>
    <row r="960" spans="3:10">
      <c r="C960" s="6"/>
      <c r="D960" s="6"/>
      <c r="E960" s="6"/>
      <c r="J960" s="7"/>
    </row>
    <row r="961" spans="3:10">
      <c r="C961" s="6"/>
      <c r="D961" s="6"/>
      <c r="E961" s="6"/>
      <c r="J961" s="7"/>
    </row>
    <row r="962" spans="3:10">
      <c r="C962" s="6"/>
      <c r="D962" s="6"/>
      <c r="E962" s="6"/>
      <c r="J962" s="7"/>
    </row>
    <row r="963" spans="3:10">
      <c r="C963" s="6"/>
      <c r="D963" s="6"/>
      <c r="E963" s="6"/>
      <c r="J963" s="7"/>
    </row>
    <row r="964" spans="3:10">
      <c r="C964" s="6"/>
      <c r="D964" s="6"/>
      <c r="E964" s="6"/>
      <c r="J964" s="7"/>
    </row>
    <row r="965" spans="3:10">
      <c r="C965" s="6"/>
      <c r="D965" s="6"/>
      <c r="E965" s="6"/>
      <c r="J965" s="7"/>
    </row>
    <row r="966" spans="3:10">
      <c r="C966" s="6"/>
      <c r="D966" s="6"/>
      <c r="E966" s="6"/>
      <c r="J966" s="7"/>
    </row>
    <row r="967" spans="3:10">
      <c r="C967" s="6"/>
      <c r="D967" s="6"/>
      <c r="E967" s="6"/>
      <c r="J967" s="7"/>
    </row>
    <row r="968" spans="3:10">
      <c r="C968" s="6"/>
      <c r="D968" s="6"/>
      <c r="E968" s="6"/>
      <c r="J968" s="7"/>
    </row>
    <row r="969" spans="3:10">
      <c r="C969" s="6"/>
      <c r="D969" s="6"/>
      <c r="E969" s="6"/>
      <c r="J969" s="7"/>
    </row>
    <row r="970" spans="3:10">
      <c r="C970" s="6"/>
      <c r="D970" s="6"/>
      <c r="E970" s="6"/>
      <c r="J970" s="7"/>
    </row>
    <row r="971" spans="3:10">
      <c r="C971" s="6"/>
      <c r="D971" s="6"/>
      <c r="E971" s="6"/>
      <c r="J971" s="7"/>
    </row>
    <row r="972" spans="3:10">
      <c r="C972" s="6"/>
      <c r="D972" s="6"/>
      <c r="E972" s="6"/>
      <c r="J972" s="7"/>
    </row>
    <row r="973" spans="3:10">
      <c r="C973" s="6"/>
      <c r="D973" s="6"/>
      <c r="E973" s="6"/>
      <c r="J973" s="7"/>
    </row>
    <row r="974" spans="3:10">
      <c r="C974" s="6"/>
      <c r="D974" s="6"/>
      <c r="E974" s="6"/>
      <c r="J974" s="7"/>
    </row>
    <row r="975" spans="3:10">
      <c r="C975" s="6"/>
      <c r="D975" s="6"/>
      <c r="E975" s="6"/>
      <c r="J975" s="7"/>
    </row>
    <row r="976" spans="3:10">
      <c r="C976" s="6"/>
      <c r="D976" s="6"/>
      <c r="E976" s="6"/>
      <c r="J976" s="7"/>
    </row>
    <row r="977" spans="3:10">
      <c r="C977" s="6"/>
      <c r="D977" s="6"/>
      <c r="E977" s="6"/>
      <c r="J977" s="7"/>
    </row>
    <row r="978" spans="3:10">
      <c r="C978" s="6"/>
      <c r="D978" s="6"/>
      <c r="E978" s="6"/>
      <c r="J978" s="7"/>
    </row>
    <row r="979" spans="3:10">
      <c r="C979" s="6"/>
      <c r="D979" s="6"/>
      <c r="E979" s="6"/>
      <c r="J979" s="7"/>
    </row>
    <row r="980" spans="3:10">
      <c r="C980" s="6"/>
      <c r="D980" s="6"/>
      <c r="E980" s="6"/>
      <c r="J980" s="7"/>
    </row>
    <row r="981" spans="3:10">
      <c r="C981" s="6"/>
      <c r="D981" s="6"/>
      <c r="E981" s="6"/>
      <c r="J981" s="7"/>
    </row>
    <row r="982" spans="3:10">
      <c r="C982" s="6"/>
      <c r="D982" s="6"/>
      <c r="E982" s="6"/>
      <c r="J982" s="7"/>
    </row>
    <row r="983" spans="3:10">
      <c r="C983" s="6"/>
      <c r="D983" s="6"/>
      <c r="E983" s="6"/>
      <c r="J983" s="7"/>
    </row>
    <row r="984" spans="3:10">
      <c r="C984" s="6"/>
      <c r="D984" s="6"/>
      <c r="E984" s="6"/>
      <c r="J984" s="7"/>
    </row>
    <row r="985" spans="3:10">
      <c r="C985" s="6"/>
      <c r="D985" s="6"/>
      <c r="E985" s="6"/>
      <c r="J985" s="7"/>
    </row>
    <row r="986" spans="3:10">
      <c r="C986" s="6"/>
      <c r="D986" s="6"/>
      <c r="E986" s="6"/>
      <c r="J986" s="7"/>
    </row>
    <row r="987" spans="3:10">
      <c r="C987" s="6"/>
      <c r="D987" s="6"/>
      <c r="E987" s="6"/>
      <c r="J987" s="7"/>
    </row>
    <row r="988" spans="3:10">
      <c r="C988" s="6"/>
      <c r="D988" s="6"/>
      <c r="E988" s="6"/>
      <c r="J988" s="7"/>
    </row>
    <row r="989" spans="3:10">
      <c r="C989" s="6"/>
      <c r="D989" s="6"/>
      <c r="E989" s="6"/>
      <c r="J989" s="7"/>
    </row>
    <row r="990" spans="3:10">
      <c r="C990" s="6"/>
      <c r="D990" s="6"/>
      <c r="E990" s="6"/>
      <c r="J990" s="7"/>
    </row>
    <row r="991" spans="3:10">
      <c r="C991" s="6"/>
      <c r="D991" s="6"/>
      <c r="E991" s="6"/>
      <c r="J991" s="7"/>
    </row>
  </sheetData>
  <autoFilter ref="A3:L174"/>
  <mergeCells count="2">
    <mergeCell ref="A2:L2"/>
    <mergeCell ref="A174:L174"/>
  </mergeCells>
  <phoneticPr fontId="32" type="noConversion"/>
  <printOptions horizontalCentered="1"/>
  <pageMargins left="0" right="0" top="0.19685039370078741" bottom="0.78740157480314965" header="0.51181102362204722" footer="0"/>
  <pageSetup paperSize="9" firstPageNumber="0" orientation="portrait" horizontalDpi="300" verticalDpi="300" r:id="rId1"/>
  <headerFooter>
    <oddFooter>&amp;C第 &amp;P 页，共 &amp;N 页</oddFooter>
  </headerFooter>
  <rowBreaks count="1" manualBreakCount="1">
    <brk id="81" max="16383" man="1"/>
  </rowBreaks>
</worksheet>
</file>

<file path=xl/worksheets/sheet6.xml><?xml version="1.0" encoding="utf-8"?>
<worksheet xmlns="http://schemas.openxmlformats.org/spreadsheetml/2006/main" xmlns:r="http://schemas.openxmlformats.org/officeDocument/2006/relationships">
  <dimension ref="A1"/>
  <sheetViews>
    <sheetView workbookViewId="0">
      <selection activeCell="C34" sqref="C34"/>
    </sheetView>
  </sheetViews>
  <sheetFormatPr defaultRowHeight="13.5"/>
  <cols>
    <col min="3" max="3" width="11.625" customWidth="1"/>
  </cols>
  <sheetData/>
  <phoneticPr fontId="32"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R1047"/>
  <sheetViews>
    <sheetView workbookViewId="0">
      <pane ySplit="3" topLeftCell="A4" activePane="bottomLeft" state="frozen"/>
      <selection pane="bottomLeft" activeCell="D5" sqref="D5"/>
    </sheetView>
  </sheetViews>
  <sheetFormatPr defaultColWidth="9" defaultRowHeight="16.5"/>
  <cols>
    <col min="1" max="1" width="5.5" style="210" customWidth="1"/>
    <col min="2" max="2" width="15.875" style="106" customWidth="1"/>
    <col min="3" max="5" width="14.625" style="96" customWidth="1"/>
    <col min="6" max="6" width="10.625" style="138" hidden="1" customWidth="1"/>
    <col min="7" max="7" width="11.875" style="138" hidden="1" customWidth="1"/>
    <col min="8" max="8" width="9.25" style="138" hidden="1" customWidth="1"/>
    <col min="9" max="9" width="12.625" style="138" hidden="1" customWidth="1"/>
    <col min="10" max="10" width="10" style="113" customWidth="1"/>
    <col min="11" max="11" width="15.5" style="138" customWidth="1"/>
    <col min="12" max="12" width="10.875" style="140" customWidth="1"/>
    <col min="13" max="13" width="6.75" style="138" customWidth="1"/>
    <col min="14" max="15" width="14.5" style="138" customWidth="1"/>
    <col min="16" max="16" width="15.25" style="138" customWidth="1"/>
    <col min="17" max="17" width="8.75" style="138" customWidth="1"/>
    <col min="18" max="18" width="17.625" style="138" customWidth="1"/>
    <col min="19" max="1025" width="8.75" style="138" customWidth="1"/>
    <col min="1026" max="16384" width="9" style="138"/>
  </cols>
  <sheetData>
    <row r="1" spans="1:18">
      <c r="A1" s="136" t="s">
        <v>299</v>
      </c>
      <c r="C1" s="137"/>
      <c r="D1" s="137"/>
      <c r="E1" s="137"/>
      <c r="J1" s="139"/>
    </row>
    <row r="2" spans="1:18" ht="66.75" customHeight="1" thickBot="1">
      <c r="A2" s="240" t="s">
        <v>427</v>
      </c>
      <c r="B2" s="241"/>
      <c r="C2" s="241"/>
      <c r="D2" s="241"/>
      <c r="E2" s="241"/>
      <c r="F2" s="241"/>
      <c r="G2" s="241"/>
      <c r="H2" s="241"/>
      <c r="I2" s="241"/>
      <c r="J2" s="241"/>
      <c r="K2" s="241"/>
      <c r="L2" s="241"/>
    </row>
    <row r="3" spans="1:18" ht="40.5" customHeight="1">
      <c r="A3" s="141" t="s">
        <v>1</v>
      </c>
      <c r="B3" s="107" t="s">
        <v>2</v>
      </c>
      <c r="C3" s="107" t="s">
        <v>3</v>
      </c>
      <c r="D3" s="107" t="s">
        <v>400</v>
      </c>
      <c r="E3" s="107" t="s">
        <v>5</v>
      </c>
      <c r="F3" s="142"/>
      <c r="G3" s="142"/>
      <c r="H3" s="142"/>
      <c r="I3" s="143"/>
      <c r="J3" s="107" t="s">
        <v>6</v>
      </c>
      <c r="K3" s="107" t="s">
        <v>7</v>
      </c>
      <c r="L3" s="144" t="s">
        <v>8</v>
      </c>
      <c r="N3" s="140"/>
      <c r="O3" s="140"/>
    </row>
    <row r="4" spans="1:18" ht="30" customHeight="1">
      <c r="A4" s="145" t="s">
        <v>283</v>
      </c>
      <c r="B4" s="99" t="s">
        <v>287</v>
      </c>
      <c r="C4" s="146">
        <f>C5+'冠名基金收支明细 (2022)'!C4</f>
        <v>30702581.93</v>
      </c>
      <c r="D4" s="146">
        <f>D5+'冠名基金收支明细 (2022)'!D4</f>
        <v>26217909.420000002</v>
      </c>
      <c r="E4" s="146">
        <f>SUM(E6,E9,E12,E15,E18,E21,E24,E27,E30,E31,E34,E37,E40,E43,E46,E49,E52,E55,E58,E60,E63,E66,E69,E72,E75,E78,E81,E84,E87,E90,E93,E96,E99,E102,E105,E108,E111,E113,E115,E117,E119,E141,E144,E147,E150,E153,E156,E176,E179,E182,E185,E195,E198,E201,E204,E207,E210,E213,E218,E221,E216,E224,E226,E228)</f>
        <v>4484672.51</v>
      </c>
      <c r="F4" s="147"/>
      <c r="G4" s="147"/>
      <c r="H4" s="147"/>
      <c r="I4" s="148"/>
      <c r="J4" s="97" t="s">
        <v>9</v>
      </c>
      <c r="K4" s="97" t="s">
        <v>9</v>
      </c>
      <c r="L4" s="149" t="s">
        <v>338</v>
      </c>
      <c r="N4" s="150">
        <f>C5+'冠名基金收支明细 (2022)'!C4</f>
        <v>30702581.93</v>
      </c>
      <c r="O4" s="150">
        <f>D5+'冠名基金收支明细 (2022)'!D4</f>
        <v>26217909.420000002</v>
      </c>
      <c r="P4" s="150">
        <f>E5+'冠名基金收支明细 (2022)'!E4</f>
        <v>4484672.5100000007</v>
      </c>
      <c r="R4" s="151"/>
    </row>
    <row r="5" spans="1:18" ht="30" customHeight="1">
      <c r="A5" s="145" t="s">
        <v>283</v>
      </c>
      <c r="B5" s="108" t="s">
        <v>347</v>
      </c>
      <c r="C5" s="146">
        <f>SUM(C6,C9,C12,C15,C18,C21,C24,C27,C30,C31,C34,C37,C40,C43,C46,C49,C52,C55,C60,C63,C66,C69,C72,C75,C78,C81,C84,C86,C119,C141,C144,C147,C150,C153,C156,C176,C179,C182,C185,C195,C198,C201,C204,C207,C210,C213,C218,C221,C90,C93,C96,C99,C102,C105,C108,C58,C111,C113,C115,C224,C226,C117,C216,C228)</f>
        <v>8163633.9000000004</v>
      </c>
      <c r="D5" s="146">
        <f>SUM(D6,D9,D12,D15,D18,D21,D24,D27,D30,D31,D34,D37,D40,D43,D46,D49,D52,D55,D60,D63,D66,D69,D72,D75,D78,D81,D84,D119,D141,D144,D147,D150,D153,D156,D176,D179,D182,D185,D195,D198,D201,D204,D207,D210,D213,D218,D221,D90,D93,D96,D99,D102,D105,D108,D58,D87,D111,D113,D115,D117,D224,D226,D216,D228)</f>
        <v>7901278</v>
      </c>
      <c r="E5" s="146">
        <f>SUM(E8,E11,E14,E17,E20,E23,E26,E29,E33,E36,E39,E42,E45,E48,E51,E54,E57,E62,E65,E68,E71,E74,E77,E80,E83,E86,E122,E125,E128,E131,E134,E140,E143,E146,E149,E152,E155,E159,E162,E165,E168,E171,E178,E181,E184,E188,E191,E194,E197,E200,E203,E206,E209,E212,E215,E220,E223,E92,E95,E98,E101,E104,E107,E110,E59,E112,E114,E116,E118,E137,E173,E175,E225,E227,E89,E217,E229)</f>
        <v>262355.90000000002</v>
      </c>
      <c r="F5" s="147"/>
      <c r="G5" s="147"/>
      <c r="H5" s="147"/>
      <c r="I5" s="148"/>
      <c r="J5" s="97" t="s">
        <v>9</v>
      </c>
      <c r="K5" s="97" t="s">
        <v>9</v>
      </c>
      <c r="L5" s="152" t="s">
        <v>339</v>
      </c>
      <c r="N5" s="153">
        <f>C5-D5</f>
        <v>262355.90000000037</v>
      </c>
    </row>
    <row r="6" spans="1:18" s="158" customFormat="1" ht="30" customHeight="1">
      <c r="A6" s="154" t="s">
        <v>13</v>
      </c>
      <c r="B6" s="104" t="s">
        <v>14</v>
      </c>
      <c r="C6" s="96">
        <f>C8</f>
        <v>120000</v>
      </c>
      <c r="D6" s="96">
        <f>D8</f>
        <v>140000</v>
      </c>
      <c r="E6" s="96">
        <f>E7+E8</f>
        <v>401688</v>
      </c>
      <c r="F6" s="155"/>
      <c r="G6" s="155"/>
      <c r="H6" s="155"/>
      <c r="I6" s="155"/>
      <c r="J6" s="113" t="s">
        <v>15</v>
      </c>
      <c r="K6" s="156" t="s">
        <v>16</v>
      </c>
      <c r="L6" s="157" t="s">
        <v>17</v>
      </c>
      <c r="N6" s="159"/>
      <c r="O6" s="159"/>
      <c r="R6" s="159"/>
    </row>
    <row r="7" spans="1:18" s="158" customFormat="1" ht="30" customHeight="1">
      <c r="A7" s="154"/>
      <c r="B7" s="109" t="s">
        <v>348</v>
      </c>
      <c r="C7" s="97" t="s">
        <v>9</v>
      </c>
      <c r="D7" s="97" t="s">
        <v>9</v>
      </c>
      <c r="E7" s="98">
        <f>'冠名基金收支明细 (2022)'!E6</f>
        <v>421688</v>
      </c>
      <c r="F7" s="155"/>
      <c r="G7" s="155"/>
      <c r="H7" s="155"/>
      <c r="I7" s="155"/>
      <c r="J7" s="113" t="s">
        <v>15</v>
      </c>
      <c r="K7" s="156" t="s">
        <v>16</v>
      </c>
      <c r="L7" s="157" t="s">
        <v>17</v>
      </c>
      <c r="N7" s="159"/>
      <c r="O7" s="159"/>
      <c r="R7" s="159"/>
    </row>
    <row r="8" spans="1:18" s="158" customFormat="1" ht="30" customHeight="1">
      <c r="A8" s="154"/>
      <c r="B8" s="109" t="s">
        <v>347</v>
      </c>
      <c r="C8" s="98">
        <v>120000</v>
      </c>
      <c r="D8" s="98">
        <v>140000</v>
      </c>
      <c r="E8" s="98">
        <f>C8-D8</f>
        <v>-20000</v>
      </c>
      <c r="F8" s="98"/>
      <c r="G8" s="98"/>
      <c r="H8" s="98"/>
      <c r="I8" s="98"/>
      <c r="J8" s="113" t="s">
        <v>15</v>
      </c>
      <c r="K8" s="156" t="s">
        <v>16</v>
      </c>
      <c r="L8" s="157" t="s">
        <v>17</v>
      </c>
      <c r="N8" s="159"/>
      <c r="R8" s="159"/>
    </row>
    <row r="9" spans="1:18" s="158" customFormat="1" ht="30" hidden="1" customHeight="1">
      <c r="A9" s="154" t="s">
        <v>21</v>
      </c>
      <c r="B9" s="105" t="s">
        <v>22</v>
      </c>
      <c r="C9" s="96">
        <v>0</v>
      </c>
      <c r="D9" s="96">
        <v>0</v>
      </c>
      <c r="E9" s="96">
        <f>E10+E11</f>
        <v>0</v>
      </c>
      <c r="F9" s="96"/>
      <c r="G9" s="160"/>
      <c r="H9" s="109"/>
      <c r="I9" s="161"/>
      <c r="J9" s="113" t="s">
        <v>23</v>
      </c>
      <c r="K9" s="156" t="s">
        <v>24</v>
      </c>
      <c r="L9" s="157" t="s">
        <v>25</v>
      </c>
      <c r="O9" s="159"/>
    </row>
    <row r="10" spans="1:18" s="158" customFormat="1" ht="30" hidden="1" customHeight="1">
      <c r="A10" s="154"/>
      <c r="B10" s="109" t="s">
        <v>348</v>
      </c>
      <c r="C10" s="97" t="s">
        <v>9</v>
      </c>
      <c r="D10" s="97" t="s">
        <v>9</v>
      </c>
      <c r="E10" s="98">
        <f>'冠名基金收支明细 (2022)'!E9</f>
        <v>0</v>
      </c>
      <c r="F10" s="96"/>
      <c r="G10" s="160"/>
      <c r="H10" s="109"/>
      <c r="I10" s="161"/>
      <c r="J10" s="113" t="s">
        <v>23</v>
      </c>
      <c r="K10" s="156" t="s">
        <v>24</v>
      </c>
      <c r="L10" s="157" t="s">
        <v>25</v>
      </c>
    </row>
    <row r="11" spans="1:18" s="158" customFormat="1" ht="30" hidden="1" customHeight="1">
      <c r="A11" s="154"/>
      <c r="B11" s="109" t="s">
        <v>347</v>
      </c>
      <c r="C11" s="98">
        <v>0</v>
      </c>
      <c r="D11" s="98">
        <v>0</v>
      </c>
      <c r="E11" s="98">
        <v>0</v>
      </c>
      <c r="F11" s="96"/>
      <c r="G11" s="160"/>
      <c r="H11" s="109"/>
      <c r="I11" s="161"/>
      <c r="J11" s="113" t="s">
        <v>23</v>
      </c>
      <c r="K11" s="156" t="s">
        <v>24</v>
      </c>
      <c r="L11" s="157" t="s">
        <v>25</v>
      </c>
    </row>
    <row r="12" spans="1:18" s="158" customFormat="1" ht="30" customHeight="1">
      <c r="A12" s="154" t="s">
        <v>26</v>
      </c>
      <c r="B12" s="104" t="s">
        <v>27</v>
      </c>
      <c r="C12" s="96">
        <v>0</v>
      </c>
      <c r="D12" s="96">
        <v>0</v>
      </c>
      <c r="E12" s="96">
        <f>E13+E14</f>
        <v>20000</v>
      </c>
      <c r="F12" s="96"/>
      <c r="G12" s="160"/>
      <c r="H12" s="109"/>
      <c r="I12" s="161"/>
      <c r="J12" s="113" t="s">
        <v>28</v>
      </c>
      <c r="K12" s="162" t="s">
        <v>29</v>
      </c>
      <c r="L12" s="157" t="s">
        <v>30</v>
      </c>
    </row>
    <row r="13" spans="1:18" s="158" customFormat="1" ht="30" customHeight="1">
      <c r="A13" s="154"/>
      <c r="B13" s="109" t="s">
        <v>348</v>
      </c>
      <c r="C13" s="97" t="s">
        <v>9</v>
      </c>
      <c r="D13" s="97" t="s">
        <v>9</v>
      </c>
      <c r="E13" s="98">
        <f>'冠名基金收支明细 (2022)'!E12</f>
        <v>20000</v>
      </c>
      <c r="F13" s="96"/>
      <c r="G13" s="160"/>
      <c r="H13" s="109"/>
      <c r="I13" s="161"/>
      <c r="J13" s="113" t="s">
        <v>28</v>
      </c>
      <c r="K13" s="162" t="s">
        <v>29</v>
      </c>
      <c r="L13" s="157" t="s">
        <v>30</v>
      </c>
    </row>
    <row r="14" spans="1:18" s="158" customFormat="1" ht="30" hidden="1" customHeight="1">
      <c r="A14" s="154"/>
      <c r="B14" s="109" t="s">
        <v>347</v>
      </c>
      <c r="C14" s="98">
        <v>0</v>
      </c>
      <c r="D14" s="98">
        <v>0</v>
      </c>
      <c r="E14" s="98">
        <v>0</v>
      </c>
      <c r="F14" s="96"/>
      <c r="G14" s="160"/>
      <c r="H14" s="109"/>
      <c r="I14" s="161"/>
      <c r="J14" s="113" t="s">
        <v>28</v>
      </c>
      <c r="K14" s="162" t="s">
        <v>29</v>
      </c>
      <c r="L14" s="157" t="s">
        <v>30</v>
      </c>
    </row>
    <row r="15" spans="1:18" s="158" customFormat="1" ht="30" customHeight="1">
      <c r="A15" s="154" t="s">
        <v>31</v>
      </c>
      <c r="B15" s="104" t="s">
        <v>32</v>
      </c>
      <c r="C15" s="96">
        <v>0</v>
      </c>
      <c r="D15" s="96">
        <v>0</v>
      </c>
      <c r="E15" s="96">
        <f>E16+E17</f>
        <v>1520</v>
      </c>
      <c r="F15" s="96"/>
      <c r="G15" s="160"/>
      <c r="H15" s="109"/>
      <c r="I15" s="161"/>
      <c r="J15" s="113" t="s">
        <v>33</v>
      </c>
      <c r="K15" s="156" t="s">
        <v>34</v>
      </c>
      <c r="L15" s="157" t="s">
        <v>35</v>
      </c>
    </row>
    <row r="16" spans="1:18" s="158" customFormat="1" ht="30" customHeight="1">
      <c r="A16" s="154"/>
      <c r="B16" s="109" t="s">
        <v>348</v>
      </c>
      <c r="C16" s="97" t="s">
        <v>9</v>
      </c>
      <c r="D16" s="97" t="s">
        <v>9</v>
      </c>
      <c r="E16" s="98">
        <f>'冠名基金收支明细 (2022)'!E15</f>
        <v>1520</v>
      </c>
      <c r="F16" s="96"/>
      <c r="G16" s="160"/>
      <c r="H16" s="109"/>
      <c r="I16" s="161"/>
      <c r="J16" s="113" t="s">
        <v>33</v>
      </c>
      <c r="K16" s="156" t="s">
        <v>34</v>
      </c>
      <c r="L16" s="157" t="s">
        <v>35</v>
      </c>
    </row>
    <row r="17" spans="1:12" s="158" customFormat="1" ht="30" hidden="1" customHeight="1">
      <c r="A17" s="154"/>
      <c r="B17" s="109" t="s">
        <v>347</v>
      </c>
      <c r="C17" s="98">
        <v>0</v>
      </c>
      <c r="D17" s="98">
        <v>0</v>
      </c>
      <c r="E17" s="98">
        <v>0</v>
      </c>
      <c r="F17" s="96"/>
      <c r="G17" s="160"/>
      <c r="H17" s="109"/>
      <c r="I17" s="161"/>
      <c r="J17" s="113" t="s">
        <v>33</v>
      </c>
      <c r="K17" s="156" t="s">
        <v>34</v>
      </c>
      <c r="L17" s="157" t="s">
        <v>35</v>
      </c>
    </row>
    <row r="18" spans="1:12" s="158" customFormat="1" ht="30" customHeight="1">
      <c r="A18" s="154" t="s">
        <v>36</v>
      </c>
      <c r="B18" s="104" t="s">
        <v>37</v>
      </c>
      <c r="C18" s="96">
        <f>C20</f>
        <v>0</v>
      </c>
      <c r="D18" s="96">
        <f>D20</f>
        <v>0</v>
      </c>
      <c r="E18" s="96">
        <f>E19+E20</f>
        <v>18350</v>
      </c>
      <c r="F18" s="96"/>
      <c r="G18" s="160"/>
      <c r="H18" s="109"/>
      <c r="I18" s="161"/>
      <c r="J18" s="113" t="s">
        <v>38</v>
      </c>
      <c r="K18" s="156" t="s">
        <v>39</v>
      </c>
      <c r="L18" s="157" t="s">
        <v>40</v>
      </c>
    </row>
    <row r="19" spans="1:12" s="158" customFormat="1" ht="30" customHeight="1">
      <c r="A19" s="163"/>
      <c r="B19" s="109" t="s">
        <v>348</v>
      </c>
      <c r="C19" s="97" t="s">
        <v>9</v>
      </c>
      <c r="D19" s="97" t="s">
        <v>9</v>
      </c>
      <c r="E19" s="98">
        <f>'冠名基金收支明细 (2022)'!E18</f>
        <v>18350</v>
      </c>
      <c r="F19" s="96"/>
      <c r="G19" s="160"/>
      <c r="H19" s="109"/>
      <c r="I19" s="161"/>
      <c r="J19" s="164" t="s">
        <v>38</v>
      </c>
      <c r="K19" s="156" t="s">
        <v>39</v>
      </c>
      <c r="L19" s="157" t="s">
        <v>40</v>
      </c>
    </row>
    <row r="20" spans="1:12" s="158" customFormat="1" ht="30" hidden="1" customHeight="1">
      <c r="A20" s="163"/>
      <c r="B20" s="109" t="s">
        <v>347</v>
      </c>
      <c r="C20" s="98">
        <v>0</v>
      </c>
      <c r="D20" s="98">
        <v>0</v>
      </c>
      <c r="E20" s="98">
        <v>0</v>
      </c>
      <c r="F20" s="96"/>
      <c r="G20" s="160"/>
      <c r="H20" s="109"/>
      <c r="I20" s="161"/>
      <c r="J20" s="164" t="s">
        <v>38</v>
      </c>
      <c r="K20" s="156" t="s">
        <v>39</v>
      </c>
      <c r="L20" s="157" t="s">
        <v>40</v>
      </c>
    </row>
    <row r="21" spans="1:12" s="158" customFormat="1" ht="30" customHeight="1">
      <c r="A21" s="154" t="s">
        <v>41</v>
      </c>
      <c r="B21" s="104" t="s">
        <v>42</v>
      </c>
      <c r="C21" s="96">
        <f>C23</f>
        <v>0</v>
      </c>
      <c r="D21" s="96">
        <f>D23</f>
        <v>0</v>
      </c>
      <c r="E21" s="96">
        <f>E22+E23</f>
        <v>5513.7599999999948</v>
      </c>
      <c r="F21" s="96"/>
      <c r="G21" s="160"/>
      <c r="H21" s="109"/>
      <c r="I21" s="161"/>
      <c r="J21" s="113" t="s">
        <v>33</v>
      </c>
      <c r="K21" s="156" t="s">
        <v>43</v>
      </c>
      <c r="L21" s="157" t="s">
        <v>44</v>
      </c>
    </row>
    <row r="22" spans="1:12" s="158" customFormat="1" ht="30" customHeight="1">
      <c r="A22" s="163"/>
      <c r="B22" s="109" t="s">
        <v>348</v>
      </c>
      <c r="C22" s="97" t="s">
        <v>9</v>
      </c>
      <c r="D22" s="97" t="s">
        <v>9</v>
      </c>
      <c r="E22" s="98">
        <f>'冠名基金收支明细 (2022)'!E21</f>
        <v>5513.7599999999948</v>
      </c>
      <c r="F22" s="96"/>
      <c r="G22" s="160"/>
      <c r="H22" s="109"/>
      <c r="I22" s="161"/>
      <c r="J22" s="164" t="s">
        <v>33</v>
      </c>
      <c r="K22" s="156" t="s">
        <v>43</v>
      </c>
      <c r="L22" s="157" t="s">
        <v>44</v>
      </c>
    </row>
    <row r="23" spans="1:12" s="158" customFormat="1" ht="30" hidden="1" customHeight="1">
      <c r="A23" s="163"/>
      <c r="B23" s="109" t="s">
        <v>347</v>
      </c>
      <c r="C23" s="98">
        <v>0</v>
      </c>
      <c r="D23" s="98">
        <v>0</v>
      </c>
      <c r="E23" s="98">
        <f>C23-D23</f>
        <v>0</v>
      </c>
      <c r="F23" s="96"/>
      <c r="G23" s="160"/>
      <c r="H23" s="109"/>
      <c r="I23" s="161"/>
      <c r="J23" s="164" t="s">
        <v>33</v>
      </c>
      <c r="K23" s="156" t="s">
        <v>43</v>
      </c>
      <c r="L23" s="157" t="s">
        <v>44</v>
      </c>
    </row>
    <row r="24" spans="1:12" s="158" customFormat="1" ht="30" customHeight="1">
      <c r="A24" s="154" t="s">
        <v>46</v>
      </c>
      <c r="B24" s="104" t="s">
        <v>47</v>
      </c>
      <c r="C24" s="96">
        <f>C26</f>
        <v>0</v>
      </c>
      <c r="D24" s="96">
        <f>D26</f>
        <v>0</v>
      </c>
      <c r="E24" s="96">
        <f>E25+E26</f>
        <v>30000</v>
      </c>
      <c r="F24" s="96"/>
      <c r="G24" s="160"/>
      <c r="H24" s="109"/>
      <c r="I24" s="161"/>
      <c r="J24" s="113" t="s">
        <v>33</v>
      </c>
      <c r="K24" s="156" t="s">
        <v>48</v>
      </c>
      <c r="L24" s="157" t="s">
        <v>49</v>
      </c>
    </row>
    <row r="25" spans="1:12" s="158" customFormat="1" ht="30" customHeight="1">
      <c r="A25" s="163"/>
      <c r="B25" s="109" t="s">
        <v>348</v>
      </c>
      <c r="C25" s="97" t="s">
        <v>9</v>
      </c>
      <c r="D25" s="97" t="s">
        <v>9</v>
      </c>
      <c r="E25" s="98">
        <f>'冠名基金收支明细 (2022)'!E24</f>
        <v>30000</v>
      </c>
      <c r="F25" s="96"/>
      <c r="G25" s="160"/>
      <c r="H25" s="109"/>
      <c r="I25" s="161"/>
      <c r="J25" s="164" t="s">
        <v>33</v>
      </c>
      <c r="K25" s="156" t="s">
        <v>48</v>
      </c>
      <c r="L25" s="157" t="s">
        <v>49</v>
      </c>
    </row>
    <row r="26" spans="1:12" s="158" customFormat="1" ht="30" hidden="1" customHeight="1">
      <c r="A26" s="163"/>
      <c r="B26" s="109" t="s">
        <v>347</v>
      </c>
      <c r="C26" s="98">
        <v>0</v>
      </c>
      <c r="D26" s="98">
        <v>0</v>
      </c>
      <c r="E26" s="98">
        <v>0</v>
      </c>
      <c r="F26" s="96"/>
      <c r="G26" s="160"/>
      <c r="H26" s="109"/>
      <c r="I26" s="161"/>
      <c r="J26" s="164" t="s">
        <v>33</v>
      </c>
      <c r="K26" s="156" t="s">
        <v>48</v>
      </c>
      <c r="L26" s="157" t="s">
        <v>49</v>
      </c>
    </row>
    <row r="27" spans="1:12" s="158" customFormat="1" ht="30" customHeight="1">
      <c r="A27" s="154" t="s">
        <v>50</v>
      </c>
      <c r="B27" s="104" t="s">
        <v>51</v>
      </c>
      <c r="C27" s="96">
        <f>C29</f>
        <v>0</v>
      </c>
      <c r="D27" s="96">
        <f>D29</f>
        <v>40000</v>
      </c>
      <c r="E27" s="96">
        <f>E28+E29</f>
        <v>10000</v>
      </c>
      <c r="F27" s="96"/>
      <c r="G27" s="160"/>
      <c r="H27" s="109"/>
      <c r="I27" s="161"/>
      <c r="J27" s="113" t="s">
        <v>33</v>
      </c>
      <c r="K27" s="156" t="s">
        <v>52</v>
      </c>
      <c r="L27" s="157" t="s">
        <v>53</v>
      </c>
    </row>
    <row r="28" spans="1:12" s="158" customFormat="1" ht="30" customHeight="1">
      <c r="A28" s="163"/>
      <c r="B28" s="109" t="s">
        <v>348</v>
      </c>
      <c r="C28" s="97" t="s">
        <v>9</v>
      </c>
      <c r="D28" s="97" t="s">
        <v>9</v>
      </c>
      <c r="E28" s="98">
        <f>'冠名基金收支明细 (2022)'!E27</f>
        <v>50000</v>
      </c>
      <c r="F28" s="96"/>
      <c r="G28" s="160"/>
      <c r="H28" s="109"/>
      <c r="I28" s="161"/>
      <c r="J28" s="164" t="s">
        <v>33</v>
      </c>
      <c r="K28" s="156" t="s">
        <v>52</v>
      </c>
      <c r="L28" s="157" t="s">
        <v>53</v>
      </c>
    </row>
    <row r="29" spans="1:12" s="158" customFormat="1" ht="30" customHeight="1">
      <c r="A29" s="163"/>
      <c r="B29" s="109" t="s">
        <v>347</v>
      </c>
      <c r="C29" s="98">
        <v>0</v>
      </c>
      <c r="D29" s="98">
        <v>40000</v>
      </c>
      <c r="E29" s="98">
        <f>C29-D29</f>
        <v>-40000</v>
      </c>
      <c r="F29" s="96"/>
      <c r="G29" s="160"/>
      <c r="H29" s="109"/>
      <c r="I29" s="161"/>
      <c r="J29" s="164" t="s">
        <v>33</v>
      </c>
      <c r="K29" s="156" t="s">
        <v>52</v>
      </c>
      <c r="L29" s="157" t="s">
        <v>53</v>
      </c>
    </row>
    <row r="30" spans="1:12" s="158" customFormat="1" ht="30" hidden="1" customHeight="1">
      <c r="A30" s="154" t="s">
        <v>54</v>
      </c>
      <c r="B30" s="104" t="s">
        <v>55</v>
      </c>
      <c r="C30" s="96">
        <v>0</v>
      </c>
      <c r="D30" s="96">
        <v>0</v>
      </c>
      <c r="E30" s="96">
        <v>0</v>
      </c>
      <c r="F30" s="96"/>
      <c r="G30" s="160"/>
      <c r="H30" s="109"/>
      <c r="I30" s="161"/>
      <c r="J30" s="113" t="s">
        <v>10</v>
      </c>
      <c r="K30" s="165" t="s">
        <v>56</v>
      </c>
      <c r="L30" s="157" t="s">
        <v>57</v>
      </c>
    </row>
    <row r="31" spans="1:12" s="158" customFormat="1" ht="30" customHeight="1">
      <c r="A31" s="154" t="s">
        <v>58</v>
      </c>
      <c r="B31" s="104" t="s">
        <v>59</v>
      </c>
      <c r="C31" s="96">
        <f>C33</f>
        <v>0</v>
      </c>
      <c r="D31" s="96">
        <f>D33</f>
        <v>0</v>
      </c>
      <c r="E31" s="96">
        <f>+E32+E33</f>
        <v>100000</v>
      </c>
      <c r="F31" s="96"/>
      <c r="G31" s="160"/>
      <c r="H31" s="109"/>
      <c r="I31" s="161"/>
      <c r="J31" s="113" t="s">
        <v>33</v>
      </c>
      <c r="K31" s="156" t="s">
        <v>60</v>
      </c>
      <c r="L31" s="157" t="s">
        <v>61</v>
      </c>
    </row>
    <row r="32" spans="1:12" s="158" customFormat="1" ht="30" customHeight="1">
      <c r="A32" s="154"/>
      <c r="B32" s="109" t="s">
        <v>348</v>
      </c>
      <c r="C32" s="97" t="s">
        <v>9</v>
      </c>
      <c r="D32" s="97" t="s">
        <v>9</v>
      </c>
      <c r="E32" s="98">
        <f>'冠名基金收支明细 (2022)'!E31</f>
        <v>100000</v>
      </c>
      <c r="F32" s="96"/>
      <c r="G32" s="160"/>
      <c r="H32" s="109"/>
      <c r="I32" s="161"/>
      <c r="J32" s="164" t="s">
        <v>33</v>
      </c>
      <c r="K32" s="156" t="s">
        <v>60</v>
      </c>
      <c r="L32" s="157" t="s">
        <v>61</v>
      </c>
    </row>
    <row r="33" spans="1:14" s="158" customFormat="1" ht="30" hidden="1" customHeight="1">
      <c r="A33" s="163"/>
      <c r="B33" s="109" t="s">
        <v>347</v>
      </c>
      <c r="C33" s="98">
        <v>0</v>
      </c>
      <c r="D33" s="98">
        <v>0</v>
      </c>
      <c r="E33" s="98">
        <f>C33-D33</f>
        <v>0</v>
      </c>
      <c r="F33" s="96"/>
      <c r="G33" s="160"/>
      <c r="H33" s="109"/>
      <c r="I33" s="161"/>
      <c r="J33" s="164" t="s">
        <v>33</v>
      </c>
      <c r="K33" s="156" t="s">
        <v>60</v>
      </c>
      <c r="L33" s="157" t="s">
        <v>61</v>
      </c>
    </row>
    <row r="34" spans="1:14" s="158" customFormat="1" ht="30" customHeight="1">
      <c r="A34" s="154" t="s">
        <v>62</v>
      </c>
      <c r="B34" s="104" t="s">
        <v>63</v>
      </c>
      <c r="C34" s="96">
        <f>C36</f>
        <v>0</v>
      </c>
      <c r="D34" s="96">
        <f>D36</f>
        <v>0</v>
      </c>
      <c r="E34" s="96">
        <f>E35+E36</f>
        <v>22457.919999999998</v>
      </c>
      <c r="F34" s="96"/>
      <c r="G34" s="160"/>
      <c r="H34" s="109"/>
      <c r="I34" s="161"/>
      <c r="J34" s="113" t="s">
        <v>38</v>
      </c>
      <c r="K34" s="156" t="s">
        <v>64</v>
      </c>
      <c r="L34" s="157" t="s">
        <v>65</v>
      </c>
    </row>
    <row r="35" spans="1:14" s="158" customFormat="1" ht="30" customHeight="1">
      <c r="A35" s="163"/>
      <c r="B35" s="110" t="s">
        <v>348</v>
      </c>
      <c r="C35" s="97" t="s">
        <v>9</v>
      </c>
      <c r="D35" s="97" t="s">
        <v>9</v>
      </c>
      <c r="E35" s="98">
        <f>'冠名基金收支明细 (2022)'!E34</f>
        <v>22457.919999999998</v>
      </c>
      <c r="F35" s="96"/>
      <c r="G35" s="160"/>
      <c r="H35" s="109"/>
      <c r="I35" s="161"/>
      <c r="J35" s="164" t="s">
        <v>38</v>
      </c>
      <c r="K35" s="156" t="s">
        <v>64</v>
      </c>
      <c r="L35" s="157" t="s">
        <v>65</v>
      </c>
      <c r="N35" s="159"/>
    </row>
    <row r="36" spans="1:14" s="158" customFormat="1" ht="30" hidden="1" customHeight="1">
      <c r="A36" s="163"/>
      <c r="B36" s="110" t="s">
        <v>347</v>
      </c>
      <c r="C36" s="98">
        <v>0</v>
      </c>
      <c r="D36" s="98">
        <v>0</v>
      </c>
      <c r="E36" s="98">
        <f>C36-D36</f>
        <v>0</v>
      </c>
      <c r="F36" s="96"/>
      <c r="G36" s="160"/>
      <c r="H36" s="109"/>
      <c r="I36" s="161"/>
      <c r="J36" s="164" t="s">
        <v>38</v>
      </c>
      <c r="K36" s="156" t="s">
        <v>64</v>
      </c>
      <c r="L36" s="157" t="s">
        <v>65</v>
      </c>
    </row>
    <row r="37" spans="1:14" s="158" customFormat="1" ht="30" customHeight="1">
      <c r="A37" s="154" t="s">
        <v>66</v>
      </c>
      <c r="B37" s="104" t="s">
        <v>67</v>
      </c>
      <c r="C37" s="96">
        <f>C39</f>
        <v>0</v>
      </c>
      <c r="D37" s="96">
        <f>D39</f>
        <v>0</v>
      </c>
      <c r="E37" s="96">
        <f>E38+E39</f>
        <v>38000</v>
      </c>
      <c r="F37" s="96">
        <v>6</v>
      </c>
      <c r="G37" s="160">
        <v>10</v>
      </c>
      <c r="H37" s="109" t="s">
        <v>68</v>
      </c>
      <c r="I37" s="161">
        <v>15312060575</v>
      </c>
      <c r="J37" s="113" t="s">
        <v>38</v>
      </c>
      <c r="K37" s="156" t="s">
        <v>69</v>
      </c>
      <c r="L37" s="157" t="s">
        <v>70</v>
      </c>
    </row>
    <row r="38" spans="1:14" s="158" customFormat="1" ht="30" customHeight="1">
      <c r="A38" s="163"/>
      <c r="B38" s="110" t="s">
        <v>348</v>
      </c>
      <c r="C38" s="97" t="s">
        <v>9</v>
      </c>
      <c r="D38" s="97" t="s">
        <v>9</v>
      </c>
      <c r="E38" s="98">
        <f>'冠名基金收支明细 (2022)'!E37</f>
        <v>38000</v>
      </c>
      <c r="F38" s="96"/>
      <c r="G38" s="160"/>
      <c r="H38" s="109"/>
      <c r="I38" s="161"/>
      <c r="J38" s="164" t="s">
        <v>38</v>
      </c>
      <c r="K38" s="156" t="s">
        <v>69</v>
      </c>
      <c r="L38" s="157" t="s">
        <v>70</v>
      </c>
    </row>
    <row r="39" spans="1:14" s="158" customFormat="1" ht="30" hidden="1" customHeight="1">
      <c r="A39" s="163"/>
      <c r="B39" s="110" t="s">
        <v>347</v>
      </c>
      <c r="C39" s="98">
        <v>0</v>
      </c>
      <c r="D39" s="98">
        <v>0</v>
      </c>
      <c r="E39" s="98">
        <v>0</v>
      </c>
      <c r="F39" s="96"/>
      <c r="G39" s="160"/>
      <c r="H39" s="109"/>
      <c r="I39" s="161"/>
      <c r="J39" s="164" t="s">
        <v>38</v>
      </c>
      <c r="K39" s="156" t="s">
        <v>69</v>
      </c>
      <c r="L39" s="157" t="s">
        <v>70</v>
      </c>
    </row>
    <row r="40" spans="1:14" s="158" customFormat="1" ht="30" customHeight="1">
      <c r="A40" s="154" t="s">
        <v>71</v>
      </c>
      <c r="B40" s="104" t="s">
        <v>72</v>
      </c>
      <c r="C40" s="96">
        <f>C42</f>
        <v>50000</v>
      </c>
      <c r="D40" s="96">
        <f>D42</f>
        <v>50000</v>
      </c>
      <c r="E40" s="96">
        <f>E41+E42</f>
        <v>0</v>
      </c>
      <c r="F40" s="96">
        <v>5</v>
      </c>
      <c r="G40" s="160">
        <v>10</v>
      </c>
      <c r="H40" s="109" t="s">
        <v>73</v>
      </c>
      <c r="I40" s="161">
        <v>13813077777</v>
      </c>
      <c r="J40" s="113" t="s">
        <v>38</v>
      </c>
      <c r="K40" s="156" t="s">
        <v>74</v>
      </c>
      <c r="L40" s="157" t="s">
        <v>75</v>
      </c>
    </row>
    <row r="41" spans="1:14" s="158" customFormat="1" ht="37.5" customHeight="1">
      <c r="A41" s="154"/>
      <c r="B41" s="108" t="s">
        <v>348</v>
      </c>
      <c r="C41" s="97" t="s">
        <v>9</v>
      </c>
      <c r="D41" s="97" t="s">
        <v>9</v>
      </c>
      <c r="E41" s="98">
        <f>'冠名基金收支明细 (2022)'!E40</f>
        <v>0</v>
      </c>
      <c r="F41" s="96"/>
      <c r="G41" s="160"/>
      <c r="H41" s="109"/>
      <c r="I41" s="161"/>
      <c r="J41" s="164" t="s">
        <v>38</v>
      </c>
      <c r="K41" s="166" t="s">
        <v>74</v>
      </c>
      <c r="L41" s="157" t="s">
        <v>75</v>
      </c>
    </row>
    <row r="42" spans="1:14" s="158" customFormat="1" ht="30" customHeight="1">
      <c r="A42" s="163"/>
      <c r="B42" s="110" t="s">
        <v>347</v>
      </c>
      <c r="C42" s="98">
        <v>50000</v>
      </c>
      <c r="D42" s="98">
        <v>50000</v>
      </c>
      <c r="E42" s="98">
        <f>C42-D42</f>
        <v>0</v>
      </c>
      <c r="F42" s="96"/>
      <c r="G42" s="160"/>
      <c r="H42" s="109"/>
      <c r="I42" s="161"/>
      <c r="J42" s="164" t="s">
        <v>38</v>
      </c>
      <c r="K42" s="156" t="s">
        <v>74</v>
      </c>
      <c r="L42" s="157" t="s">
        <v>75</v>
      </c>
    </row>
    <row r="43" spans="1:14" s="158" customFormat="1" ht="30" customHeight="1">
      <c r="A43" s="154" t="s">
        <v>76</v>
      </c>
      <c r="B43" s="104" t="s">
        <v>77</v>
      </c>
      <c r="C43" s="96">
        <f>C45</f>
        <v>120000</v>
      </c>
      <c r="D43" s="96">
        <f>D45</f>
        <v>120000</v>
      </c>
      <c r="E43" s="96">
        <f>E44+E45</f>
        <v>0</v>
      </c>
      <c r="F43" s="96">
        <v>6</v>
      </c>
      <c r="G43" s="160">
        <v>10</v>
      </c>
      <c r="H43" s="109" t="s">
        <v>78</v>
      </c>
      <c r="I43" s="161">
        <v>15295510709</v>
      </c>
      <c r="J43" s="113" t="s">
        <v>38</v>
      </c>
      <c r="K43" s="156" t="s">
        <v>79</v>
      </c>
      <c r="L43" s="157" t="s">
        <v>80</v>
      </c>
    </row>
    <row r="44" spans="1:14" s="158" customFormat="1" ht="37.5" customHeight="1">
      <c r="A44" s="154"/>
      <c r="B44" s="108" t="s">
        <v>348</v>
      </c>
      <c r="C44" s="97" t="s">
        <v>9</v>
      </c>
      <c r="D44" s="97" t="s">
        <v>9</v>
      </c>
      <c r="E44" s="98">
        <f>'冠名基金收支明细 (2022)'!E43</f>
        <v>0</v>
      </c>
      <c r="F44" s="96"/>
      <c r="G44" s="160"/>
      <c r="H44" s="109"/>
      <c r="I44" s="161"/>
      <c r="J44" s="164" t="s">
        <v>38</v>
      </c>
      <c r="K44" s="166" t="s">
        <v>79</v>
      </c>
      <c r="L44" s="157" t="s">
        <v>80</v>
      </c>
    </row>
    <row r="45" spans="1:14" s="158" customFormat="1" ht="30" customHeight="1">
      <c r="A45" s="163"/>
      <c r="B45" s="110" t="s">
        <v>347</v>
      </c>
      <c r="C45" s="98">
        <v>120000</v>
      </c>
      <c r="D45" s="98">
        <v>120000</v>
      </c>
      <c r="E45" s="98">
        <f>C45-D45</f>
        <v>0</v>
      </c>
      <c r="F45" s="96"/>
      <c r="G45" s="160"/>
      <c r="H45" s="109"/>
      <c r="I45" s="161"/>
      <c r="J45" s="164" t="s">
        <v>38</v>
      </c>
      <c r="K45" s="156" t="s">
        <v>79</v>
      </c>
      <c r="L45" s="157" t="s">
        <v>80</v>
      </c>
    </row>
    <row r="46" spans="1:14" s="158" customFormat="1" ht="30" customHeight="1">
      <c r="A46" s="154" t="s">
        <v>81</v>
      </c>
      <c r="B46" s="104" t="s">
        <v>82</v>
      </c>
      <c r="C46" s="96">
        <f>C48</f>
        <v>0</v>
      </c>
      <c r="D46" s="96">
        <f>D48</f>
        <v>80000</v>
      </c>
      <c r="E46" s="96">
        <f>E47+E48</f>
        <v>0</v>
      </c>
      <c r="F46" s="96">
        <v>20</v>
      </c>
      <c r="G46" s="160">
        <v>10</v>
      </c>
      <c r="H46" s="109" t="s">
        <v>83</v>
      </c>
      <c r="I46" s="161">
        <v>13601439888</v>
      </c>
      <c r="J46" s="113" t="s">
        <v>38</v>
      </c>
      <c r="K46" s="156" t="s">
        <v>84</v>
      </c>
      <c r="L46" s="157" t="s">
        <v>85</v>
      </c>
    </row>
    <row r="47" spans="1:14" s="158" customFormat="1" ht="30" customHeight="1">
      <c r="A47" s="163"/>
      <c r="B47" s="110" t="s">
        <v>348</v>
      </c>
      <c r="C47" s="97" t="s">
        <v>9</v>
      </c>
      <c r="D47" s="97" t="s">
        <v>9</v>
      </c>
      <c r="E47" s="98">
        <f>'冠名基金收支明细 (2021)'!E43</f>
        <v>80000</v>
      </c>
      <c r="F47" s="96"/>
      <c r="G47" s="160"/>
      <c r="H47" s="109"/>
      <c r="I47" s="161"/>
      <c r="J47" s="164" t="s">
        <v>38</v>
      </c>
      <c r="K47" s="156" t="s">
        <v>84</v>
      </c>
      <c r="L47" s="157" t="s">
        <v>85</v>
      </c>
    </row>
    <row r="48" spans="1:14" s="158" customFormat="1" ht="30" customHeight="1">
      <c r="A48" s="163"/>
      <c r="B48" s="110" t="s">
        <v>347</v>
      </c>
      <c r="C48" s="98">
        <v>0</v>
      </c>
      <c r="D48" s="98">
        <v>80000</v>
      </c>
      <c r="E48" s="98">
        <f>C48-D48</f>
        <v>-80000</v>
      </c>
      <c r="F48" s="96"/>
      <c r="G48" s="160"/>
      <c r="H48" s="109"/>
      <c r="I48" s="161"/>
      <c r="J48" s="164" t="s">
        <v>38</v>
      </c>
      <c r="K48" s="156" t="s">
        <v>84</v>
      </c>
      <c r="L48" s="157" t="s">
        <v>85</v>
      </c>
    </row>
    <row r="49" spans="1:12" s="158" customFormat="1" ht="30" customHeight="1">
      <c r="A49" s="154" t="s">
        <v>86</v>
      </c>
      <c r="B49" s="104" t="s">
        <v>87</v>
      </c>
      <c r="C49" s="96">
        <f>C51</f>
        <v>3000</v>
      </c>
      <c r="D49" s="96">
        <f>D51</f>
        <v>14000</v>
      </c>
      <c r="E49" s="96">
        <f>E50+E51</f>
        <v>0</v>
      </c>
      <c r="F49" s="96">
        <v>8</v>
      </c>
      <c r="G49" s="160">
        <v>40</v>
      </c>
      <c r="H49" s="109" t="s">
        <v>88</v>
      </c>
      <c r="I49" s="161">
        <v>17766428897</v>
      </c>
      <c r="J49" s="113" t="s">
        <v>33</v>
      </c>
      <c r="K49" s="156" t="s">
        <v>89</v>
      </c>
      <c r="L49" s="157" t="s">
        <v>90</v>
      </c>
    </row>
    <row r="50" spans="1:12" s="158" customFormat="1" ht="30" customHeight="1">
      <c r="A50" s="154"/>
      <c r="B50" s="110" t="s">
        <v>348</v>
      </c>
      <c r="C50" s="97" t="s">
        <v>9</v>
      </c>
      <c r="D50" s="97" t="s">
        <v>9</v>
      </c>
      <c r="E50" s="98">
        <f>'冠名基金收支明细 (2022)'!E49</f>
        <v>11000</v>
      </c>
      <c r="F50" s="96"/>
      <c r="G50" s="160"/>
      <c r="H50" s="109"/>
      <c r="I50" s="161"/>
      <c r="J50" s="164" t="s">
        <v>33</v>
      </c>
      <c r="K50" s="156" t="s">
        <v>89</v>
      </c>
      <c r="L50" s="157" t="s">
        <v>90</v>
      </c>
    </row>
    <row r="51" spans="1:12" s="158" customFormat="1" ht="30" customHeight="1">
      <c r="A51" s="163"/>
      <c r="B51" s="110" t="s">
        <v>347</v>
      </c>
      <c r="C51" s="98">
        <v>3000</v>
      </c>
      <c r="D51" s="98">
        <v>14000</v>
      </c>
      <c r="E51" s="98">
        <f>C51-D51</f>
        <v>-11000</v>
      </c>
      <c r="F51" s="96"/>
      <c r="G51" s="160"/>
      <c r="H51" s="109"/>
      <c r="I51" s="161"/>
      <c r="J51" s="164" t="s">
        <v>33</v>
      </c>
      <c r="K51" s="156" t="s">
        <v>89</v>
      </c>
      <c r="L51" s="157" t="s">
        <v>90</v>
      </c>
    </row>
    <row r="52" spans="1:12" s="158" customFormat="1" ht="30" customHeight="1">
      <c r="A52" s="154" t="s">
        <v>91</v>
      </c>
      <c r="B52" s="104" t="s">
        <v>92</v>
      </c>
      <c r="C52" s="113">
        <f>C54</f>
        <v>100000</v>
      </c>
      <c r="D52" s="113">
        <f>D54</f>
        <v>100000</v>
      </c>
      <c r="E52" s="96">
        <f>E53+E54</f>
        <v>100000</v>
      </c>
      <c r="F52" s="96"/>
      <c r="G52" s="160"/>
      <c r="H52" s="109"/>
      <c r="I52" s="161"/>
      <c r="J52" s="113" t="s">
        <v>93</v>
      </c>
      <c r="K52" s="167" t="s">
        <v>94</v>
      </c>
      <c r="L52" s="157" t="s">
        <v>95</v>
      </c>
    </row>
    <row r="53" spans="1:12" s="158" customFormat="1" ht="30" customHeight="1">
      <c r="A53" s="154"/>
      <c r="B53" s="110" t="s">
        <v>45</v>
      </c>
      <c r="C53" s="97" t="s">
        <v>9</v>
      </c>
      <c r="D53" s="97" t="s">
        <v>9</v>
      </c>
      <c r="E53" s="98">
        <f>'冠名基金收支明细 (2022)'!E52</f>
        <v>100000</v>
      </c>
      <c r="F53" s="98"/>
      <c r="G53" s="98"/>
      <c r="H53" s="98"/>
      <c r="I53" s="98"/>
      <c r="J53" s="164" t="s">
        <v>93</v>
      </c>
      <c r="K53" s="167" t="s">
        <v>94</v>
      </c>
      <c r="L53" s="157" t="s">
        <v>95</v>
      </c>
    </row>
    <row r="54" spans="1:12" s="158" customFormat="1" ht="30" customHeight="1">
      <c r="A54" s="154"/>
      <c r="B54" s="110" t="s">
        <v>347</v>
      </c>
      <c r="C54" s="98">
        <v>100000</v>
      </c>
      <c r="D54" s="98">
        <v>100000</v>
      </c>
      <c r="E54" s="98">
        <f>C54-D54</f>
        <v>0</v>
      </c>
      <c r="F54" s="98"/>
      <c r="G54" s="98"/>
      <c r="H54" s="98"/>
      <c r="I54" s="98"/>
      <c r="J54" s="164" t="s">
        <v>93</v>
      </c>
      <c r="K54" s="167" t="s">
        <v>94</v>
      </c>
      <c r="L54" s="157" t="s">
        <v>95</v>
      </c>
    </row>
    <row r="55" spans="1:12" s="158" customFormat="1" ht="30" customHeight="1">
      <c r="A55" s="154" t="s">
        <v>96</v>
      </c>
      <c r="B55" s="104" t="s">
        <v>97</v>
      </c>
      <c r="C55" s="96">
        <f>C57</f>
        <v>200000</v>
      </c>
      <c r="D55" s="96">
        <f>D57</f>
        <v>150000</v>
      </c>
      <c r="E55" s="96">
        <f>E56+E57</f>
        <v>200000</v>
      </c>
      <c r="F55" s="96"/>
      <c r="G55" s="160"/>
      <c r="H55" s="109"/>
      <c r="I55" s="161"/>
      <c r="J55" s="113" t="s">
        <v>38</v>
      </c>
      <c r="K55" s="167" t="s">
        <v>98</v>
      </c>
      <c r="L55" s="157" t="s">
        <v>99</v>
      </c>
    </row>
    <row r="56" spans="1:12" s="158" customFormat="1" ht="30" customHeight="1">
      <c r="A56" s="163"/>
      <c r="B56" s="110" t="s">
        <v>45</v>
      </c>
      <c r="C56" s="97" t="s">
        <v>9</v>
      </c>
      <c r="D56" s="97" t="s">
        <v>9</v>
      </c>
      <c r="E56" s="98">
        <f>'冠名基金收支明细 (2022)'!E54</f>
        <v>150000</v>
      </c>
      <c r="F56" s="96"/>
      <c r="G56" s="160"/>
      <c r="H56" s="109"/>
      <c r="I56" s="161"/>
      <c r="J56" s="164" t="s">
        <v>38</v>
      </c>
      <c r="K56" s="167" t="s">
        <v>98</v>
      </c>
      <c r="L56" s="157" t="s">
        <v>99</v>
      </c>
    </row>
    <row r="57" spans="1:12" s="158" customFormat="1" ht="30" customHeight="1">
      <c r="A57" s="168"/>
      <c r="B57" s="125" t="s">
        <v>347</v>
      </c>
      <c r="C57" s="126">
        <v>200000</v>
      </c>
      <c r="D57" s="126">
        <v>150000</v>
      </c>
      <c r="E57" s="126">
        <f>C57-D57</f>
        <v>50000</v>
      </c>
      <c r="F57" s="169"/>
      <c r="G57" s="170"/>
      <c r="H57" s="171"/>
      <c r="I57" s="172"/>
      <c r="J57" s="173" t="s">
        <v>38</v>
      </c>
      <c r="K57" s="174" t="s">
        <v>98</v>
      </c>
      <c r="L57" s="175" t="s">
        <v>99</v>
      </c>
    </row>
    <row r="58" spans="1:12" s="158" customFormat="1" ht="30" customHeight="1">
      <c r="A58" s="154" t="s">
        <v>377</v>
      </c>
      <c r="B58" s="104" t="s">
        <v>374</v>
      </c>
      <c r="C58" s="96">
        <f>C59</f>
        <v>826633.9</v>
      </c>
      <c r="D58" s="96">
        <f>D59</f>
        <v>198900</v>
      </c>
      <c r="E58" s="96">
        <f>E59</f>
        <v>627733.9</v>
      </c>
      <c r="F58" s="96"/>
      <c r="G58" s="160"/>
      <c r="H58" s="109"/>
      <c r="I58" s="161"/>
      <c r="J58" s="113" t="s">
        <v>38</v>
      </c>
      <c r="K58" s="219" t="s">
        <v>429</v>
      </c>
      <c r="L58" s="175" t="s">
        <v>376</v>
      </c>
    </row>
    <row r="59" spans="1:12" s="158" customFormat="1" ht="30" customHeight="1">
      <c r="A59" s="168"/>
      <c r="B59" s="125" t="s">
        <v>375</v>
      </c>
      <c r="C59" s="126">
        <v>826633.9</v>
      </c>
      <c r="D59" s="126">
        <v>198900</v>
      </c>
      <c r="E59" s="126">
        <f>C59-D59</f>
        <v>627733.9</v>
      </c>
      <c r="F59" s="169"/>
      <c r="G59" s="170"/>
      <c r="H59" s="171"/>
      <c r="I59" s="172"/>
      <c r="J59" s="173" t="s">
        <v>38</v>
      </c>
      <c r="K59" s="219" t="s">
        <v>429</v>
      </c>
      <c r="L59" s="175" t="s">
        <v>376</v>
      </c>
    </row>
    <row r="60" spans="1:12" ht="30" customHeight="1">
      <c r="A60" s="154" t="s">
        <v>102</v>
      </c>
      <c r="B60" s="104" t="s">
        <v>103</v>
      </c>
      <c r="C60" s="96">
        <f>C62</f>
        <v>30000</v>
      </c>
      <c r="D60" s="96">
        <f>D62</f>
        <v>30000</v>
      </c>
      <c r="E60" s="96">
        <f>E61+E62</f>
        <v>50000</v>
      </c>
      <c r="F60" s="98"/>
      <c r="G60" s="176"/>
      <c r="H60" s="109"/>
      <c r="I60" s="161"/>
      <c r="J60" s="113" t="s">
        <v>38</v>
      </c>
      <c r="K60" s="177" t="s">
        <v>104</v>
      </c>
      <c r="L60" s="157" t="s">
        <v>105</v>
      </c>
    </row>
    <row r="61" spans="1:12" ht="30" customHeight="1">
      <c r="A61" s="154"/>
      <c r="B61" s="110" t="s">
        <v>348</v>
      </c>
      <c r="C61" s="97" t="s">
        <v>9</v>
      </c>
      <c r="D61" s="97" t="s">
        <v>9</v>
      </c>
      <c r="E61" s="98">
        <f>'冠名基金收支明细 (2022)'!E56</f>
        <v>50000</v>
      </c>
      <c r="F61" s="98"/>
      <c r="G61" s="176"/>
      <c r="H61" s="109"/>
      <c r="I61" s="161"/>
      <c r="J61" s="164" t="s">
        <v>38</v>
      </c>
      <c r="K61" s="177" t="s">
        <v>104</v>
      </c>
      <c r="L61" s="157" t="s">
        <v>105</v>
      </c>
    </row>
    <row r="62" spans="1:12" ht="30" customHeight="1">
      <c r="A62" s="154"/>
      <c r="B62" s="110" t="s">
        <v>347</v>
      </c>
      <c r="C62" s="222">
        <v>30000</v>
      </c>
      <c r="D62" s="98">
        <v>30000</v>
      </c>
      <c r="E62" s="98">
        <f>C62-D62</f>
        <v>0</v>
      </c>
      <c r="F62" s="98"/>
      <c r="G62" s="176"/>
      <c r="H62" s="109"/>
      <c r="I62" s="161"/>
      <c r="J62" s="164" t="s">
        <v>38</v>
      </c>
      <c r="K62" s="177" t="s">
        <v>104</v>
      </c>
      <c r="L62" s="157" t="s">
        <v>105</v>
      </c>
    </row>
    <row r="63" spans="1:12" ht="30" customHeight="1">
      <c r="A63" s="154" t="s">
        <v>106</v>
      </c>
      <c r="B63" s="104" t="s">
        <v>107</v>
      </c>
      <c r="C63" s="96">
        <v>0</v>
      </c>
      <c r="D63" s="96">
        <v>0</v>
      </c>
      <c r="E63" s="96">
        <f>E64+E65</f>
        <v>4709.5999999999767</v>
      </c>
      <c r="F63" s="98"/>
      <c r="G63" s="176"/>
      <c r="H63" s="109"/>
      <c r="I63" s="161"/>
      <c r="J63" s="113" t="s">
        <v>33</v>
      </c>
      <c r="K63" s="177" t="s">
        <v>108</v>
      </c>
      <c r="L63" s="157" t="s">
        <v>109</v>
      </c>
    </row>
    <row r="64" spans="1:12" ht="30" customHeight="1">
      <c r="A64" s="154"/>
      <c r="B64" s="110" t="s">
        <v>348</v>
      </c>
      <c r="C64" s="97" t="s">
        <v>9</v>
      </c>
      <c r="D64" s="97" t="s">
        <v>9</v>
      </c>
      <c r="E64" s="98">
        <f>'冠名基金收支明细 (2022)'!E59</f>
        <v>4709.5999999999767</v>
      </c>
      <c r="F64" s="98"/>
      <c r="G64" s="176"/>
      <c r="H64" s="109"/>
      <c r="I64" s="161"/>
      <c r="J64" s="164" t="s">
        <v>33</v>
      </c>
      <c r="K64" s="177" t="s">
        <v>108</v>
      </c>
      <c r="L64" s="157" t="s">
        <v>109</v>
      </c>
    </row>
    <row r="65" spans="1:14" s="158" customFormat="1" ht="30" customHeight="1">
      <c r="A65" s="163"/>
      <c r="B65" s="110" t="s">
        <v>347</v>
      </c>
      <c r="C65" s="98">
        <v>0</v>
      </c>
      <c r="D65" s="98">
        <v>0</v>
      </c>
      <c r="E65" s="98">
        <v>0</v>
      </c>
      <c r="F65" s="96"/>
      <c r="G65" s="160"/>
      <c r="H65" s="109"/>
      <c r="I65" s="161"/>
      <c r="J65" s="164" t="s">
        <v>33</v>
      </c>
      <c r="K65" s="177" t="s">
        <v>108</v>
      </c>
      <c r="L65" s="157" t="s">
        <v>109</v>
      </c>
    </row>
    <row r="66" spans="1:14" s="158" customFormat="1" ht="30" customHeight="1">
      <c r="A66" s="154" t="s">
        <v>110</v>
      </c>
      <c r="B66" s="104" t="s">
        <v>111</v>
      </c>
      <c r="C66" s="96">
        <v>0</v>
      </c>
      <c r="D66" s="96">
        <f>D68</f>
        <v>0</v>
      </c>
      <c r="E66" s="96">
        <f>E67+E68</f>
        <v>0</v>
      </c>
      <c r="F66" s="96">
        <v>20</v>
      </c>
      <c r="G66" s="160">
        <v>50</v>
      </c>
      <c r="H66" s="109" t="s">
        <v>112</v>
      </c>
      <c r="I66" s="161">
        <v>18851689529</v>
      </c>
      <c r="J66" s="113" t="s">
        <v>38</v>
      </c>
      <c r="K66" s="177" t="s">
        <v>113</v>
      </c>
      <c r="L66" s="157" t="s">
        <v>114</v>
      </c>
    </row>
    <row r="67" spans="1:14" s="158" customFormat="1" ht="30" customHeight="1">
      <c r="A67" s="163"/>
      <c r="B67" s="109" t="s">
        <v>348</v>
      </c>
      <c r="C67" s="97" t="s">
        <v>9</v>
      </c>
      <c r="D67" s="97" t="s">
        <v>9</v>
      </c>
      <c r="E67" s="98">
        <f>'冠名基金收支明细 (2022)'!E62</f>
        <v>0</v>
      </c>
      <c r="F67" s="96"/>
      <c r="G67" s="160"/>
      <c r="H67" s="109"/>
      <c r="I67" s="161"/>
      <c r="J67" s="164" t="s">
        <v>38</v>
      </c>
      <c r="K67" s="156" t="s">
        <v>113</v>
      </c>
      <c r="L67" s="157" t="s">
        <v>114</v>
      </c>
    </row>
    <row r="68" spans="1:14" s="158" customFormat="1" ht="30" customHeight="1">
      <c r="A68" s="163"/>
      <c r="B68" s="110" t="s">
        <v>347</v>
      </c>
      <c r="C68" s="98">
        <v>0</v>
      </c>
      <c r="D68" s="98">
        <v>0</v>
      </c>
      <c r="E68" s="98">
        <f>C68-D68</f>
        <v>0</v>
      </c>
      <c r="F68" s="96"/>
      <c r="G68" s="160"/>
      <c r="H68" s="109"/>
      <c r="I68" s="161"/>
      <c r="J68" s="164" t="s">
        <v>38</v>
      </c>
      <c r="K68" s="156" t="s">
        <v>113</v>
      </c>
      <c r="L68" s="157" t="s">
        <v>114</v>
      </c>
    </row>
    <row r="69" spans="1:14" s="158" customFormat="1" ht="30" customHeight="1">
      <c r="A69" s="154" t="s">
        <v>115</v>
      </c>
      <c r="B69" s="104" t="s">
        <v>116</v>
      </c>
      <c r="C69" s="96">
        <f>C71</f>
        <v>0</v>
      </c>
      <c r="D69" s="96">
        <f>D71</f>
        <v>0</v>
      </c>
      <c r="E69" s="96">
        <f>E70+E71</f>
        <v>0</v>
      </c>
      <c r="F69" s="96"/>
      <c r="G69" s="160"/>
      <c r="H69" s="109"/>
      <c r="I69" s="161"/>
      <c r="J69" s="113" t="s">
        <v>38</v>
      </c>
      <c r="K69" s="177" t="s">
        <v>117</v>
      </c>
      <c r="L69" s="157" t="s">
        <v>118</v>
      </c>
    </row>
    <row r="70" spans="1:14" s="158" customFormat="1" ht="30" customHeight="1">
      <c r="A70" s="163"/>
      <c r="B70" s="110" t="s">
        <v>348</v>
      </c>
      <c r="C70" s="97" t="s">
        <v>9</v>
      </c>
      <c r="D70" s="97" t="s">
        <v>9</v>
      </c>
      <c r="E70" s="98">
        <f>'冠名基金收支明细 (2022)'!E65</f>
        <v>0</v>
      </c>
      <c r="F70" s="96"/>
      <c r="G70" s="160"/>
      <c r="H70" s="109"/>
      <c r="I70" s="161"/>
      <c r="J70" s="164" t="s">
        <v>38</v>
      </c>
      <c r="K70" s="177" t="s">
        <v>117</v>
      </c>
      <c r="L70" s="157" t="s">
        <v>118</v>
      </c>
    </row>
    <row r="71" spans="1:14" s="158" customFormat="1" ht="30" hidden="1" customHeight="1">
      <c r="A71" s="163"/>
      <c r="B71" s="110" t="s">
        <v>347</v>
      </c>
      <c r="C71" s="98">
        <v>0</v>
      </c>
      <c r="D71" s="98">
        <v>0</v>
      </c>
      <c r="E71" s="98">
        <f>C71-D71</f>
        <v>0</v>
      </c>
      <c r="F71" s="96"/>
      <c r="G71" s="160"/>
      <c r="H71" s="109"/>
      <c r="I71" s="161"/>
      <c r="J71" s="164" t="s">
        <v>38</v>
      </c>
      <c r="K71" s="177" t="s">
        <v>117</v>
      </c>
      <c r="L71" s="157" t="s">
        <v>118</v>
      </c>
    </row>
    <row r="72" spans="1:14" s="158" customFormat="1" ht="30" customHeight="1">
      <c r="A72" s="154" t="s">
        <v>119</v>
      </c>
      <c r="B72" s="104" t="s">
        <v>120</v>
      </c>
      <c r="C72" s="96">
        <f>C74</f>
        <v>100000</v>
      </c>
      <c r="D72" s="96">
        <f>D74</f>
        <v>150000</v>
      </c>
      <c r="E72" s="96">
        <f>E73+E74</f>
        <v>26060.830000000016</v>
      </c>
      <c r="F72" s="96"/>
      <c r="G72" s="160"/>
      <c r="H72" s="109"/>
      <c r="I72" s="161"/>
      <c r="J72" s="113" t="s">
        <v>121</v>
      </c>
      <c r="K72" s="177" t="s">
        <v>122</v>
      </c>
      <c r="L72" s="157" t="s">
        <v>123</v>
      </c>
    </row>
    <row r="73" spans="1:14" s="158" customFormat="1" ht="30" customHeight="1">
      <c r="A73" s="163"/>
      <c r="B73" s="110" t="s">
        <v>348</v>
      </c>
      <c r="C73" s="97" t="s">
        <v>9</v>
      </c>
      <c r="D73" s="97" t="s">
        <v>9</v>
      </c>
      <c r="E73" s="98">
        <f>'冠名基金收支明细 (2022)'!E68</f>
        <v>76060.830000000016</v>
      </c>
      <c r="F73" s="96"/>
      <c r="G73" s="160"/>
      <c r="H73" s="109"/>
      <c r="I73" s="161"/>
      <c r="J73" s="164" t="s">
        <v>121</v>
      </c>
      <c r="K73" s="162" t="s">
        <v>122</v>
      </c>
      <c r="L73" s="157" t="s">
        <v>123</v>
      </c>
    </row>
    <row r="74" spans="1:14" s="158" customFormat="1" ht="30" customHeight="1">
      <c r="A74" s="163"/>
      <c r="B74" s="110" t="s">
        <v>347</v>
      </c>
      <c r="C74" s="98">
        <v>100000</v>
      </c>
      <c r="D74" s="98">
        <v>150000</v>
      </c>
      <c r="E74" s="98">
        <f>C74-D74</f>
        <v>-50000</v>
      </c>
      <c r="F74" s="96"/>
      <c r="G74" s="160"/>
      <c r="H74" s="109"/>
      <c r="I74" s="161"/>
      <c r="J74" s="164" t="s">
        <v>121</v>
      </c>
      <c r="K74" s="162" t="s">
        <v>122</v>
      </c>
      <c r="L74" s="157" t="s">
        <v>123</v>
      </c>
    </row>
    <row r="75" spans="1:14" s="158" customFormat="1" ht="30" customHeight="1">
      <c r="A75" s="154" t="s">
        <v>124</v>
      </c>
      <c r="B75" s="104" t="s">
        <v>125</v>
      </c>
      <c r="C75" s="96">
        <f>C77</f>
        <v>0</v>
      </c>
      <c r="D75" s="96">
        <f>D77</f>
        <v>0</v>
      </c>
      <c r="E75" s="96">
        <f>E76+E77</f>
        <v>0</v>
      </c>
      <c r="F75" s="96"/>
      <c r="G75" s="160"/>
      <c r="H75" s="109"/>
      <c r="I75" s="161"/>
      <c r="J75" s="113" t="s">
        <v>121</v>
      </c>
      <c r="K75" s="177" t="s">
        <v>126</v>
      </c>
      <c r="L75" s="157" t="s">
        <v>127</v>
      </c>
    </row>
    <row r="76" spans="1:14" s="158" customFormat="1" ht="30" hidden="1" customHeight="1">
      <c r="A76" s="163"/>
      <c r="B76" s="110" t="s">
        <v>348</v>
      </c>
      <c r="C76" s="97" t="s">
        <v>9</v>
      </c>
      <c r="D76" s="97" t="s">
        <v>9</v>
      </c>
      <c r="E76" s="98">
        <f>'冠名基金收支明细 (2022)'!E71</f>
        <v>0</v>
      </c>
      <c r="F76" s="96"/>
      <c r="G76" s="160"/>
      <c r="H76" s="109"/>
      <c r="I76" s="161"/>
      <c r="J76" s="164" t="s">
        <v>121</v>
      </c>
      <c r="K76" s="162" t="s">
        <v>126</v>
      </c>
      <c r="L76" s="157" t="s">
        <v>127</v>
      </c>
      <c r="N76" s="159"/>
    </row>
    <row r="77" spans="1:14" s="158" customFormat="1" ht="30" hidden="1" customHeight="1">
      <c r="A77" s="163"/>
      <c r="B77" s="110" t="s">
        <v>347</v>
      </c>
      <c r="C77" s="98">
        <v>0</v>
      </c>
      <c r="D77" s="98">
        <v>0</v>
      </c>
      <c r="E77" s="98">
        <f>C77-D77</f>
        <v>0</v>
      </c>
      <c r="F77" s="96"/>
      <c r="G77" s="160"/>
      <c r="H77" s="109"/>
      <c r="I77" s="161"/>
      <c r="J77" s="164" t="s">
        <v>121</v>
      </c>
      <c r="K77" s="162" t="s">
        <v>126</v>
      </c>
      <c r="L77" s="157" t="s">
        <v>127</v>
      </c>
    </row>
    <row r="78" spans="1:14" s="158" customFormat="1" ht="30" customHeight="1">
      <c r="A78" s="154" t="s">
        <v>128</v>
      </c>
      <c r="B78" s="104" t="s">
        <v>129</v>
      </c>
      <c r="C78" s="96">
        <f>C80</f>
        <v>0</v>
      </c>
      <c r="D78" s="96">
        <f>D80</f>
        <v>0</v>
      </c>
      <c r="E78" s="96">
        <f>E79+E80</f>
        <v>115000</v>
      </c>
      <c r="F78" s="137"/>
      <c r="G78" s="178"/>
      <c r="H78" s="111"/>
      <c r="I78" s="179"/>
      <c r="J78" s="113" t="s">
        <v>38</v>
      </c>
      <c r="K78" s="177" t="s">
        <v>130</v>
      </c>
      <c r="L78" s="157" t="s">
        <v>131</v>
      </c>
      <c r="N78" s="180"/>
    </row>
    <row r="79" spans="1:14" s="158" customFormat="1" ht="30" customHeight="1">
      <c r="A79" s="163"/>
      <c r="B79" s="110" t="s">
        <v>45</v>
      </c>
      <c r="C79" s="97" t="s">
        <v>9</v>
      </c>
      <c r="D79" s="97" t="s">
        <v>9</v>
      </c>
      <c r="E79" s="98">
        <f>'冠名基金收支明细 (2022)'!E74</f>
        <v>115000</v>
      </c>
      <c r="F79" s="137"/>
      <c r="G79" s="178"/>
      <c r="H79" s="111"/>
      <c r="I79" s="179"/>
      <c r="J79" s="164" t="s">
        <v>38</v>
      </c>
      <c r="K79" s="162" t="s">
        <v>130</v>
      </c>
      <c r="L79" s="157" t="s">
        <v>131</v>
      </c>
    </row>
    <row r="80" spans="1:14" s="158" customFormat="1" ht="30" customHeight="1">
      <c r="A80" s="163"/>
      <c r="B80" s="110" t="s">
        <v>347</v>
      </c>
      <c r="C80" s="98">
        <v>0</v>
      </c>
      <c r="D80" s="98">
        <v>0</v>
      </c>
      <c r="E80" s="98">
        <f>C80-D80</f>
        <v>0</v>
      </c>
      <c r="F80" s="137"/>
      <c r="G80" s="178"/>
      <c r="H80" s="111"/>
      <c r="I80" s="179"/>
      <c r="J80" s="164" t="s">
        <v>38</v>
      </c>
      <c r="K80" s="162" t="s">
        <v>130</v>
      </c>
      <c r="L80" s="157" t="s">
        <v>131</v>
      </c>
    </row>
    <row r="81" spans="1:14" s="158" customFormat="1" ht="30" customHeight="1">
      <c r="A81" s="154" t="s">
        <v>132</v>
      </c>
      <c r="B81" s="104" t="s">
        <v>133</v>
      </c>
      <c r="C81" s="96">
        <f>C83</f>
        <v>0</v>
      </c>
      <c r="D81" s="96">
        <f>D83</f>
        <v>0</v>
      </c>
      <c r="E81" s="96">
        <f>E82+E83</f>
        <v>50000</v>
      </c>
      <c r="F81" s="137"/>
      <c r="G81" s="178"/>
      <c r="H81" s="111"/>
      <c r="I81" s="179"/>
      <c r="J81" s="113" t="s">
        <v>38</v>
      </c>
      <c r="K81" s="177" t="s">
        <v>134</v>
      </c>
      <c r="L81" s="157" t="s">
        <v>135</v>
      </c>
    </row>
    <row r="82" spans="1:14" s="158" customFormat="1" ht="30" customHeight="1">
      <c r="A82" s="163"/>
      <c r="B82" s="111" t="s">
        <v>45</v>
      </c>
      <c r="C82" s="97" t="s">
        <v>9</v>
      </c>
      <c r="D82" s="97" t="s">
        <v>9</v>
      </c>
      <c r="E82" s="98">
        <f>'冠名基金收支明细 (2022)'!E76</f>
        <v>50000</v>
      </c>
      <c r="F82" s="137"/>
      <c r="G82" s="178"/>
      <c r="H82" s="111"/>
      <c r="I82" s="179"/>
      <c r="J82" s="164" t="s">
        <v>38</v>
      </c>
      <c r="K82" s="162" t="s">
        <v>134</v>
      </c>
      <c r="L82" s="157" t="s">
        <v>135</v>
      </c>
      <c r="N82" s="159"/>
    </row>
    <row r="83" spans="1:14" s="158" customFormat="1" ht="30" hidden="1" customHeight="1">
      <c r="A83" s="163"/>
      <c r="B83" s="110" t="s">
        <v>347</v>
      </c>
      <c r="C83" s="98">
        <v>0</v>
      </c>
      <c r="D83" s="98">
        <v>0</v>
      </c>
      <c r="E83" s="98">
        <f>C83-D83</f>
        <v>0</v>
      </c>
      <c r="F83" s="137"/>
      <c r="G83" s="178"/>
      <c r="H83" s="111"/>
      <c r="I83" s="179"/>
      <c r="J83" s="164" t="s">
        <v>38</v>
      </c>
      <c r="K83" s="162" t="s">
        <v>134</v>
      </c>
      <c r="L83" s="157" t="s">
        <v>135</v>
      </c>
      <c r="N83" s="159"/>
    </row>
    <row r="84" spans="1:14" s="158" customFormat="1" ht="30" customHeight="1">
      <c r="A84" s="154" t="s">
        <v>136</v>
      </c>
      <c r="B84" s="104" t="s">
        <v>137</v>
      </c>
      <c r="C84" s="96">
        <f>C86</f>
        <v>0</v>
      </c>
      <c r="D84" s="96">
        <f>D86</f>
        <v>46332</v>
      </c>
      <c r="E84" s="96">
        <f>E85+E86</f>
        <v>3668</v>
      </c>
      <c r="F84" s="137"/>
      <c r="G84" s="178"/>
      <c r="H84" s="111"/>
      <c r="I84" s="179"/>
      <c r="J84" s="113" t="s">
        <v>38</v>
      </c>
      <c r="K84" s="177" t="s">
        <v>138</v>
      </c>
      <c r="L84" s="157" t="s">
        <v>139</v>
      </c>
    </row>
    <row r="85" spans="1:14" s="158" customFormat="1" ht="30" customHeight="1">
      <c r="A85" s="163"/>
      <c r="B85" s="110" t="s">
        <v>45</v>
      </c>
      <c r="C85" s="97" t="s">
        <v>9</v>
      </c>
      <c r="D85" s="97" t="s">
        <v>9</v>
      </c>
      <c r="E85" s="98">
        <f>'冠名基金收支明细 (2022)'!E78</f>
        <v>50000</v>
      </c>
      <c r="F85" s="137"/>
      <c r="G85" s="178"/>
      <c r="H85" s="111"/>
      <c r="I85" s="179"/>
      <c r="J85" s="164" t="s">
        <v>38</v>
      </c>
      <c r="K85" s="177" t="s">
        <v>138</v>
      </c>
      <c r="L85" s="157" t="s">
        <v>139</v>
      </c>
    </row>
    <row r="86" spans="1:14" s="158" customFormat="1" ht="30" customHeight="1">
      <c r="A86" s="163"/>
      <c r="B86" s="110" t="s">
        <v>347</v>
      </c>
      <c r="C86" s="98">
        <v>0</v>
      </c>
      <c r="D86" s="98">
        <v>46332</v>
      </c>
      <c r="E86" s="98">
        <f>C86-D86</f>
        <v>-46332</v>
      </c>
      <c r="F86" s="137"/>
      <c r="G86" s="178"/>
      <c r="H86" s="111"/>
      <c r="I86" s="179"/>
      <c r="J86" s="164" t="s">
        <v>38</v>
      </c>
      <c r="K86" s="177" t="s">
        <v>138</v>
      </c>
      <c r="L86" s="157" t="s">
        <v>143</v>
      </c>
    </row>
    <row r="87" spans="1:14" s="158" customFormat="1" ht="30" customHeight="1">
      <c r="A87" s="154" t="s">
        <v>140</v>
      </c>
      <c r="B87" s="104" t="s">
        <v>141</v>
      </c>
      <c r="C87" s="96">
        <f>C89</f>
        <v>0</v>
      </c>
      <c r="D87" s="96">
        <f>D89</f>
        <v>30000</v>
      </c>
      <c r="E87" s="96">
        <f>E88+E89</f>
        <v>20000</v>
      </c>
      <c r="F87" s="137"/>
      <c r="G87" s="178"/>
      <c r="H87" s="111"/>
      <c r="I87" s="179"/>
      <c r="J87" s="113" t="s">
        <v>38</v>
      </c>
      <c r="K87" s="162" t="s">
        <v>142</v>
      </c>
      <c r="L87" s="157" t="s">
        <v>143</v>
      </c>
    </row>
    <row r="88" spans="1:14" s="158" customFormat="1" ht="30" customHeight="1">
      <c r="A88" s="163"/>
      <c r="B88" s="110" t="s">
        <v>45</v>
      </c>
      <c r="C88" s="97" t="s">
        <v>9</v>
      </c>
      <c r="D88" s="97" t="s">
        <v>9</v>
      </c>
      <c r="E88" s="98">
        <f>'冠名基金收支明细 (2022)'!E80</f>
        <v>50000</v>
      </c>
      <c r="F88" s="137"/>
      <c r="G88" s="178"/>
      <c r="H88" s="111"/>
      <c r="I88" s="179"/>
      <c r="J88" s="164" t="s">
        <v>38</v>
      </c>
      <c r="K88" s="162" t="s">
        <v>142</v>
      </c>
      <c r="L88" s="157" t="s">
        <v>143</v>
      </c>
    </row>
    <row r="89" spans="1:14" s="158" customFormat="1" ht="30" customHeight="1">
      <c r="A89" s="163"/>
      <c r="B89" s="110" t="s">
        <v>347</v>
      </c>
      <c r="C89" s="98">
        <v>0</v>
      </c>
      <c r="D89" s="98">
        <v>30000</v>
      </c>
      <c r="E89" s="98">
        <f>C89-D89</f>
        <v>-30000</v>
      </c>
      <c r="F89" s="137"/>
      <c r="G89" s="178"/>
      <c r="H89" s="111"/>
      <c r="I89" s="179"/>
      <c r="J89" s="164" t="s">
        <v>38</v>
      </c>
      <c r="K89" s="162" t="s">
        <v>142</v>
      </c>
      <c r="L89" s="157" t="s">
        <v>143</v>
      </c>
    </row>
    <row r="90" spans="1:14" ht="30" customHeight="1">
      <c r="A90" s="154" t="s">
        <v>359</v>
      </c>
      <c r="B90" s="104" t="s">
        <v>409</v>
      </c>
      <c r="C90" s="96">
        <f>C92</f>
        <v>0</v>
      </c>
      <c r="D90" s="96">
        <f>D92</f>
        <v>30000</v>
      </c>
      <c r="E90" s="96">
        <f>E91+E92</f>
        <v>20000</v>
      </c>
      <c r="F90" s="98"/>
      <c r="G90" s="176"/>
      <c r="H90" s="109"/>
      <c r="I90" s="161"/>
      <c r="J90" s="113" t="s">
        <v>187</v>
      </c>
      <c r="K90" s="161" t="s">
        <v>313</v>
      </c>
      <c r="L90" s="157" t="s">
        <v>314</v>
      </c>
    </row>
    <row r="91" spans="1:14" ht="30" customHeight="1">
      <c r="A91" s="163"/>
      <c r="B91" s="110" t="s">
        <v>349</v>
      </c>
      <c r="C91" s="97" t="s">
        <v>9</v>
      </c>
      <c r="D91" s="97" t="s">
        <v>9</v>
      </c>
      <c r="E91" s="98">
        <f>'冠名基金收支明细 (2022)'!E160</f>
        <v>50000</v>
      </c>
      <c r="F91" s="98"/>
      <c r="G91" s="176"/>
      <c r="H91" s="109"/>
      <c r="I91" s="161"/>
      <c r="J91" s="164" t="s">
        <v>187</v>
      </c>
      <c r="K91" s="161" t="s">
        <v>313</v>
      </c>
      <c r="L91" s="157" t="s">
        <v>314</v>
      </c>
    </row>
    <row r="92" spans="1:14" ht="30" customHeight="1">
      <c r="A92" s="163"/>
      <c r="B92" s="110" t="s">
        <v>347</v>
      </c>
      <c r="C92" s="98">
        <v>0</v>
      </c>
      <c r="D92" s="98">
        <v>30000</v>
      </c>
      <c r="E92" s="98">
        <f>C92-D92</f>
        <v>-30000</v>
      </c>
      <c r="F92" s="98"/>
      <c r="G92" s="176"/>
      <c r="H92" s="109"/>
      <c r="I92" s="161"/>
      <c r="J92" s="164" t="s">
        <v>187</v>
      </c>
      <c r="K92" s="161" t="s">
        <v>313</v>
      </c>
      <c r="L92" s="157" t="s">
        <v>314</v>
      </c>
    </row>
    <row r="93" spans="1:14" ht="30" customHeight="1">
      <c r="A93" s="154" t="s">
        <v>360</v>
      </c>
      <c r="B93" s="104" t="s">
        <v>356</v>
      </c>
      <c r="C93" s="96">
        <f>C95</f>
        <v>0</v>
      </c>
      <c r="D93" s="96">
        <f>D95</f>
        <v>100000</v>
      </c>
      <c r="E93" s="96">
        <f>E94+E95</f>
        <v>0</v>
      </c>
      <c r="F93" s="98"/>
      <c r="G93" s="176"/>
      <c r="H93" s="109"/>
      <c r="I93" s="161"/>
      <c r="J93" s="113" t="s">
        <v>187</v>
      </c>
      <c r="K93" s="161" t="s">
        <v>316</v>
      </c>
      <c r="L93" s="157" t="s">
        <v>317</v>
      </c>
    </row>
    <row r="94" spans="1:14" ht="30" customHeight="1" thickBot="1">
      <c r="A94" s="163"/>
      <c r="B94" s="110" t="s">
        <v>349</v>
      </c>
      <c r="C94" s="97" t="s">
        <v>9</v>
      </c>
      <c r="D94" s="97" t="s">
        <v>9</v>
      </c>
      <c r="E94" s="98">
        <f>'冠名基金收支明细 (2022)'!E162</f>
        <v>100000</v>
      </c>
      <c r="F94" s="100"/>
      <c r="G94" s="181"/>
      <c r="H94" s="182"/>
      <c r="I94" s="183"/>
      <c r="J94" s="164" t="s">
        <v>187</v>
      </c>
      <c r="K94" s="164" t="s">
        <v>316</v>
      </c>
      <c r="L94" s="157" t="s">
        <v>317</v>
      </c>
    </row>
    <row r="95" spans="1:14" ht="30" customHeight="1">
      <c r="A95" s="163"/>
      <c r="B95" s="110" t="s">
        <v>347</v>
      </c>
      <c r="C95" s="98">
        <v>0</v>
      </c>
      <c r="D95" s="98">
        <v>100000</v>
      </c>
      <c r="E95" s="98">
        <f>C95-D95</f>
        <v>-100000</v>
      </c>
      <c r="F95" s="126"/>
      <c r="G95" s="184"/>
      <c r="H95" s="171"/>
      <c r="I95" s="172"/>
      <c r="J95" s="164" t="s">
        <v>187</v>
      </c>
      <c r="K95" s="164" t="s">
        <v>316</v>
      </c>
      <c r="L95" s="157" t="s">
        <v>317</v>
      </c>
    </row>
    <row r="96" spans="1:14" ht="30" customHeight="1">
      <c r="A96" s="154" t="s">
        <v>361</v>
      </c>
      <c r="B96" s="104" t="s">
        <v>352</v>
      </c>
      <c r="C96" s="96">
        <f>C98</f>
        <v>0</v>
      </c>
      <c r="D96" s="96">
        <f>D98</f>
        <v>0</v>
      </c>
      <c r="E96" s="96">
        <f>E97+E98</f>
        <v>100000</v>
      </c>
      <c r="F96" s="104"/>
      <c r="G96" s="104"/>
      <c r="H96" s="104"/>
      <c r="I96" s="104"/>
      <c r="J96" s="113" t="s">
        <v>187</v>
      </c>
      <c r="K96" s="161" t="s">
        <v>318</v>
      </c>
      <c r="L96" s="157" t="s">
        <v>319</v>
      </c>
    </row>
    <row r="97" spans="1:16" ht="30" customHeight="1" thickBot="1">
      <c r="A97" s="163"/>
      <c r="B97" s="110" t="s">
        <v>349</v>
      </c>
      <c r="C97" s="97" t="s">
        <v>9</v>
      </c>
      <c r="D97" s="97" t="s">
        <v>9</v>
      </c>
      <c r="E97" s="98">
        <f>'冠名基金收支明细 (2022)'!E164</f>
        <v>100000</v>
      </c>
      <c r="F97" s="100"/>
      <c r="G97" s="181"/>
      <c r="H97" s="182"/>
      <c r="I97" s="183"/>
      <c r="J97" s="164" t="s">
        <v>187</v>
      </c>
      <c r="K97" s="161" t="s">
        <v>318</v>
      </c>
      <c r="L97" s="157" t="s">
        <v>319</v>
      </c>
    </row>
    <row r="98" spans="1:16" ht="30" customHeight="1" thickBot="1">
      <c r="A98" s="163"/>
      <c r="B98" s="110" t="s">
        <v>347</v>
      </c>
      <c r="C98" s="98">
        <v>0</v>
      </c>
      <c r="D98" s="98">
        <v>0</v>
      </c>
      <c r="E98" s="98">
        <f>C98-D98</f>
        <v>0</v>
      </c>
      <c r="F98" s="100"/>
      <c r="G98" s="181"/>
      <c r="H98" s="182"/>
      <c r="I98" s="183"/>
      <c r="J98" s="164" t="s">
        <v>187</v>
      </c>
      <c r="K98" s="161" t="s">
        <v>318</v>
      </c>
      <c r="L98" s="157" t="s">
        <v>319</v>
      </c>
    </row>
    <row r="99" spans="1:16" ht="30" customHeight="1" thickBot="1">
      <c r="A99" s="154" t="s">
        <v>362</v>
      </c>
      <c r="B99" s="104" t="s">
        <v>410</v>
      </c>
      <c r="C99" s="96">
        <f>C101</f>
        <v>30000</v>
      </c>
      <c r="D99" s="96">
        <f>D101</f>
        <v>30000</v>
      </c>
      <c r="E99" s="96">
        <f>E100+E101</f>
        <v>50000</v>
      </c>
      <c r="F99" s="100"/>
      <c r="G99" s="181"/>
      <c r="H99" s="182"/>
      <c r="I99" s="183"/>
      <c r="J99" s="113" t="s">
        <v>187</v>
      </c>
      <c r="K99" s="161" t="s">
        <v>321</v>
      </c>
      <c r="L99" s="157" t="s">
        <v>328</v>
      </c>
    </row>
    <row r="100" spans="1:16" ht="30" customHeight="1" thickBot="1">
      <c r="A100" s="163"/>
      <c r="B100" s="110" t="s">
        <v>349</v>
      </c>
      <c r="C100" s="97" t="s">
        <v>9</v>
      </c>
      <c r="D100" s="97" t="s">
        <v>9</v>
      </c>
      <c r="E100" s="98">
        <f>'冠名基金收支明细 (2022)'!E166</f>
        <v>50000</v>
      </c>
      <c r="F100" s="112"/>
      <c r="G100" s="112"/>
      <c r="H100" s="112"/>
      <c r="I100" s="112"/>
      <c r="J100" s="164" t="s">
        <v>187</v>
      </c>
      <c r="K100" s="161" t="s">
        <v>321</v>
      </c>
      <c r="L100" s="157" t="s">
        <v>328</v>
      </c>
    </row>
    <row r="101" spans="1:16" ht="30" customHeight="1" thickBot="1">
      <c r="A101" s="163"/>
      <c r="B101" s="110" t="s">
        <v>347</v>
      </c>
      <c r="C101" s="222">
        <v>30000</v>
      </c>
      <c r="D101" s="98">
        <v>30000</v>
      </c>
      <c r="E101" s="98">
        <f>C101-D101</f>
        <v>0</v>
      </c>
      <c r="F101" s="112"/>
      <c r="G101" s="112"/>
      <c r="H101" s="112"/>
      <c r="I101" s="112"/>
      <c r="J101" s="164" t="s">
        <v>187</v>
      </c>
      <c r="K101" s="161" t="s">
        <v>321</v>
      </c>
      <c r="L101" s="157" t="s">
        <v>328</v>
      </c>
    </row>
    <row r="102" spans="1:16" ht="30" customHeight="1" thickBot="1">
      <c r="A102" s="154" t="s">
        <v>346</v>
      </c>
      <c r="B102" s="104" t="s">
        <v>411</v>
      </c>
      <c r="C102" s="96">
        <f>C104</f>
        <v>30000</v>
      </c>
      <c r="D102" s="96">
        <f>D104</f>
        <v>30000</v>
      </c>
      <c r="E102" s="96">
        <f>E103+E104</f>
        <v>50000</v>
      </c>
      <c r="F102" s="112"/>
      <c r="G102" s="112"/>
      <c r="H102" s="112"/>
      <c r="I102" s="112"/>
      <c r="J102" s="113" t="s">
        <v>187</v>
      </c>
      <c r="K102" s="161" t="s">
        <v>323</v>
      </c>
      <c r="L102" s="157" t="s">
        <v>329</v>
      </c>
    </row>
    <row r="103" spans="1:16" ht="30" customHeight="1" thickBot="1">
      <c r="A103" s="163"/>
      <c r="B103" s="110" t="s">
        <v>349</v>
      </c>
      <c r="C103" s="97" t="s">
        <v>9</v>
      </c>
      <c r="D103" s="97" t="s">
        <v>9</v>
      </c>
      <c r="E103" s="98">
        <f>'冠名基金收支明细 (2022)'!E168</f>
        <v>50000</v>
      </c>
      <c r="F103" s="112"/>
      <c r="G103" s="112"/>
      <c r="H103" s="112"/>
      <c r="I103" s="112"/>
      <c r="J103" s="164" t="s">
        <v>187</v>
      </c>
      <c r="K103" s="161" t="s">
        <v>323</v>
      </c>
      <c r="L103" s="157" t="s">
        <v>329</v>
      </c>
    </row>
    <row r="104" spans="1:16" ht="30" customHeight="1" thickBot="1">
      <c r="A104" s="163"/>
      <c r="B104" s="110" t="s">
        <v>347</v>
      </c>
      <c r="C104" s="222">
        <v>30000</v>
      </c>
      <c r="D104" s="98">
        <v>30000</v>
      </c>
      <c r="E104" s="98">
        <f>C104-D104</f>
        <v>0</v>
      </c>
      <c r="F104" s="112"/>
      <c r="G104" s="112"/>
      <c r="H104" s="112"/>
      <c r="I104" s="112"/>
      <c r="J104" s="164" t="s">
        <v>187</v>
      </c>
      <c r="K104" s="161" t="s">
        <v>323</v>
      </c>
      <c r="L104" s="157" t="s">
        <v>329</v>
      </c>
    </row>
    <row r="105" spans="1:16" ht="30" customHeight="1" thickBot="1">
      <c r="A105" s="154" t="s">
        <v>363</v>
      </c>
      <c r="B105" s="104" t="s">
        <v>412</v>
      </c>
      <c r="C105" s="96">
        <f>C107</f>
        <v>30000</v>
      </c>
      <c r="D105" s="96">
        <f>D107</f>
        <v>30000</v>
      </c>
      <c r="E105" s="96">
        <f>E106+E107</f>
        <v>50000</v>
      </c>
      <c r="F105" s="112"/>
      <c r="G105" s="112"/>
      <c r="H105" s="112"/>
      <c r="I105" s="112"/>
      <c r="J105" s="113" t="s">
        <v>187</v>
      </c>
      <c r="K105" s="161" t="s">
        <v>325</v>
      </c>
      <c r="L105" s="157" t="s">
        <v>330</v>
      </c>
    </row>
    <row r="106" spans="1:16" ht="30" customHeight="1" thickBot="1">
      <c r="A106" s="163"/>
      <c r="B106" s="110" t="s">
        <v>349</v>
      </c>
      <c r="C106" s="97" t="s">
        <v>9</v>
      </c>
      <c r="D106" s="97" t="s">
        <v>9</v>
      </c>
      <c r="E106" s="98">
        <f>'冠名基金收支明细 (2022)'!E170</f>
        <v>50000</v>
      </c>
      <c r="F106" s="112"/>
      <c r="G106" s="112"/>
      <c r="H106" s="112"/>
      <c r="I106" s="112"/>
      <c r="J106" s="164" t="s">
        <v>187</v>
      </c>
      <c r="K106" s="161" t="s">
        <v>325</v>
      </c>
      <c r="L106" s="157" t="s">
        <v>330</v>
      </c>
      <c r="O106" s="185"/>
      <c r="P106" s="179"/>
    </row>
    <row r="107" spans="1:16" ht="30" customHeight="1" thickBot="1">
      <c r="A107" s="163"/>
      <c r="B107" s="110" t="s">
        <v>347</v>
      </c>
      <c r="C107" s="222">
        <v>30000</v>
      </c>
      <c r="D107" s="98">
        <v>30000</v>
      </c>
      <c r="E107" s="98">
        <f>C107-D107</f>
        <v>0</v>
      </c>
      <c r="F107" s="112"/>
      <c r="G107" s="112"/>
      <c r="H107" s="112"/>
      <c r="I107" s="112"/>
      <c r="J107" s="164" t="s">
        <v>187</v>
      </c>
      <c r="K107" s="161" t="s">
        <v>325</v>
      </c>
      <c r="L107" s="157" t="s">
        <v>330</v>
      </c>
      <c r="O107" s="185"/>
      <c r="P107" s="179"/>
    </row>
    <row r="108" spans="1:16" ht="30" customHeight="1">
      <c r="A108" s="186" t="s">
        <v>364</v>
      </c>
      <c r="B108" s="119" t="s">
        <v>413</v>
      </c>
      <c r="C108" s="96">
        <f>C110</f>
        <v>30000</v>
      </c>
      <c r="D108" s="96">
        <f>D110</f>
        <v>30000</v>
      </c>
      <c r="E108" s="96">
        <f>E109+E110</f>
        <v>50000</v>
      </c>
      <c r="F108" s="125"/>
      <c r="G108" s="125"/>
      <c r="H108" s="125"/>
      <c r="I108" s="125"/>
      <c r="J108" s="113" t="s">
        <v>187</v>
      </c>
      <c r="K108" s="172" t="s">
        <v>327</v>
      </c>
      <c r="L108" s="175" t="s">
        <v>331</v>
      </c>
    </row>
    <row r="109" spans="1:16" ht="30" customHeight="1">
      <c r="A109" s="154"/>
      <c r="B109" s="110" t="s">
        <v>349</v>
      </c>
      <c r="C109" s="97" t="s">
        <v>9</v>
      </c>
      <c r="D109" s="97" t="s">
        <v>9</v>
      </c>
      <c r="E109" s="98">
        <f>'冠名基金收支明细 (2022)'!E172</f>
        <v>50000</v>
      </c>
      <c r="F109" s="110"/>
      <c r="G109" s="110"/>
      <c r="H109" s="110"/>
      <c r="I109" s="110"/>
      <c r="J109" s="164" t="s">
        <v>187</v>
      </c>
      <c r="K109" s="109" t="s">
        <v>327</v>
      </c>
      <c r="L109" s="157" t="s">
        <v>331</v>
      </c>
    </row>
    <row r="110" spans="1:16" ht="30" customHeight="1">
      <c r="A110" s="186"/>
      <c r="B110" s="125" t="s">
        <v>347</v>
      </c>
      <c r="C110" s="223">
        <v>30000</v>
      </c>
      <c r="D110" s="126">
        <v>30000</v>
      </c>
      <c r="E110" s="126">
        <f>C110-D110</f>
        <v>0</v>
      </c>
      <c r="F110" s="125"/>
      <c r="G110" s="125"/>
      <c r="H110" s="125"/>
      <c r="I110" s="125"/>
      <c r="J110" s="173" t="s">
        <v>187</v>
      </c>
      <c r="K110" s="171" t="s">
        <v>327</v>
      </c>
      <c r="L110" s="175" t="s">
        <v>331</v>
      </c>
    </row>
    <row r="111" spans="1:16" s="158" customFormat="1" ht="30" customHeight="1">
      <c r="A111" s="154" t="s">
        <v>366</v>
      </c>
      <c r="B111" s="104" t="s">
        <v>365</v>
      </c>
      <c r="C111" s="96">
        <f>C112</f>
        <v>50000</v>
      </c>
      <c r="D111" s="96">
        <f>D112</f>
        <v>0</v>
      </c>
      <c r="E111" s="96">
        <f>E112</f>
        <v>50000</v>
      </c>
      <c r="F111" s="96"/>
      <c r="G111" s="160"/>
      <c r="H111" s="109"/>
      <c r="I111" s="161"/>
      <c r="J111" s="173" t="s">
        <v>187</v>
      </c>
      <c r="K111" s="161" t="s">
        <v>367</v>
      </c>
      <c r="L111" s="175" t="s">
        <v>368</v>
      </c>
    </row>
    <row r="112" spans="1:16" s="158" customFormat="1" ht="30" customHeight="1">
      <c r="A112" s="163"/>
      <c r="B112" s="110" t="s">
        <v>347</v>
      </c>
      <c r="C112" s="98">
        <v>50000</v>
      </c>
      <c r="D112" s="98">
        <v>0</v>
      </c>
      <c r="E112" s="98">
        <f>C112-D112</f>
        <v>50000</v>
      </c>
      <c r="F112" s="96"/>
      <c r="G112" s="160"/>
      <c r="H112" s="109"/>
      <c r="I112" s="161"/>
      <c r="J112" s="164" t="s">
        <v>187</v>
      </c>
      <c r="K112" s="161" t="s">
        <v>367</v>
      </c>
      <c r="L112" s="157" t="s">
        <v>368</v>
      </c>
    </row>
    <row r="113" spans="1:18" s="158" customFormat="1" ht="30" customHeight="1">
      <c r="A113" s="189" t="s">
        <v>369</v>
      </c>
      <c r="B113" s="134" t="s">
        <v>370</v>
      </c>
      <c r="C113" s="190">
        <f>C114</f>
        <v>80000</v>
      </c>
      <c r="D113" s="190">
        <f>D114</f>
        <v>30000</v>
      </c>
      <c r="E113" s="190">
        <f>E114</f>
        <v>50000</v>
      </c>
      <c r="F113" s="190"/>
      <c r="G113" s="191"/>
      <c r="H113" s="192"/>
      <c r="I113" s="193"/>
      <c r="J113" s="194" t="s">
        <v>187</v>
      </c>
      <c r="K113" s="195" t="s">
        <v>371</v>
      </c>
      <c r="L113" s="196" t="s">
        <v>372</v>
      </c>
    </row>
    <row r="114" spans="1:18" s="158" customFormat="1" ht="30" customHeight="1">
      <c r="A114" s="168"/>
      <c r="B114" s="125" t="s">
        <v>386</v>
      </c>
      <c r="C114" s="223">
        <v>80000</v>
      </c>
      <c r="D114" s="126">
        <v>30000</v>
      </c>
      <c r="E114" s="126">
        <f>C114-D114</f>
        <v>50000</v>
      </c>
      <c r="F114" s="169"/>
      <c r="G114" s="170"/>
      <c r="H114" s="171"/>
      <c r="I114" s="172"/>
      <c r="J114" s="173" t="s">
        <v>187</v>
      </c>
      <c r="K114" s="171" t="s">
        <v>371</v>
      </c>
      <c r="L114" s="196" t="s">
        <v>372</v>
      </c>
    </row>
    <row r="115" spans="1:18" s="158" customFormat="1" ht="30" customHeight="1">
      <c r="A115" s="154" t="s">
        <v>373</v>
      </c>
      <c r="B115" s="119" t="s">
        <v>388</v>
      </c>
      <c r="C115" s="169">
        <f>C116</f>
        <v>50000</v>
      </c>
      <c r="D115" s="169">
        <f>D116</f>
        <v>0</v>
      </c>
      <c r="E115" s="169">
        <f>E116</f>
        <v>50000</v>
      </c>
      <c r="F115" s="169"/>
      <c r="G115" s="170"/>
      <c r="H115" s="171"/>
      <c r="I115" s="172"/>
      <c r="J115" s="173" t="s">
        <v>187</v>
      </c>
      <c r="K115" s="171" t="s">
        <v>390</v>
      </c>
      <c r="L115" s="175" t="s">
        <v>392</v>
      </c>
    </row>
    <row r="116" spans="1:18" s="158" customFormat="1" ht="30" customHeight="1">
      <c r="A116" s="168"/>
      <c r="B116" s="125" t="s">
        <v>386</v>
      </c>
      <c r="C116" s="126">
        <v>50000</v>
      </c>
      <c r="D116" s="126">
        <v>0</v>
      </c>
      <c r="E116" s="98">
        <f>C116-D116</f>
        <v>50000</v>
      </c>
      <c r="F116" s="169"/>
      <c r="G116" s="170"/>
      <c r="H116" s="171"/>
      <c r="I116" s="172"/>
      <c r="J116" s="173" t="s">
        <v>187</v>
      </c>
      <c r="K116" s="171" t="s">
        <v>390</v>
      </c>
      <c r="L116" s="175" t="s">
        <v>392</v>
      </c>
    </row>
    <row r="117" spans="1:18" s="158" customFormat="1" ht="30" customHeight="1">
      <c r="A117" s="154" t="s">
        <v>387</v>
      </c>
      <c r="B117" s="119" t="s">
        <v>389</v>
      </c>
      <c r="C117" s="169">
        <f>C118</f>
        <v>50000</v>
      </c>
      <c r="D117" s="169">
        <f>D118</f>
        <v>0</v>
      </c>
      <c r="E117" s="169">
        <f>E118</f>
        <v>50000</v>
      </c>
      <c r="F117" s="169"/>
      <c r="G117" s="170"/>
      <c r="H117" s="171"/>
      <c r="I117" s="172"/>
      <c r="J117" s="173" t="s">
        <v>187</v>
      </c>
      <c r="K117" s="171" t="s">
        <v>391</v>
      </c>
      <c r="L117" s="175" t="s">
        <v>393</v>
      </c>
    </row>
    <row r="118" spans="1:18" s="158" customFormat="1" ht="30" customHeight="1">
      <c r="A118" s="168"/>
      <c r="B118" s="125" t="s">
        <v>347</v>
      </c>
      <c r="C118" s="126">
        <v>50000</v>
      </c>
      <c r="D118" s="126">
        <v>0</v>
      </c>
      <c r="E118" s="126">
        <f>C118-D118</f>
        <v>50000</v>
      </c>
      <c r="F118" s="169"/>
      <c r="G118" s="170"/>
      <c r="H118" s="171"/>
      <c r="I118" s="172"/>
      <c r="J118" s="173" t="s">
        <v>187</v>
      </c>
      <c r="K118" s="171" t="s">
        <v>391</v>
      </c>
      <c r="L118" s="175" t="s">
        <v>393</v>
      </c>
    </row>
    <row r="119" spans="1:18" s="158" customFormat="1" ht="30" customHeight="1">
      <c r="A119" s="154" t="s">
        <v>291</v>
      </c>
      <c r="B119" s="104" t="s">
        <v>414</v>
      </c>
      <c r="C119" s="96">
        <f>C120+C123+C126+C129+C132+C135+C138</f>
        <v>911000</v>
      </c>
      <c r="D119" s="96">
        <f>D120+D123+D126+D129+D132+D135+D138</f>
        <v>1338000</v>
      </c>
      <c r="E119" s="96">
        <f>E120+E123+E126+E129+E132+E135+E138</f>
        <v>586600</v>
      </c>
      <c r="F119" s="96">
        <f>SUM(F120:F138)</f>
        <v>125</v>
      </c>
      <c r="G119" s="160">
        <f>SUM(G120:G135)</f>
        <v>160</v>
      </c>
      <c r="H119" s="109" t="s">
        <v>148</v>
      </c>
      <c r="I119" s="161">
        <v>13033513830</v>
      </c>
      <c r="J119" s="113" t="s">
        <v>38</v>
      </c>
      <c r="K119" s="218" t="s">
        <v>149</v>
      </c>
      <c r="L119" s="157" t="s">
        <v>150</v>
      </c>
      <c r="R119" s="159"/>
    </row>
    <row r="120" spans="1:18" s="158" customFormat="1" ht="30" customHeight="1">
      <c r="A120" s="154" t="s">
        <v>146</v>
      </c>
      <c r="B120" s="116" t="s">
        <v>151</v>
      </c>
      <c r="C120" s="115">
        <f>C122</f>
        <v>100000</v>
      </c>
      <c r="D120" s="115">
        <f>D122</f>
        <v>223000</v>
      </c>
      <c r="E120" s="115">
        <f>E121+E122</f>
        <v>14000</v>
      </c>
      <c r="F120" s="98">
        <v>30</v>
      </c>
      <c r="G120" s="176">
        <v>30</v>
      </c>
      <c r="H120" s="109" t="s">
        <v>152</v>
      </c>
      <c r="I120" s="161">
        <v>13812267310</v>
      </c>
      <c r="J120" s="164" t="s">
        <v>38</v>
      </c>
      <c r="K120" s="162" t="s">
        <v>153</v>
      </c>
      <c r="L120" s="157" t="s">
        <v>150</v>
      </c>
      <c r="R120" s="159"/>
    </row>
    <row r="121" spans="1:18" s="158" customFormat="1" ht="30" customHeight="1">
      <c r="A121" s="154"/>
      <c r="B121" s="108" t="s">
        <v>348</v>
      </c>
      <c r="C121" s="97" t="s">
        <v>9</v>
      </c>
      <c r="D121" s="97" t="s">
        <v>9</v>
      </c>
      <c r="E121" s="114">
        <f>'冠名基金收支明细 (2022)'!E84+'冠名基金收支明细 (2022)'!E85</f>
        <v>137000</v>
      </c>
      <c r="F121" s="98"/>
      <c r="G121" s="176"/>
      <c r="H121" s="109"/>
      <c r="I121" s="161"/>
      <c r="J121" s="164" t="s">
        <v>38</v>
      </c>
      <c r="K121" s="162" t="s">
        <v>153</v>
      </c>
      <c r="L121" s="157" t="s">
        <v>150</v>
      </c>
      <c r="R121" s="159"/>
    </row>
    <row r="122" spans="1:18" s="158" customFormat="1" ht="30" customHeight="1">
      <c r="A122" s="154"/>
      <c r="B122" s="108" t="s">
        <v>347</v>
      </c>
      <c r="C122" s="114">
        <v>100000</v>
      </c>
      <c r="D122" s="114">
        <v>223000</v>
      </c>
      <c r="E122" s="114">
        <f>C122-D122</f>
        <v>-123000</v>
      </c>
      <c r="F122" s="98"/>
      <c r="G122" s="176"/>
      <c r="H122" s="109"/>
      <c r="I122" s="161"/>
      <c r="J122" s="164" t="s">
        <v>38</v>
      </c>
      <c r="K122" s="162" t="s">
        <v>153</v>
      </c>
      <c r="L122" s="157" t="s">
        <v>150</v>
      </c>
    </row>
    <row r="123" spans="1:18" s="158" customFormat="1" ht="30" customHeight="1">
      <c r="A123" s="154" t="s">
        <v>292</v>
      </c>
      <c r="B123" s="116" t="s">
        <v>154</v>
      </c>
      <c r="C123" s="115">
        <f>C125</f>
        <v>180000</v>
      </c>
      <c r="D123" s="115">
        <f>D125</f>
        <v>240000</v>
      </c>
      <c r="E123" s="115">
        <f>E124+E125</f>
        <v>60000</v>
      </c>
      <c r="F123" s="98">
        <v>18</v>
      </c>
      <c r="G123" s="176">
        <v>25</v>
      </c>
      <c r="H123" s="109" t="s">
        <v>399</v>
      </c>
      <c r="I123" s="161">
        <v>13961651000</v>
      </c>
      <c r="J123" s="164" t="s">
        <v>38</v>
      </c>
      <c r="K123" s="162" t="s">
        <v>156</v>
      </c>
      <c r="L123" s="157" t="s">
        <v>150</v>
      </c>
    </row>
    <row r="124" spans="1:18" s="158" customFormat="1" ht="30" customHeight="1">
      <c r="A124" s="154"/>
      <c r="B124" s="108" t="s">
        <v>348</v>
      </c>
      <c r="C124" s="114" t="s">
        <v>9</v>
      </c>
      <c r="D124" s="114" t="s">
        <v>9</v>
      </c>
      <c r="E124" s="114">
        <f>'冠名基金收支明细 (2022)'!E87+'冠名基金收支明细 (2022)'!E88</f>
        <v>120000</v>
      </c>
      <c r="F124" s="98"/>
      <c r="G124" s="176"/>
      <c r="H124" s="109"/>
      <c r="I124" s="161"/>
      <c r="J124" s="164" t="s">
        <v>38</v>
      </c>
      <c r="K124" s="162" t="s">
        <v>156</v>
      </c>
      <c r="L124" s="157" t="s">
        <v>150</v>
      </c>
    </row>
    <row r="125" spans="1:18" s="158" customFormat="1" ht="30" customHeight="1">
      <c r="A125" s="154"/>
      <c r="B125" s="108" t="s">
        <v>347</v>
      </c>
      <c r="C125" s="114">
        <v>180000</v>
      </c>
      <c r="D125" s="114">
        <v>240000</v>
      </c>
      <c r="E125" s="114">
        <f>C125-D125</f>
        <v>-60000</v>
      </c>
      <c r="F125" s="98"/>
      <c r="G125" s="176"/>
      <c r="H125" s="109"/>
      <c r="I125" s="161"/>
      <c r="J125" s="164" t="s">
        <v>38</v>
      </c>
      <c r="K125" s="162" t="s">
        <v>156</v>
      </c>
      <c r="L125" s="157" t="s">
        <v>150</v>
      </c>
    </row>
    <row r="126" spans="1:18" s="158" customFormat="1" ht="30" customHeight="1">
      <c r="A126" s="154" t="s">
        <v>293</v>
      </c>
      <c r="B126" s="116" t="s">
        <v>157</v>
      </c>
      <c r="C126" s="115">
        <f>C128</f>
        <v>100000</v>
      </c>
      <c r="D126" s="115">
        <f>D128</f>
        <v>100000</v>
      </c>
      <c r="E126" s="115">
        <f>E127+E128</f>
        <v>0</v>
      </c>
      <c r="F126" s="98">
        <v>6</v>
      </c>
      <c r="G126" s="176">
        <v>25</v>
      </c>
      <c r="H126" s="109" t="s">
        <v>158</v>
      </c>
      <c r="I126" s="161">
        <v>13906150158</v>
      </c>
      <c r="J126" s="164" t="s">
        <v>38</v>
      </c>
      <c r="K126" s="162" t="s">
        <v>159</v>
      </c>
      <c r="L126" s="157" t="s">
        <v>150</v>
      </c>
      <c r="R126" s="159"/>
    </row>
    <row r="127" spans="1:18" s="158" customFormat="1" ht="30" customHeight="1">
      <c r="A127" s="154"/>
      <c r="B127" s="108" t="s">
        <v>348</v>
      </c>
      <c r="C127" s="97" t="s">
        <v>9</v>
      </c>
      <c r="D127" s="97" t="s">
        <v>9</v>
      </c>
      <c r="E127" s="114">
        <f>'冠名基金收支明细 (2022)'!E90+'冠名基金收支明细 (2022)'!E91</f>
        <v>0</v>
      </c>
      <c r="F127" s="98"/>
      <c r="G127" s="176"/>
      <c r="H127" s="109"/>
      <c r="I127" s="161"/>
      <c r="J127" s="164" t="s">
        <v>38</v>
      </c>
      <c r="K127" s="162" t="s">
        <v>159</v>
      </c>
      <c r="L127" s="157" t="s">
        <v>150</v>
      </c>
      <c r="R127" s="159"/>
    </row>
    <row r="128" spans="1:18" s="158" customFormat="1" ht="30" customHeight="1">
      <c r="A128" s="154"/>
      <c r="B128" s="108" t="s">
        <v>347</v>
      </c>
      <c r="C128" s="114">
        <v>100000</v>
      </c>
      <c r="D128" s="114">
        <v>100000</v>
      </c>
      <c r="E128" s="114">
        <f>C128-D128</f>
        <v>0</v>
      </c>
      <c r="F128" s="98"/>
      <c r="G128" s="176"/>
      <c r="H128" s="109"/>
      <c r="I128" s="161"/>
      <c r="J128" s="164" t="s">
        <v>38</v>
      </c>
      <c r="K128" s="162" t="s">
        <v>159</v>
      </c>
      <c r="L128" s="157" t="s">
        <v>150</v>
      </c>
    </row>
    <row r="129" spans="1:12" s="158" customFormat="1" ht="30" customHeight="1">
      <c r="A129" s="154" t="s">
        <v>294</v>
      </c>
      <c r="B129" s="116" t="s">
        <v>160</v>
      </c>
      <c r="C129" s="115">
        <f>C131</f>
        <v>270000</v>
      </c>
      <c r="D129" s="115">
        <f>D131</f>
        <v>424000</v>
      </c>
      <c r="E129" s="115">
        <f>E130+E131</f>
        <v>480600</v>
      </c>
      <c r="F129" s="98">
        <v>38</v>
      </c>
      <c r="G129" s="176">
        <v>40</v>
      </c>
      <c r="H129" s="109" t="s">
        <v>161</v>
      </c>
      <c r="I129" s="161">
        <v>13906172858</v>
      </c>
      <c r="J129" s="164" t="s">
        <v>38</v>
      </c>
      <c r="K129" s="162" t="s">
        <v>162</v>
      </c>
      <c r="L129" s="157" t="s">
        <v>150</v>
      </c>
    </row>
    <row r="130" spans="1:12" s="158" customFormat="1" ht="30" customHeight="1">
      <c r="A130" s="154"/>
      <c r="B130" s="108" t="s">
        <v>348</v>
      </c>
      <c r="C130" s="97" t="s">
        <v>9</v>
      </c>
      <c r="D130" s="97" t="s">
        <v>9</v>
      </c>
      <c r="E130" s="114">
        <f>'冠名基金收支明细 (2022)'!E93+'冠名基金收支明细 (2022)'!E94</f>
        <v>634600</v>
      </c>
      <c r="F130" s="98"/>
      <c r="G130" s="176"/>
      <c r="H130" s="109"/>
      <c r="I130" s="161"/>
      <c r="J130" s="164" t="s">
        <v>38</v>
      </c>
      <c r="K130" s="162" t="s">
        <v>162</v>
      </c>
      <c r="L130" s="157" t="s">
        <v>150</v>
      </c>
    </row>
    <row r="131" spans="1:12" s="158" customFormat="1" ht="30" customHeight="1">
      <c r="A131" s="154"/>
      <c r="B131" s="108" t="s">
        <v>347</v>
      </c>
      <c r="C131" s="114">
        <v>270000</v>
      </c>
      <c r="D131" s="114">
        <v>424000</v>
      </c>
      <c r="E131" s="114">
        <f>C131-D131</f>
        <v>-154000</v>
      </c>
      <c r="F131" s="98"/>
      <c r="G131" s="176"/>
      <c r="H131" s="109"/>
      <c r="I131" s="161"/>
      <c r="J131" s="164" t="s">
        <v>38</v>
      </c>
      <c r="K131" s="162" t="s">
        <v>162</v>
      </c>
      <c r="L131" s="157" t="s">
        <v>150</v>
      </c>
    </row>
    <row r="132" spans="1:12" s="158" customFormat="1" ht="30" customHeight="1">
      <c r="A132" s="154" t="s">
        <v>295</v>
      </c>
      <c r="B132" s="116" t="s">
        <v>163</v>
      </c>
      <c r="C132" s="115">
        <f>C134</f>
        <v>0</v>
      </c>
      <c r="D132" s="115">
        <f>D134</f>
        <v>0</v>
      </c>
      <c r="E132" s="115">
        <f>E133+E134</f>
        <v>0</v>
      </c>
      <c r="F132" s="98">
        <v>15</v>
      </c>
      <c r="G132" s="176">
        <v>20</v>
      </c>
      <c r="H132" s="109" t="s">
        <v>164</v>
      </c>
      <c r="I132" s="161">
        <v>13861708930</v>
      </c>
      <c r="J132" s="164" t="s">
        <v>38</v>
      </c>
      <c r="K132" s="162" t="s">
        <v>165</v>
      </c>
      <c r="L132" s="157" t="s">
        <v>150</v>
      </c>
    </row>
    <row r="133" spans="1:12" s="158" customFormat="1" ht="30" customHeight="1">
      <c r="A133" s="197"/>
      <c r="B133" s="108" t="s">
        <v>348</v>
      </c>
      <c r="C133" s="99" t="s">
        <v>9</v>
      </c>
      <c r="D133" s="99" t="s">
        <v>9</v>
      </c>
      <c r="E133" s="114">
        <f>'冠名基金收支明细 (2022)'!E96+'冠名基金收支明细 (2022)'!E97</f>
        <v>0</v>
      </c>
      <c r="F133" s="98"/>
      <c r="G133" s="176"/>
      <c r="H133" s="109"/>
      <c r="I133" s="161"/>
      <c r="J133" s="164" t="s">
        <v>38</v>
      </c>
      <c r="K133" s="162" t="s">
        <v>165</v>
      </c>
      <c r="L133" s="157" t="s">
        <v>150</v>
      </c>
    </row>
    <row r="134" spans="1:12" s="158" customFormat="1" ht="30" customHeight="1">
      <c r="A134" s="154"/>
      <c r="B134" s="108" t="s">
        <v>347</v>
      </c>
      <c r="C134" s="114"/>
      <c r="D134" s="114">
        <v>0</v>
      </c>
      <c r="E134" s="114">
        <f>C134-D134</f>
        <v>0</v>
      </c>
      <c r="F134" s="98"/>
      <c r="G134" s="176"/>
      <c r="H134" s="109"/>
      <c r="I134" s="161"/>
      <c r="J134" s="164" t="s">
        <v>38</v>
      </c>
      <c r="K134" s="162" t="s">
        <v>165</v>
      </c>
      <c r="L134" s="157" t="s">
        <v>150</v>
      </c>
    </row>
    <row r="135" spans="1:12" ht="30" customHeight="1">
      <c r="A135" s="154" t="s">
        <v>296</v>
      </c>
      <c r="B135" s="116" t="s">
        <v>166</v>
      </c>
      <c r="C135" s="115">
        <f>C137</f>
        <v>261000</v>
      </c>
      <c r="D135" s="115">
        <f>D137</f>
        <v>261000</v>
      </c>
      <c r="E135" s="115">
        <f>E136+E137</f>
        <v>2000</v>
      </c>
      <c r="F135" s="98">
        <v>8</v>
      </c>
      <c r="G135" s="176">
        <v>20</v>
      </c>
      <c r="H135" s="109" t="s">
        <v>167</v>
      </c>
      <c r="I135" s="161">
        <v>13812030518</v>
      </c>
      <c r="J135" s="164" t="s">
        <v>38</v>
      </c>
      <c r="K135" s="162" t="s">
        <v>168</v>
      </c>
      <c r="L135" s="157" t="s">
        <v>150</v>
      </c>
    </row>
    <row r="136" spans="1:12" ht="30" customHeight="1">
      <c r="A136" s="154"/>
      <c r="B136" s="108" t="s">
        <v>348</v>
      </c>
      <c r="C136" s="97" t="s">
        <v>9</v>
      </c>
      <c r="D136" s="97" t="s">
        <v>9</v>
      </c>
      <c r="E136" s="114">
        <f>'冠名基金收支明细 (2022)'!E99+'冠名基金收支明细 (2022)'!E100</f>
        <v>2000</v>
      </c>
      <c r="F136" s="98"/>
      <c r="G136" s="176"/>
      <c r="H136" s="109"/>
      <c r="I136" s="161"/>
      <c r="J136" s="164" t="s">
        <v>38</v>
      </c>
      <c r="K136" s="162" t="s">
        <v>168</v>
      </c>
      <c r="L136" s="157" t="s">
        <v>150</v>
      </c>
    </row>
    <row r="137" spans="1:12" ht="30" customHeight="1">
      <c r="A137" s="154"/>
      <c r="B137" s="108" t="s">
        <v>347</v>
      </c>
      <c r="C137" s="114">
        <v>261000</v>
      </c>
      <c r="D137" s="114">
        <v>261000</v>
      </c>
      <c r="E137" s="114">
        <f>C137-D137</f>
        <v>0</v>
      </c>
      <c r="F137" s="98"/>
      <c r="G137" s="176"/>
      <c r="H137" s="109"/>
      <c r="I137" s="161"/>
      <c r="J137" s="164" t="s">
        <v>38</v>
      </c>
      <c r="K137" s="162" t="s">
        <v>168</v>
      </c>
      <c r="L137" s="157" t="s">
        <v>150</v>
      </c>
    </row>
    <row r="138" spans="1:12" ht="30" customHeight="1">
      <c r="A138" s="154" t="s">
        <v>297</v>
      </c>
      <c r="B138" s="116" t="s">
        <v>169</v>
      </c>
      <c r="C138" s="115">
        <f>C140</f>
        <v>0</v>
      </c>
      <c r="D138" s="115">
        <f>D140</f>
        <v>90000</v>
      </c>
      <c r="E138" s="115">
        <f>E139+E140</f>
        <v>30000</v>
      </c>
      <c r="F138" s="98">
        <v>10</v>
      </c>
      <c r="G138" s="176">
        <v>20</v>
      </c>
      <c r="H138" s="109" t="s">
        <v>170</v>
      </c>
      <c r="I138" s="161">
        <v>13906182608</v>
      </c>
      <c r="J138" s="164" t="s">
        <v>38</v>
      </c>
      <c r="K138" s="162" t="s">
        <v>171</v>
      </c>
      <c r="L138" s="157" t="s">
        <v>150</v>
      </c>
    </row>
    <row r="139" spans="1:12" ht="30" customHeight="1">
      <c r="A139" s="154"/>
      <c r="B139" s="108" t="s">
        <v>45</v>
      </c>
      <c r="C139" s="114">
        <v>0</v>
      </c>
      <c r="D139" s="114">
        <v>0</v>
      </c>
      <c r="E139" s="114">
        <f>'冠名基金收支明细 (2022)'!E102</f>
        <v>120000</v>
      </c>
      <c r="F139" s="98"/>
      <c r="G139" s="176"/>
      <c r="H139" s="109"/>
      <c r="I139" s="161"/>
      <c r="J139" s="164" t="s">
        <v>38</v>
      </c>
      <c r="K139" s="162" t="s">
        <v>171</v>
      </c>
      <c r="L139" s="157" t="s">
        <v>150</v>
      </c>
    </row>
    <row r="140" spans="1:12" ht="30" customHeight="1">
      <c r="A140" s="154"/>
      <c r="B140" s="108" t="s">
        <v>347</v>
      </c>
      <c r="C140" s="114">
        <v>0</v>
      </c>
      <c r="D140" s="114">
        <v>90000</v>
      </c>
      <c r="E140" s="114">
        <f>C140-D140</f>
        <v>-90000</v>
      </c>
      <c r="F140" s="98"/>
      <c r="G140" s="176"/>
      <c r="H140" s="109"/>
      <c r="I140" s="161"/>
      <c r="J140" s="164" t="s">
        <v>38</v>
      </c>
      <c r="K140" s="162" t="s">
        <v>171</v>
      </c>
      <c r="L140" s="157" t="s">
        <v>150</v>
      </c>
    </row>
    <row r="141" spans="1:12" ht="30" customHeight="1">
      <c r="A141" s="154" t="s">
        <v>350</v>
      </c>
      <c r="B141" s="104" t="s">
        <v>301</v>
      </c>
      <c r="C141" s="96">
        <f>C143</f>
        <v>915000</v>
      </c>
      <c r="D141" s="96">
        <f>D143</f>
        <v>935000</v>
      </c>
      <c r="E141" s="96">
        <f>E142+E143</f>
        <v>0</v>
      </c>
      <c r="F141" s="98"/>
      <c r="G141" s="176"/>
      <c r="H141" s="109"/>
      <c r="I141" s="161"/>
      <c r="J141" s="113" t="s">
        <v>173</v>
      </c>
      <c r="K141" s="162" t="s">
        <v>165</v>
      </c>
      <c r="L141" s="157" t="s">
        <v>340</v>
      </c>
    </row>
    <row r="142" spans="1:12" ht="30" customHeight="1">
      <c r="A142" s="154"/>
      <c r="B142" s="108" t="s">
        <v>45</v>
      </c>
      <c r="C142" s="97" t="s">
        <v>9</v>
      </c>
      <c r="D142" s="97" t="s">
        <v>9</v>
      </c>
      <c r="E142" s="98">
        <f>'冠名基金收支明细 (2022)'!E103</f>
        <v>20000</v>
      </c>
      <c r="F142" s="98"/>
      <c r="G142" s="176"/>
      <c r="H142" s="109"/>
      <c r="I142" s="161"/>
      <c r="J142" s="164" t="s">
        <v>173</v>
      </c>
      <c r="K142" s="162" t="s">
        <v>165</v>
      </c>
      <c r="L142" s="157" t="s">
        <v>340</v>
      </c>
    </row>
    <row r="143" spans="1:12" ht="30" customHeight="1">
      <c r="A143" s="186"/>
      <c r="B143" s="127" t="s">
        <v>347</v>
      </c>
      <c r="C143" s="126">
        <v>915000</v>
      </c>
      <c r="D143" s="126">
        <v>935000</v>
      </c>
      <c r="E143" s="126">
        <f>C143-D143</f>
        <v>-20000</v>
      </c>
      <c r="F143" s="126"/>
      <c r="G143" s="184"/>
      <c r="H143" s="171"/>
      <c r="I143" s="172"/>
      <c r="J143" s="173" t="s">
        <v>173</v>
      </c>
      <c r="K143" s="198" t="s">
        <v>165</v>
      </c>
      <c r="L143" s="175" t="s">
        <v>340</v>
      </c>
    </row>
    <row r="144" spans="1:12" s="158" customFormat="1" ht="30" customHeight="1">
      <c r="A144" s="154" t="s">
        <v>179</v>
      </c>
      <c r="B144" s="104" t="s">
        <v>415</v>
      </c>
      <c r="C144" s="96">
        <f>C146</f>
        <v>1000000</v>
      </c>
      <c r="D144" s="96">
        <f>D146</f>
        <v>1025765</v>
      </c>
      <c r="E144" s="96">
        <f>E145+E146</f>
        <v>256918</v>
      </c>
      <c r="F144" s="96">
        <v>64</v>
      </c>
      <c r="G144" s="160">
        <v>400</v>
      </c>
      <c r="H144" s="109" t="s">
        <v>181</v>
      </c>
      <c r="I144" s="161">
        <v>13801493939</v>
      </c>
      <c r="J144" s="113" t="s">
        <v>93</v>
      </c>
      <c r="K144" s="162" t="s">
        <v>182</v>
      </c>
      <c r="L144" s="157" t="s">
        <v>183</v>
      </c>
    </row>
    <row r="145" spans="1:12" s="158" customFormat="1" ht="30" customHeight="1">
      <c r="A145" s="163"/>
      <c r="B145" s="110" t="s">
        <v>348</v>
      </c>
      <c r="C145" s="97" t="s">
        <v>9</v>
      </c>
      <c r="D145" s="97" t="s">
        <v>9</v>
      </c>
      <c r="E145" s="98">
        <f>'冠名基金收支明细 (2022)'!E105</f>
        <v>282683</v>
      </c>
      <c r="F145" s="96"/>
      <c r="G145" s="160"/>
      <c r="H145" s="109"/>
      <c r="I145" s="161"/>
      <c r="J145" s="164" t="s">
        <v>93</v>
      </c>
      <c r="K145" s="162" t="s">
        <v>182</v>
      </c>
      <c r="L145" s="157" t="s">
        <v>183</v>
      </c>
    </row>
    <row r="146" spans="1:12" s="158" customFormat="1" ht="30" customHeight="1">
      <c r="A146" s="163"/>
      <c r="B146" s="110" t="s">
        <v>347</v>
      </c>
      <c r="C146" s="98">
        <v>1000000</v>
      </c>
      <c r="D146" s="98">
        <v>1025765</v>
      </c>
      <c r="E146" s="98">
        <f>C146-D146</f>
        <v>-25765</v>
      </c>
      <c r="F146" s="96"/>
      <c r="G146" s="160"/>
      <c r="H146" s="109"/>
      <c r="I146" s="161"/>
      <c r="J146" s="164" t="s">
        <v>93</v>
      </c>
      <c r="K146" s="162" t="s">
        <v>182</v>
      </c>
      <c r="L146" s="157" t="s">
        <v>183</v>
      </c>
    </row>
    <row r="147" spans="1:12" s="158" customFormat="1" ht="30" customHeight="1">
      <c r="A147" s="211" t="s">
        <v>184</v>
      </c>
      <c r="B147" s="134" t="s">
        <v>416</v>
      </c>
      <c r="C147" s="190">
        <f>C149</f>
        <v>400000</v>
      </c>
      <c r="D147" s="190">
        <f>D149</f>
        <v>341500</v>
      </c>
      <c r="E147" s="190">
        <f>E148+E149</f>
        <v>146000</v>
      </c>
      <c r="F147" s="190">
        <v>40</v>
      </c>
      <c r="G147" s="191">
        <v>195</v>
      </c>
      <c r="H147" s="192" t="s">
        <v>186</v>
      </c>
      <c r="I147" s="193">
        <v>13961104728</v>
      </c>
      <c r="J147" s="213" t="s">
        <v>187</v>
      </c>
      <c r="K147" s="214" t="s">
        <v>188</v>
      </c>
      <c r="L147" s="215" t="s">
        <v>189</v>
      </c>
    </row>
    <row r="148" spans="1:12" s="158" customFormat="1" ht="30" customHeight="1">
      <c r="A148" s="163"/>
      <c r="B148" s="110" t="s">
        <v>348</v>
      </c>
      <c r="C148" s="97" t="s">
        <v>9</v>
      </c>
      <c r="D148" s="97" t="s">
        <v>9</v>
      </c>
      <c r="E148" s="98">
        <f>'冠名基金收支明细 (2022)'!E108</f>
        <v>87500</v>
      </c>
      <c r="F148" s="96"/>
      <c r="G148" s="160"/>
      <c r="H148" s="109"/>
      <c r="I148" s="161"/>
      <c r="J148" s="164" t="s">
        <v>187</v>
      </c>
      <c r="K148" s="162" t="s">
        <v>188</v>
      </c>
      <c r="L148" s="157" t="s">
        <v>189</v>
      </c>
    </row>
    <row r="149" spans="1:12" s="158" customFormat="1" ht="30" customHeight="1">
      <c r="A149" s="163"/>
      <c r="B149" s="110" t="s">
        <v>347</v>
      </c>
      <c r="C149" s="98">
        <v>400000</v>
      </c>
      <c r="D149" s="98">
        <v>341500</v>
      </c>
      <c r="E149" s="98">
        <f>C149-D149</f>
        <v>58500</v>
      </c>
      <c r="F149" s="96"/>
      <c r="G149" s="160"/>
      <c r="H149" s="109"/>
      <c r="I149" s="161"/>
      <c r="J149" s="164" t="s">
        <v>187</v>
      </c>
      <c r="K149" s="162" t="s">
        <v>188</v>
      </c>
      <c r="L149" s="157" t="s">
        <v>189</v>
      </c>
    </row>
    <row r="150" spans="1:12" s="158" customFormat="1" ht="30" customHeight="1">
      <c r="A150" s="154" t="s">
        <v>190</v>
      </c>
      <c r="B150" s="104" t="s">
        <v>417</v>
      </c>
      <c r="C150" s="96">
        <f>C152</f>
        <v>650000</v>
      </c>
      <c r="D150" s="96">
        <f>D152</f>
        <v>696221</v>
      </c>
      <c r="E150" s="96">
        <f>E151+E152</f>
        <v>50760</v>
      </c>
      <c r="F150" s="96">
        <v>50</v>
      </c>
      <c r="G150" s="160">
        <v>55</v>
      </c>
      <c r="H150" s="109" t="s">
        <v>186</v>
      </c>
      <c r="I150" s="161">
        <v>13961104728</v>
      </c>
      <c r="J150" s="113" t="s">
        <v>192</v>
      </c>
      <c r="K150" s="162" t="s">
        <v>188</v>
      </c>
      <c r="L150" s="157" t="s">
        <v>193</v>
      </c>
    </row>
    <row r="151" spans="1:12" s="158" customFormat="1" ht="30" customHeight="1">
      <c r="A151" s="163"/>
      <c r="B151" s="110" t="s">
        <v>348</v>
      </c>
      <c r="C151" s="97" t="s">
        <v>9</v>
      </c>
      <c r="D151" s="97" t="s">
        <v>9</v>
      </c>
      <c r="E151" s="98">
        <f>'冠名基金收支明细 (2022)'!E111</f>
        <v>96981</v>
      </c>
      <c r="F151" s="96"/>
      <c r="G151" s="160"/>
      <c r="H151" s="109"/>
      <c r="I151" s="161"/>
      <c r="J151" s="164" t="s">
        <v>192</v>
      </c>
      <c r="K151" s="162" t="s">
        <v>188</v>
      </c>
      <c r="L151" s="157" t="s">
        <v>193</v>
      </c>
    </row>
    <row r="152" spans="1:12" s="158" customFormat="1" ht="30" customHeight="1">
      <c r="A152" s="168"/>
      <c r="B152" s="125" t="s">
        <v>347</v>
      </c>
      <c r="C152" s="126">
        <v>650000</v>
      </c>
      <c r="D152" s="126">
        <v>696221</v>
      </c>
      <c r="E152" s="126">
        <f>C152-D152</f>
        <v>-46221</v>
      </c>
      <c r="F152" s="169"/>
      <c r="G152" s="170"/>
      <c r="H152" s="171"/>
      <c r="I152" s="172"/>
      <c r="J152" s="173" t="s">
        <v>192</v>
      </c>
      <c r="K152" s="198" t="s">
        <v>188</v>
      </c>
      <c r="L152" s="175" t="s">
        <v>193</v>
      </c>
    </row>
    <row r="153" spans="1:12" s="158" customFormat="1" ht="30" customHeight="1">
      <c r="A153" s="154" t="s">
        <v>196</v>
      </c>
      <c r="B153" s="104" t="s">
        <v>418</v>
      </c>
      <c r="C153" s="96">
        <f>C155</f>
        <v>0</v>
      </c>
      <c r="D153" s="96">
        <f>D155</f>
        <v>0</v>
      </c>
      <c r="E153" s="96">
        <f>E154+E155</f>
        <v>49852.5</v>
      </c>
      <c r="F153" s="96">
        <v>12</v>
      </c>
      <c r="G153" s="160">
        <v>130</v>
      </c>
      <c r="H153" s="109" t="s">
        <v>198</v>
      </c>
      <c r="I153" s="161">
        <v>13706203808</v>
      </c>
      <c r="J153" s="113" t="s">
        <v>187</v>
      </c>
      <c r="K153" s="162" t="s">
        <v>199</v>
      </c>
      <c r="L153" s="157" t="s">
        <v>200</v>
      </c>
    </row>
    <row r="154" spans="1:12" s="158" customFormat="1" ht="30" customHeight="1">
      <c r="A154" s="163"/>
      <c r="B154" s="109" t="s">
        <v>348</v>
      </c>
      <c r="C154" s="97" t="s">
        <v>9</v>
      </c>
      <c r="D154" s="97" t="s">
        <v>9</v>
      </c>
      <c r="E154" s="98">
        <f>'冠名基金收支明细 (2022)'!E114</f>
        <v>49852.5</v>
      </c>
      <c r="F154" s="96"/>
      <c r="G154" s="160"/>
      <c r="H154" s="109"/>
      <c r="I154" s="161"/>
      <c r="J154" s="164" t="s">
        <v>187</v>
      </c>
      <c r="K154" s="162" t="s">
        <v>199</v>
      </c>
      <c r="L154" s="157" t="s">
        <v>200</v>
      </c>
    </row>
    <row r="155" spans="1:12" s="158" customFormat="1" ht="30" hidden="1" customHeight="1">
      <c r="A155" s="163"/>
      <c r="B155" s="110" t="s">
        <v>347</v>
      </c>
      <c r="C155" s="98">
        <v>0</v>
      </c>
      <c r="D155" s="98">
        <v>0</v>
      </c>
      <c r="E155" s="98">
        <f>C155-D155</f>
        <v>0</v>
      </c>
      <c r="F155" s="96"/>
      <c r="G155" s="160"/>
      <c r="H155" s="109"/>
      <c r="I155" s="161"/>
      <c r="J155" s="164" t="s">
        <v>187</v>
      </c>
      <c r="K155" s="162" t="s">
        <v>199</v>
      </c>
      <c r="L155" s="157" t="s">
        <v>200</v>
      </c>
    </row>
    <row r="156" spans="1:12" s="158" customFormat="1" ht="30" customHeight="1">
      <c r="A156" s="154" t="s">
        <v>201</v>
      </c>
      <c r="B156" s="104" t="s">
        <v>202</v>
      </c>
      <c r="C156" s="96">
        <f>C157+C160+C163+C166+C169+C172+C174</f>
        <v>638000</v>
      </c>
      <c r="D156" s="96">
        <f>D157+D160+D163+D166+D169+D172+D174</f>
        <v>638000</v>
      </c>
      <c r="E156" s="96">
        <f>E157+E160+E163+E166+E169+E172+E174</f>
        <v>0</v>
      </c>
      <c r="F156" s="96"/>
      <c r="G156" s="160"/>
      <c r="H156" s="109"/>
      <c r="I156" s="161"/>
      <c r="J156" s="113" t="s">
        <v>10</v>
      </c>
      <c r="K156" s="162" t="s">
        <v>203</v>
      </c>
      <c r="L156" s="157" t="s">
        <v>204</v>
      </c>
    </row>
    <row r="157" spans="1:12" s="158" customFormat="1" ht="30" customHeight="1">
      <c r="A157" s="163"/>
      <c r="B157" s="116" t="s">
        <v>205</v>
      </c>
      <c r="C157" s="115">
        <f>C159</f>
        <v>0</v>
      </c>
      <c r="D157" s="115">
        <f>D159</f>
        <v>0</v>
      </c>
      <c r="E157" s="115">
        <f>E158+E159</f>
        <v>0</v>
      </c>
      <c r="F157" s="96"/>
      <c r="G157" s="160"/>
      <c r="H157" s="109"/>
      <c r="I157" s="161"/>
      <c r="J157" s="164" t="s">
        <v>10</v>
      </c>
      <c r="K157" s="162" t="s">
        <v>206</v>
      </c>
      <c r="L157" s="157" t="s">
        <v>204</v>
      </c>
    </row>
    <row r="158" spans="1:12" s="158" customFormat="1" ht="30" customHeight="1">
      <c r="A158" s="163"/>
      <c r="B158" s="116" t="s">
        <v>45</v>
      </c>
      <c r="C158" s="118" t="s">
        <v>9</v>
      </c>
      <c r="D158" s="118" t="s">
        <v>9</v>
      </c>
      <c r="E158" s="114">
        <f>'冠名基金收支明细 (2022)'!E119</f>
        <v>0</v>
      </c>
      <c r="F158" s="96"/>
      <c r="G158" s="160"/>
      <c r="H158" s="109"/>
      <c r="I158" s="161"/>
      <c r="J158" s="164" t="s">
        <v>10</v>
      </c>
      <c r="K158" s="162" t="s">
        <v>206</v>
      </c>
      <c r="L158" s="157" t="s">
        <v>204</v>
      </c>
    </row>
    <row r="159" spans="1:12" s="158" customFormat="1" ht="30" customHeight="1">
      <c r="A159" s="163"/>
      <c r="B159" s="117" t="s">
        <v>347</v>
      </c>
      <c r="C159" s="114">
        <v>0</v>
      </c>
      <c r="D159" s="114">
        <v>0</v>
      </c>
      <c r="E159" s="114">
        <f>C159-D159</f>
        <v>0</v>
      </c>
      <c r="F159" s="96"/>
      <c r="G159" s="160"/>
      <c r="H159" s="109"/>
      <c r="I159" s="161"/>
      <c r="J159" s="164" t="s">
        <v>10</v>
      </c>
      <c r="K159" s="162" t="s">
        <v>206</v>
      </c>
      <c r="L159" s="157" t="s">
        <v>204</v>
      </c>
    </row>
    <row r="160" spans="1:12" s="158" customFormat="1" ht="30" customHeight="1">
      <c r="A160" s="163"/>
      <c r="B160" s="116" t="s">
        <v>207</v>
      </c>
      <c r="C160" s="115">
        <f>C162</f>
        <v>100000</v>
      </c>
      <c r="D160" s="115">
        <f>D162</f>
        <v>100000</v>
      </c>
      <c r="E160" s="115">
        <f>E161+E162</f>
        <v>0</v>
      </c>
      <c r="F160" s="96"/>
      <c r="G160" s="160"/>
      <c r="H160" s="109"/>
      <c r="I160" s="161"/>
      <c r="J160" s="164" t="s">
        <v>10</v>
      </c>
      <c r="K160" s="162" t="s">
        <v>208</v>
      </c>
      <c r="L160" s="157" t="s">
        <v>204</v>
      </c>
    </row>
    <row r="161" spans="1:13" s="158" customFormat="1" ht="30" customHeight="1">
      <c r="A161" s="163"/>
      <c r="B161" s="116" t="s">
        <v>45</v>
      </c>
      <c r="C161" s="118" t="s">
        <v>9</v>
      </c>
      <c r="D161" s="118" t="s">
        <v>9</v>
      </c>
      <c r="E161" s="114">
        <f>'冠名基金收支明细 (2022)'!E121</f>
        <v>0</v>
      </c>
      <c r="F161" s="96"/>
      <c r="G161" s="160"/>
      <c r="H161" s="109"/>
      <c r="I161" s="161"/>
      <c r="J161" s="164" t="s">
        <v>10</v>
      </c>
      <c r="K161" s="162" t="s">
        <v>208</v>
      </c>
      <c r="L161" s="157" t="s">
        <v>204</v>
      </c>
    </row>
    <row r="162" spans="1:13" s="158" customFormat="1" ht="30" customHeight="1">
      <c r="A162" s="163"/>
      <c r="B162" s="117" t="s">
        <v>347</v>
      </c>
      <c r="C162" s="114">
        <v>100000</v>
      </c>
      <c r="D162" s="114">
        <v>100000</v>
      </c>
      <c r="E162" s="114">
        <f>C162-D162</f>
        <v>0</v>
      </c>
      <c r="F162" s="96"/>
      <c r="G162" s="160"/>
      <c r="H162" s="109"/>
      <c r="I162" s="161"/>
      <c r="J162" s="164" t="s">
        <v>10</v>
      </c>
      <c r="K162" s="162" t="s">
        <v>208</v>
      </c>
      <c r="L162" s="157" t="s">
        <v>204</v>
      </c>
    </row>
    <row r="163" spans="1:13" s="158" customFormat="1" ht="30" customHeight="1">
      <c r="A163" s="163"/>
      <c r="B163" s="116" t="s">
        <v>209</v>
      </c>
      <c r="C163" s="115">
        <f>C165</f>
        <v>0</v>
      </c>
      <c r="D163" s="115">
        <f>D165</f>
        <v>0</v>
      </c>
      <c r="E163" s="115">
        <f>E164+E165</f>
        <v>0</v>
      </c>
      <c r="F163" s="96"/>
      <c r="G163" s="160"/>
      <c r="H163" s="109"/>
      <c r="I163" s="161"/>
      <c r="J163" s="164" t="s">
        <v>10</v>
      </c>
      <c r="K163" s="162" t="s">
        <v>210</v>
      </c>
      <c r="L163" s="157" t="s">
        <v>204</v>
      </c>
    </row>
    <row r="164" spans="1:13" s="158" customFormat="1" ht="30" customHeight="1">
      <c r="A164" s="163"/>
      <c r="B164" s="116" t="s">
        <v>45</v>
      </c>
      <c r="C164" s="118" t="s">
        <v>9</v>
      </c>
      <c r="D164" s="118" t="s">
        <v>9</v>
      </c>
      <c r="E164" s="114">
        <f>'冠名基金收支明细 (2022)'!E123</f>
        <v>0</v>
      </c>
      <c r="F164" s="96"/>
      <c r="G164" s="160"/>
      <c r="H164" s="109"/>
      <c r="I164" s="161"/>
      <c r="J164" s="164" t="s">
        <v>10</v>
      </c>
      <c r="K164" s="162" t="s">
        <v>211</v>
      </c>
      <c r="L164" s="157" t="s">
        <v>204</v>
      </c>
    </row>
    <row r="165" spans="1:13" s="158" customFormat="1" ht="30" customHeight="1">
      <c r="A165" s="163"/>
      <c r="B165" s="117" t="s">
        <v>347</v>
      </c>
      <c r="C165" s="114">
        <v>0</v>
      </c>
      <c r="D165" s="114">
        <v>0</v>
      </c>
      <c r="E165" s="114">
        <f>C165-D165</f>
        <v>0</v>
      </c>
      <c r="F165" s="96"/>
      <c r="G165" s="160"/>
      <c r="H165" s="109"/>
      <c r="I165" s="161"/>
      <c r="J165" s="164" t="s">
        <v>10</v>
      </c>
      <c r="K165" s="162" t="s">
        <v>211</v>
      </c>
      <c r="L165" s="157" t="s">
        <v>204</v>
      </c>
    </row>
    <row r="166" spans="1:13" s="158" customFormat="1" ht="30" customHeight="1">
      <c r="A166" s="163"/>
      <c r="B166" s="116" t="s">
        <v>302</v>
      </c>
      <c r="C166" s="115">
        <f>C168</f>
        <v>23000</v>
      </c>
      <c r="D166" s="115">
        <f>D168</f>
        <v>23000</v>
      </c>
      <c r="E166" s="115">
        <f>E167+E168</f>
        <v>0</v>
      </c>
      <c r="F166" s="96"/>
      <c r="G166" s="160"/>
      <c r="H166" s="109"/>
      <c r="I166" s="161"/>
      <c r="J166" s="164" t="s">
        <v>10</v>
      </c>
      <c r="K166" s="162" t="s">
        <v>303</v>
      </c>
      <c r="L166" s="157" t="s">
        <v>204</v>
      </c>
    </row>
    <row r="167" spans="1:13" s="158" customFormat="1" ht="30" customHeight="1">
      <c r="A167" s="163"/>
      <c r="B167" s="116" t="s">
        <v>45</v>
      </c>
      <c r="C167" s="118" t="s">
        <v>9</v>
      </c>
      <c r="D167" s="118" t="s">
        <v>9</v>
      </c>
      <c r="E167" s="114">
        <f>'冠名基金收支明细 (2022)'!E125</f>
        <v>0</v>
      </c>
      <c r="F167" s="96"/>
      <c r="G167" s="160"/>
      <c r="H167" s="109"/>
      <c r="I167" s="161"/>
      <c r="J167" s="164" t="s">
        <v>10</v>
      </c>
      <c r="K167" s="162" t="s">
        <v>303</v>
      </c>
      <c r="L167" s="157" t="s">
        <v>204</v>
      </c>
    </row>
    <row r="168" spans="1:13" s="158" customFormat="1" ht="30" customHeight="1">
      <c r="A168" s="163"/>
      <c r="B168" s="117" t="s">
        <v>347</v>
      </c>
      <c r="C168" s="114">
        <v>23000</v>
      </c>
      <c r="D168" s="114">
        <v>23000</v>
      </c>
      <c r="E168" s="114">
        <f>C168-D168</f>
        <v>0</v>
      </c>
      <c r="F168" s="96"/>
      <c r="G168" s="160"/>
      <c r="H168" s="109"/>
      <c r="I168" s="161"/>
      <c r="J168" s="164" t="s">
        <v>10</v>
      </c>
      <c r="K168" s="162" t="s">
        <v>303</v>
      </c>
      <c r="L168" s="157" t="s">
        <v>204</v>
      </c>
    </row>
    <row r="169" spans="1:13" s="158" customFormat="1" ht="30" customHeight="1">
      <c r="A169" s="163"/>
      <c r="B169" s="116" t="s">
        <v>395</v>
      </c>
      <c r="C169" s="115">
        <f>C171</f>
        <v>200000</v>
      </c>
      <c r="D169" s="115">
        <f>D171</f>
        <v>200000</v>
      </c>
      <c r="E169" s="115">
        <f>E170+E171</f>
        <v>0</v>
      </c>
      <c r="F169" s="96"/>
      <c r="G169" s="160"/>
      <c r="H169" s="109"/>
      <c r="I169" s="161"/>
      <c r="J169" s="164" t="s">
        <v>10</v>
      </c>
      <c r="K169" s="162" t="s">
        <v>305</v>
      </c>
      <c r="L169" s="157" t="s">
        <v>204</v>
      </c>
    </row>
    <row r="170" spans="1:13" s="158" customFormat="1" ht="30" customHeight="1">
      <c r="A170" s="163"/>
      <c r="B170" s="116" t="s">
        <v>45</v>
      </c>
      <c r="C170" s="118" t="s">
        <v>9</v>
      </c>
      <c r="D170" s="118" t="s">
        <v>9</v>
      </c>
      <c r="E170" s="114">
        <f>'冠名基金收支明细 (2022)'!E127</f>
        <v>0</v>
      </c>
      <c r="F170" s="96"/>
      <c r="G170" s="160"/>
      <c r="H170" s="109"/>
      <c r="I170" s="161"/>
      <c r="J170" s="164" t="s">
        <v>10</v>
      </c>
      <c r="K170" s="162" t="s">
        <v>305</v>
      </c>
      <c r="L170" s="157" t="s">
        <v>204</v>
      </c>
    </row>
    <row r="171" spans="1:13" s="158" customFormat="1" ht="30" customHeight="1">
      <c r="A171" s="168"/>
      <c r="B171" s="128" t="s">
        <v>347</v>
      </c>
      <c r="C171" s="129">
        <v>200000</v>
      </c>
      <c r="D171" s="129">
        <v>200000</v>
      </c>
      <c r="E171" s="129">
        <f>C171-D171</f>
        <v>0</v>
      </c>
      <c r="F171" s="169"/>
      <c r="G171" s="170"/>
      <c r="H171" s="171"/>
      <c r="I171" s="172"/>
      <c r="J171" s="173" t="s">
        <v>10</v>
      </c>
      <c r="K171" s="198" t="s">
        <v>305</v>
      </c>
      <c r="L171" s="175" t="s">
        <v>204</v>
      </c>
    </row>
    <row r="172" spans="1:13" s="158" customFormat="1" ht="30" customHeight="1">
      <c r="A172" s="163"/>
      <c r="B172" s="117" t="s">
        <v>396</v>
      </c>
      <c r="C172" s="115">
        <f>C173</f>
        <v>215000</v>
      </c>
      <c r="D172" s="115">
        <f>D173</f>
        <v>215000</v>
      </c>
      <c r="E172" s="115">
        <f>E173</f>
        <v>0</v>
      </c>
      <c r="F172" s="96"/>
      <c r="G172" s="160"/>
      <c r="H172" s="109"/>
      <c r="I172" s="161"/>
      <c r="J172" s="164" t="s">
        <v>10</v>
      </c>
      <c r="K172" s="199" t="s">
        <v>394</v>
      </c>
      <c r="L172" s="157" t="s">
        <v>204</v>
      </c>
    </row>
    <row r="173" spans="1:13" s="158" customFormat="1" ht="30" customHeight="1">
      <c r="A173" s="163"/>
      <c r="B173" s="117" t="s">
        <v>347</v>
      </c>
      <c r="C173" s="114">
        <v>215000</v>
      </c>
      <c r="D173" s="114">
        <v>215000</v>
      </c>
      <c r="E173" s="114">
        <f>C173-D173</f>
        <v>0</v>
      </c>
      <c r="F173" s="96"/>
      <c r="G173" s="160"/>
      <c r="H173" s="109"/>
      <c r="I173" s="161"/>
      <c r="J173" s="164" t="s">
        <v>10</v>
      </c>
      <c r="K173" s="199" t="s">
        <v>394</v>
      </c>
      <c r="L173" s="157" t="s">
        <v>204</v>
      </c>
    </row>
    <row r="174" spans="1:13" s="158" customFormat="1" ht="30" customHeight="1">
      <c r="A174" s="163"/>
      <c r="B174" s="117" t="s">
        <v>398</v>
      </c>
      <c r="C174" s="115">
        <f>C175</f>
        <v>100000</v>
      </c>
      <c r="D174" s="115">
        <f>D175</f>
        <v>100000</v>
      </c>
      <c r="E174" s="115">
        <f>E175</f>
        <v>0</v>
      </c>
      <c r="F174" s="96"/>
      <c r="G174" s="160"/>
      <c r="H174" s="109"/>
      <c r="I174" s="161"/>
      <c r="J174" s="164" t="s">
        <v>10</v>
      </c>
      <c r="K174" s="199" t="s">
        <v>397</v>
      </c>
      <c r="L174" s="157" t="s">
        <v>139</v>
      </c>
    </row>
    <row r="175" spans="1:13" s="158" customFormat="1" ht="30" customHeight="1">
      <c r="A175" s="200"/>
      <c r="B175" s="130" t="s">
        <v>347</v>
      </c>
      <c r="C175" s="131">
        <v>100000</v>
      </c>
      <c r="D175" s="131">
        <v>100000</v>
      </c>
      <c r="E175" s="131">
        <f>C175-D175</f>
        <v>0</v>
      </c>
      <c r="F175" s="201"/>
      <c r="G175" s="202"/>
      <c r="H175" s="195"/>
      <c r="I175" s="203"/>
      <c r="J175" s="194" t="s">
        <v>10</v>
      </c>
      <c r="K175" s="204" t="s">
        <v>397</v>
      </c>
      <c r="L175" s="196" t="s">
        <v>226</v>
      </c>
    </row>
    <row r="176" spans="1:13" ht="30" customHeight="1">
      <c r="A176" s="154" t="s">
        <v>218</v>
      </c>
      <c r="B176" s="104" t="s">
        <v>419</v>
      </c>
      <c r="C176" s="96">
        <f>C178</f>
        <v>100000</v>
      </c>
      <c r="D176" s="96">
        <f>D178</f>
        <v>100000</v>
      </c>
      <c r="E176" s="96">
        <f>E177+E178</f>
        <v>0</v>
      </c>
      <c r="F176" s="96">
        <v>10</v>
      </c>
      <c r="G176" s="160">
        <v>100</v>
      </c>
      <c r="H176" s="109" t="s">
        <v>220</v>
      </c>
      <c r="I176" s="161">
        <v>13805234229</v>
      </c>
      <c r="J176" s="113" t="s">
        <v>187</v>
      </c>
      <c r="K176" s="102" t="s">
        <v>337</v>
      </c>
      <c r="L176" s="157" t="s">
        <v>222</v>
      </c>
      <c r="M176" s="205"/>
    </row>
    <row r="177" spans="1:13" ht="30" hidden="1" customHeight="1">
      <c r="A177" s="206"/>
      <c r="B177" s="109" t="s">
        <v>348</v>
      </c>
      <c r="C177" s="97" t="s">
        <v>9</v>
      </c>
      <c r="D177" s="97" t="s">
        <v>9</v>
      </c>
      <c r="E177" s="98">
        <f>'冠名基金收支明细 (2022)'!E128</f>
        <v>0</v>
      </c>
      <c r="F177" s="96"/>
      <c r="G177" s="160"/>
      <c r="H177" s="109"/>
      <c r="I177" s="161"/>
      <c r="J177" s="164" t="s">
        <v>187</v>
      </c>
      <c r="K177" s="103" t="s">
        <v>337</v>
      </c>
      <c r="L177" s="157" t="s">
        <v>222</v>
      </c>
      <c r="M177" s="205"/>
    </row>
    <row r="178" spans="1:13" ht="30" customHeight="1">
      <c r="A178" s="163"/>
      <c r="B178" s="110" t="s">
        <v>347</v>
      </c>
      <c r="C178" s="98">
        <v>100000</v>
      </c>
      <c r="D178" s="98">
        <v>100000</v>
      </c>
      <c r="E178" s="98">
        <f>C178-D178</f>
        <v>0</v>
      </c>
      <c r="F178" s="96"/>
      <c r="G178" s="160"/>
      <c r="H178" s="109"/>
      <c r="I178" s="161"/>
      <c r="J178" s="164" t="s">
        <v>187</v>
      </c>
      <c r="K178" s="103" t="s">
        <v>337</v>
      </c>
      <c r="L178" s="157" t="s">
        <v>222</v>
      </c>
      <c r="M178" s="205"/>
    </row>
    <row r="179" spans="1:13" ht="30" customHeight="1">
      <c r="A179" s="154" t="s">
        <v>223</v>
      </c>
      <c r="B179" s="104" t="s">
        <v>353</v>
      </c>
      <c r="C179" s="96">
        <f>C181</f>
        <v>200000</v>
      </c>
      <c r="D179" s="96">
        <f>D181</f>
        <v>200000</v>
      </c>
      <c r="E179" s="96">
        <f>E180+E181</f>
        <v>50000</v>
      </c>
      <c r="F179" s="96"/>
      <c r="G179" s="160"/>
      <c r="H179" s="109"/>
      <c r="I179" s="161"/>
      <c r="J179" s="113" t="s">
        <v>187</v>
      </c>
      <c r="K179" s="177" t="s">
        <v>225</v>
      </c>
      <c r="L179" s="157" t="s">
        <v>226</v>
      </c>
      <c r="M179" s="207"/>
    </row>
    <row r="180" spans="1:13" ht="30" customHeight="1">
      <c r="A180" s="163"/>
      <c r="B180" s="110" t="s">
        <v>45</v>
      </c>
      <c r="C180" s="97" t="s">
        <v>9</v>
      </c>
      <c r="D180" s="97" t="s">
        <v>9</v>
      </c>
      <c r="E180" s="98">
        <f>'冠名基金收支明细 (2022)'!E131</f>
        <v>50000</v>
      </c>
      <c r="F180" s="96"/>
      <c r="G180" s="160"/>
      <c r="H180" s="109"/>
      <c r="I180" s="161"/>
      <c r="J180" s="164" t="s">
        <v>187</v>
      </c>
      <c r="K180" s="177" t="s">
        <v>225</v>
      </c>
      <c r="L180" s="157" t="s">
        <v>226</v>
      </c>
      <c r="M180" s="207"/>
    </row>
    <row r="181" spans="1:13" ht="30" customHeight="1">
      <c r="A181" s="163"/>
      <c r="B181" s="110" t="s">
        <v>347</v>
      </c>
      <c r="C181" s="98">
        <v>200000</v>
      </c>
      <c r="D181" s="98">
        <v>200000</v>
      </c>
      <c r="E181" s="98">
        <f>C181-D181</f>
        <v>0</v>
      </c>
      <c r="F181" s="96"/>
      <c r="G181" s="160"/>
      <c r="H181" s="109"/>
      <c r="I181" s="161"/>
      <c r="J181" s="164" t="s">
        <v>187</v>
      </c>
      <c r="K181" s="177" t="s">
        <v>225</v>
      </c>
      <c r="L181" s="157" t="s">
        <v>226</v>
      </c>
      <c r="M181" s="207"/>
    </row>
    <row r="182" spans="1:13" ht="30" customHeight="1">
      <c r="A182" s="154" t="s">
        <v>227</v>
      </c>
      <c r="B182" s="104" t="s">
        <v>354</v>
      </c>
      <c r="C182" s="96">
        <f>C184</f>
        <v>150000</v>
      </c>
      <c r="D182" s="96">
        <f>D184</f>
        <v>150000</v>
      </c>
      <c r="E182" s="96">
        <f>E183+E184</f>
        <v>20000</v>
      </c>
      <c r="F182" s="96"/>
      <c r="G182" s="160"/>
      <c r="H182" s="109"/>
      <c r="I182" s="161"/>
      <c r="J182" s="113" t="s">
        <v>187</v>
      </c>
      <c r="K182" s="177" t="s">
        <v>229</v>
      </c>
      <c r="L182" s="157" t="s">
        <v>230</v>
      </c>
      <c r="M182" s="207"/>
    </row>
    <row r="183" spans="1:13" ht="30" customHeight="1">
      <c r="A183" s="163"/>
      <c r="B183" s="110" t="s">
        <v>45</v>
      </c>
      <c r="C183" s="97" t="s">
        <v>9</v>
      </c>
      <c r="D183" s="97" t="s">
        <v>9</v>
      </c>
      <c r="E183" s="98">
        <f>'冠名基金收支明细 (2022)'!E133</f>
        <v>20000</v>
      </c>
      <c r="F183" s="96"/>
      <c r="G183" s="160"/>
      <c r="H183" s="109"/>
      <c r="I183" s="161"/>
      <c r="J183" s="164" t="s">
        <v>187</v>
      </c>
      <c r="K183" s="177" t="s">
        <v>229</v>
      </c>
      <c r="L183" s="157" t="s">
        <v>230</v>
      </c>
      <c r="M183" s="207"/>
    </row>
    <row r="184" spans="1:13" ht="30" customHeight="1">
      <c r="A184" s="163"/>
      <c r="B184" s="110" t="s">
        <v>347</v>
      </c>
      <c r="C184" s="98">
        <v>150000</v>
      </c>
      <c r="D184" s="98">
        <v>150000</v>
      </c>
      <c r="E184" s="98">
        <f>C184-D184</f>
        <v>0</v>
      </c>
      <c r="F184" s="96"/>
      <c r="G184" s="160"/>
      <c r="H184" s="109"/>
      <c r="I184" s="161"/>
      <c r="J184" s="164" t="s">
        <v>187</v>
      </c>
      <c r="K184" s="177" t="s">
        <v>229</v>
      </c>
      <c r="L184" s="157" t="s">
        <v>230</v>
      </c>
      <c r="M184" s="207"/>
    </row>
    <row r="185" spans="1:13" ht="30" customHeight="1">
      <c r="A185" s="211" t="s">
        <v>233</v>
      </c>
      <c r="B185" s="134" t="s">
        <v>420</v>
      </c>
      <c r="C185" s="190">
        <f>C186+C189+C192</f>
        <v>50000</v>
      </c>
      <c r="D185" s="190">
        <f>D186+D189+D192</f>
        <v>100000</v>
      </c>
      <c r="E185" s="190">
        <f>E186+E189+E192</f>
        <v>50000</v>
      </c>
      <c r="F185" s="135"/>
      <c r="G185" s="212"/>
      <c r="H185" s="192"/>
      <c r="I185" s="193"/>
      <c r="J185" s="213" t="s">
        <v>10</v>
      </c>
      <c r="K185" s="214" t="s">
        <v>235</v>
      </c>
      <c r="L185" s="215" t="s">
        <v>236</v>
      </c>
    </row>
    <row r="186" spans="1:13" ht="30" customHeight="1">
      <c r="A186" s="154"/>
      <c r="B186" s="116" t="s">
        <v>237</v>
      </c>
      <c r="C186" s="115">
        <f>C188</f>
        <v>0</v>
      </c>
      <c r="D186" s="115">
        <f>D188</f>
        <v>0</v>
      </c>
      <c r="E186" s="115">
        <f>E187+E188</f>
        <v>0</v>
      </c>
      <c r="F186" s="98"/>
      <c r="G186" s="176"/>
      <c r="H186" s="109"/>
      <c r="I186" s="161"/>
      <c r="J186" s="164" t="s">
        <v>10</v>
      </c>
      <c r="K186" s="177" t="s">
        <v>238</v>
      </c>
      <c r="L186" s="157" t="s">
        <v>236</v>
      </c>
    </row>
    <row r="187" spans="1:13" ht="30" hidden="1" customHeight="1">
      <c r="A187" s="154"/>
      <c r="B187" s="117" t="s">
        <v>45</v>
      </c>
      <c r="C187" s="118" t="s">
        <v>9</v>
      </c>
      <c r="D187" s="118" t="s">
        <v>9</v>
      </c>
      <c r="E187" s="114">
        <f>'冠名基金收支明细 (2022)'!E137</f>
        <v>0</v>
      </c>
      <c r="F187" s="98"/>
      <c r="G187" s="176"/>
      <c r="H187" s="109"/>
      <c r="I187" s="161"/>
      <c r="J187" s="164" t="s">
        <v>10</v>
      </c>
      <c r="K187" s="177" t="s">
        <v>238</v>
      </c>
      <c r="L187" s="157" t="s">
        <v>236</v>
      </c>
    </row>
    <row r="188" spans="1:13" ht="30" hidden="1" customHeight="1">
      <c r="A188" s="154"/>
      <c r="B188" s="117" t="s">
        <v>347</v>
      </c>
      <c r="C188" s="114">
        <v>0</v>
      </c>
      <c r="D188" s="114">
        <v>0</v>
      </c>
      <c r="E188" s="114">
        <f>C188-D188</f>
        <v>0</v>
      </c>
      <c r="F188" s="98"/>
      <c r="G188" s="176"/>
      <c r="H188" s="109"/>
      <c r="I188" s="161"/>
      <c r="J188" s="164" t="s">
        <v>10</v>
      </c>
      <c r="K188" s="177" t="s">
        <v>238</v>
      </c>
      <c r="L188" s="157" t="s">
        <v>236</v>
      </c>
    </row>
    <row r="189" spans="1:13" ht="30" customHeight="1">
      <c r="A189" s="154"/>
      <c r="B189" s="116" t="s">
        <v>239</v>
      </c>
      <c r="C189" s="115">
        <f>C191</f>
        <v>0</v>
      </c>
      <c r="D189" s="115">
        <f>D191</f>
        <v>0</v>
      </c>
      <c r="E189" s="115">
        <f>E190+E191</f>
        <v>0</v>
      </c>
      <c r="F189" s="98"/>
      <c r="G189" s="176"/>
      <c r="H189" s="109"/>
      <c r="I189" s="161"/>
      <c r="J189" s="164" t="s">
        <v>10</v>
      </c>
      <c r="K189" s="177" t="s">
        <v>240</v>
      </c>
      <c r="L189" s="157" t="s">
        <v>236</v>
      </c>
    </row>
    <row r="190" spans="1:13" ht="30" hidden="1" customHeight="1">
      <c r="A190" s="154"/>
      <c r="B190" s="117" t="s">
        <v>45</v>
      </c>
      <c r="C190" s="118" t="s">
        <v>9</v>
      </c>
      <c r="D190" s="118" t="s">
        <v>9</v>
      </c>
      <c r="E190" s="114">
        <f>'冠名基金收支明细 (2022)'!E139</f>
        <v>0</v>
      </c>
      <c r="F190" s="98"/>
      <c r="G190" s="176"/>
      <c r="H190" s="109"/>
      <c r="I190" s="161"/>
      <c r="J190" s="164" t="s">
        <v>10</v>
      </c>
      <c r="K190" s="177" t="s">
        <v>240</v>
      </c>
      <c r="L190" s="157" t="s">
        <v>236</v>
      </c>
    </row>
    <row r="191" spans="1:13" ht="30" hidden="1" customHeight="1">
      <c r="A191" s="154"/>
      <c r="B191" s="117" t="s">
        <v>347</v>
      </c>
      <c r="C191" s="114">
        <v>0</v>
      </c>
      <c r="D191" s="114">
        <v>0</v>
      </c>
      <c r="E191" s="114">
        <f>C191-D191</f>
        <v>0</v>
      </c>
      <c r="F191" s="98"/>
      <c r="G191" s="176"/>
      <c r="H191" s="109"/>
      <c r="I191" s="161"/>
      <c r="J191" s="164" t="s">
        <v>10</v>
      </c>
      <c r="K191" s="177" t="s">
        <v>240</v>
      </c>
      <c r="L191" s="157" t="s">
        <v>236</v>
      </c>
    </row>
    <row r="192" spans="1:13" ht="30" customHeight="1">
      <c r="A192" s="154"/>
      <c r="B192" s="117" t="s">
        <v>306</v>
      </c>
      <c r="C192" s="115">
        <f>C194</f>
        <v>50000</v>
      </c>
      <c r="D192" s="115">
        <f>D194</f>
        <v>100000</v>
      </c>
      <c r="E192" s="115">
        <f>E193+E194</f>
        <v>50000</v>
      </c>
      <c r="F192" s="98"/>
      <c r="G192" s="176"/>
      <c r="H192" s="109"/>
      <c r="I192" s="161"/>
      <c r="J192" s="164" t="s">
        <v>10</v>
      </c>
      <c r="K192" s="177" t="s">
        <v>307</v>
      </c>
      <c r="L192" s="157" t="s">
        <v>236</v>
      </c>
    </row>
    <row r="193" spans="1:12" ht="30" customHeight="1">
      <c r="A193" s="154"/>
      <c r="B193" s="117" t="s">
        <v>45</v>
      </c>
      <c r="C193" s="118" t="s">
        <v>9</v>
      </c>
      <c r="D193" s="118" t="s">
        <v>9</v>
      </c>
      <c r="E193" s="114">
        <f>'冠名基金收支明细 (2022)'!E141</f>
        <v>100000</v>
      </c>
      <c r="F193" s="98"/>
      <c r="G193" s="176"/>
      <c r="H193" s="109"/>
      <c r="I193" s="161"/>
      <c r="J193" s="164" t="s">
        <v>10</v>
      </c>
      <c r="K193" s="177" t="s">
        <v>307</v>
      </c>
      <c r="L193" s="157" t="s">
        <v>236</v>
      </c>
    </row>
    <row r="194" spans="1:12" ht="30" customHeight="1">
      <c r="A194" s="154"/>
      <c r="B194" s="117" t="s">
        <v>347</v>
      </c>
      <c r="C194" s="114">
        <v>50000</v>
      </c>
      <c r="D194" s="114">
        <v>100000</v>
      </c>
      <c r="E194" s="114">
        <f>C194-D194</f>
        <v>-50000</v>
      </c>
      <c r="F194" s="98"/>
      <c r="G194" s="176"/>
      <c r="H194" s="109"/>
      <c r="I194" s="161"/>
      <c r="J194" s="164" t="s">
        <v>10</v>
      </c>
      <c r="K194" s="177" t="s">
        <v>307</v>
      </c>
      <c r="L194" s="157" t="s">
        <v>236</v>
      </c>
    </row>
    <row r="195" spans="1:12" ht="30" customHeight="1">
      <c r="A195" s="211" t="s">
        <v>247</v>
      </c>
      <c r="B195" s="134" t="s">
        <v>421</v>
      </c>
      <c r="C195" s="190">
        <f>C197</f>
        <v>50000</v>
      </c>
      <c r="D195" s="190">
        <f>D197</f>
        <v>50000</v>
      </c>
      <c r="E195" s="190">
        <f>E196+E197</f>
        <v>50000</v>
      </c>
      <c r="F195" s="135"/>
      <c r="G195" s="212"/>
      <c r="H195" s="192"/>
      <c r="I195" s="193"/>
      <c r="J195" s="213" t="s">
        <v>249</v>
      </c>
      <c r="K195" s="216" t="s">
        <v>250</v>
      </c>
      <c r="L195" s="215" t="s">
        <v>251</v>
      </c>
    </row>
    <row r="196" spans="1:12" ht="30" customHeight="1">
      <c r="A196" s="154"/>
      <c r="B196" s="110" t="s">
        <v>349</v>
      </c>
      <c r="C196" s="97" t="s">
        <v>9</v>
      </c>
      <c r="D196" s="97" t="s">
        <v>9</v>
      </c>
      <c r="E196" s="98">
        <f>'冠名基金收支明细 (2022)'!E142</f>
        <v>50000</v>
      </c>
      <c r="F196" s="98"/>
      <c r="G196" s="176"/>
      <c r="H196" s="109"/>
      <c r="I196" s="161"/>
      <c r="J196" s="164" t="s">
        <v>249</v>
      </c>
      <c r="K196" s="177" t="s">
        <v>250</v>
      </c>
      <c r="L196" s="157" t="s">
        <v>251</v>
      </c>
    </row>
    <row r="197" spans="1:12" ht="30" customHeight="1">
      <c r="A197" s="154"/>
      <c r="B197" s="110" t="s">
        <v>347</v>
      </c>
      <c r="C197" s="98">
        <v>50000</v>
      </c>
      <c r="D197" s="98">
        <v>50000</v>
      </c>
      <c r="E197" s="98">
        <f>C197-D197</f>
        <v>0</v>
      </c>
      <c r="F197" s="98"/>
      <c r="G197" s="176"/>
      <c r="H197" s="109"/>
      <c r="I197" s="161"/>
      <c r="J197" s="164" t="s">
        <v>249</v>
      </c>
      <c r="K197" s="177" t="s">
        <v>250</v>
      </c>
      <c r="L197" s="157" t="s">
        <v>251</v>
      </c>
    </row>
    <row r="198" spans="1:12" ht="30" customHeight="1">
      <c r="A198" s="154" t="s">
        <v>252</v>
      </c>
      <c r="B198" s="104" t="s">
        <v>422</v>
      </c>
      <c r="C198" s="96">
        <f>C200</f>
        <v>100000</v>
      </c>
      <c r="D198" s="96">
        <f>D200</f>
        <v>100000</v>
      </c>
      <c r="E198" s="96">
        <f>E199+E200</f>
        <v>0</v>
      </c>
      <c r="F198" s="98"/>
      <c r="G198" s="176"/>
      <c r="H198" s="109"/>
      <c r="I198" s="161"/>
      <c r="J198" s="113" t="s">
        <v>249</v>
      </c>
      <c r="K198" s="177" t="s">
        <v>254</v>
      </c>
      <c r="L198" s="157" t="s">
        <v>255</v>
      </c>
    </row>
    <row r="199" spans="1:12" ht="30" hidden="1" customHeight="1">
      <c r="A199" s="154"/>
      <c r="B199" s="110" t="s">
        <v>349</v>
      </c>
      <c r="C199" s="97" t="s">
        <v>9</v>
      </c>
      <c r="D199" s="97" t="s">
        <v>9</v>
      </c>
      <c r="E199" s="98">
        <f>'冠名基金收支明细 (2022)'!E144</f>
        <v>0</v>
      </c>
      <c r="F199" s="98"/>
      <c r="G199" s="176"/>
      <c r="H199" s="109"/>
      <c r="I199" s="161"/>
      <c r="J199" s="164" t="s">
        <v>249</v>
      </c>
      <c r="K199" s="177" t="s">
        <v>254</v>
      </c>
      <c r="L199" s="157" t="s">
        <v>255</v>
      </c>
    </row>
    <row r="200" spans="1:12" ht="30" customHeight="1">
      <c r="A200" s="154"/>
      <c r="B200" s="110" t="s">
        <v>347</v>
      </c>
      <c r="C200" s="98">
        <v>100000</v>
      </c>
      <c r="D200" s="98">
        <v>100000</v>
      </c>
      <c r="E200" s="98">
        <f>C200-D200</f>
        <v>0</v>
      </c>
      <c r="F200" s="98"/>
      <c r="G200" s="176"/>
      <c r="H200" s="109"/>
      <c r="I200" s="161"/>
      <c r="J200" s="164" t="s">
        <v>249</v>
      </c>
      <c r="K200" s="177" t="s">
        <v>254</v>
      </c>
      <c r="L200" s="157" t="s">
        <v>255</v>
      </c>
    </row>
    <row r="201" spans="1:12" ht="30" customHeight="1">
      <c r="A201" s="154" t="s">
        <v>256</v>
      </c>
      <c r="B201" s="104" t="s">
        <v>423</v>
      </c>
      <c r="C201" s="96">
        <f>C203</f>
        <v>50000</v>
      </c>
      <c r="D201" s="96">
        <f>D203</f>
        <v>50000</v>
      </c>
      <c r="E201" s="96">
        <f>E202+E203</f>
        <v>50000</v>
      </c>
      <c r="F201" s="98"/>
      <c r="G201" s="176"/>
      <c r="H201" s="109"/>
      <c r="I201" s="161"/>
      <c r="J201" s="113" t="s">
        <v>249</v>
      </c>
      <c r="K201" s="177" t="s">
        <v>258</v>
      </c>
      <c r="L201" s="157" t="s">
        <v>259</v>
      </c>
    </row>
    <row r="202" spans="1:12" ht="30" customHeight="1">
      <c r="A202" s="154"/>
      <c r="B202" s="110" t="s">
        <v>349</v>
      </c>
      <c r="C202" s="97" t="s">
        <v>9</v>
      </c>
      <c r="D202" s="97" t="s">
        <v>9</v>
      </c>
      <c r="E202" s="98">
        <f>'冠名基金收支明细 (2022)'!E146</f>
        <v>50000</v>
      </c>
      <c r="F202" s="98"/>
      <c r="G202" s="176"/>
      <c r="H202" s="109"/>
      <c r="I202" s="161"/>
      <c r="J202" s="164" t="s">
        <v>249</v>
      </c>
      <c r="K202" s="177" t="s">
        <v>258</v>
      </c>
      <c r="L202" s="157" t="s">
        <v>259</v>
      </c>
    </row>
    <row r="203" spans="1:12" ht="30" customHeight="1">
      <c r="A203" s="154"/>
      <c r="B203" s="110" t="s">
        <v>347</v>
      </c>
      <c r="C203" s="98">
        <v>50000</v>
      </c>
      <c r="D203" s="98">
        <v>50000</v>
      </c>
      <c r="E203" s="98">
        <f>C203-D203</f>
        <v>0</v>
      </c>
      <c r="F203" s="98"/>
      <c r="G203" s="176"/>
      <c r="H203" s="109"/>
      <c r="I203" s="161"/>
      <c r="J203" s="164" t="s">
        <v>249</v>
      </c>
      <c r="K203" s="177" t="s">
        <v>258</v>
      </c>
      <c r="L203" s="157" t="s">
        <v>259</v>
      </c>
    </row>
    <row r="204" spans="1:12" ht="30" customHeight="1">
      <c r="A204" s="154" t="s">
        <v>260</v>
      </c>
      <c r="B204" s="104" t="s">
        <v>424</v>
      </c>
      <c r="C204" s="96">
        <f>C206</f>
        <v>50000</v>
      </c>
      <c r="D204" s="96">
        <f>D206</f>
        <v>50000</v>
      </c>
      <c r="E204" s="96">
        <f>E205+E206</f>
        <v>0</v>
      </c>
      <c r="F204" s="98"/>
      <c r="G204" s="176"/>
      <c r="H204" s="109"/>
      <c r="I204" s="161"/>
      <c r="J204" s="113" t="s">
        <v>249</v>
      </c>
      <c r="K204" s="177" t="s">
        <v>262</v>
      </c>
      <c r="L204" s="157" t="s">
        <v>263</v>
      </c>
    </row>
    <row r="205" spans="1:12" ht="30" hidden="1" customHeight="1">
      <c r="A205" s="154"/>
      <c r="B205" s="110" t="s">
        <v>349</v>
      </c>
      <c r="C205" s="97" t="s">
        <v>9</v>
      </c>
      <c r="D205" s="97" t="s">
        <v>9</v>
      </c>
      <c r="E205" s="98">
        <f>'冠名基金收支明细 (2022)'!E148</f>
        <v>0</v>
      </c>
      <c r="F205" s="98"/>
      <c r="G205" s="176"/>
      <c r="H205" s="109"/>
      <c r="I205" s="161"/>
      <c r="J205" s="164" t="s">
        <v>249</v>
      </c>
      <c r="K205" s="177" t="s">
        <v>262</v>
      </c>
      <c r="L205" s="157" t="s">
        <v>263</v>
      </c>
    </row>
    <row r="206" spans="1:12" ht="30" customHeight="1">
      <c r="A206" s="154"/>
      <c r="B206" s="110" t="s">
        <v>347</v>
      </c>
      <c r="C206" s="98">
        <v>50000</v>
      </c>
      <c r="D206" s="98">
        <v>50000</v>
      </c>
      <c r="E206" s="98">
        <f>C206-D206</f>
        <v>0</v>
      </c>
      <c r="F206" s="98"/>
      <c r="G206" s="176"/>
      <c r="H206" s="109"/>
      <c r="I206" s="161"/>
      <c r="J206" s="164" t="s">
        <v>249</v>
      </c>
      <c r="K206" s="177" t="s">
        <v>262</v>
      </c>
      <c r="L206" s="157" t="s">
        <v>263</v>
      </c>
    </row>
    <row r="207" spans="1:12" ht="30" customHeight="1">
      <c r="A207" s="154" t="s">
        <v>264</v>
      </c>
      <c r="B207" s="104" t="s">
        <v>425</v>
      </c>
      <c r="C207" s="96">
        <f>C208+C209</f>
        <v>150000</v>
      </c>
      <c r="D207" s="96">
        <f>D209</f>
        <v>148660</v>
      </c>
      <c r="E207" s="96">
        <f>E208+E209</f>
        <v>8740</v>
      </c>
      <c r="F207" s="98"/>
      <c r="G207" s="176"/>
      <c r="H207" s="109"/>
      <c r="I207" s="161"/>
      <c r="J207" s="113" t="s">
        <v>249</v>
      </c>
      <c r="K207" s="177" t="s">
        <v>266</v>
      </c>
      <c r="L207" s="157" t="s">
        <v>267</v>
      </c>
    </row>
    <row r="208" spans="1:12" ht="30" customHeight="1">
      <c r="A208" s="154"/>
      <c r="B208" s="110" t="s">
        <v>349</v>
      </c>
      <c r="C208" s="98">
        <v>0</v>
      </c>
      <c r="D208" s="98">
        <v>0</v>
      </c>
      <c r="E208" s="98">
        <f>'冠名基金收支明细 (2022)'!E150</f>
        <v>7400</v>
      </c>
      <c r="F208" s="98"/>
      <c r="G208" s="176"/>
      <c r="H208" s="109"/>
      <c r="I208" s="161"/>
      <c r="J208" s="164" t="s">
        <v>249</v>
      </c>
      <c r="K208" s="177" t="s">
        <v>266</v>
      </c>
      <c r="L208" s="157" t="s">
        <v>267</v>
      </c>
    </row>
    <row r="209" spans="1:12" ht="30" customHeight="1">
      <c r="A209" s="154"/>
      <c r="B209" s="110" t="s">
        <v>347</v>
      </c>
      <c r="C209" s="98">
        <v>150000</v>
      </c>
      <c r="D209" s="98">
        <v>148660</v>
      </c>
      <c r="E209" s="98">
        <f>C209-D209</f>
        <v>1340</v>
      </c>
      <c r="F209" s="98"/>
      <c r="G209" s="176"/>
      <c r="H209" s="109"/>
      <c r="I209" s="161"/>
      <c r="J209" s="164" t="s">
        <v>249</v>
      </c>
      <c r="K209" s="177" t="s">
        <v>266</v>
      </c>
      <c r="L209" s="157" t="s">
        <v>267</v>
      </c>
    </row>
    <row r="210" spans="1:12" ht="30" customHeight="1">
      <c r="A210" s="154" t="s">
        <v>268</v>
      </c>
      <c r="B210" s="104" t="s">
        <v>269</v>
      </c>
      <c r="C210" s="96">
        <f>C212</f>
        <v>0</v>
      </c>
      <c r="D210" s="96">
        <f>D212</f>
        <v>0</v>
      </c>
      <c r="E210" s="96">
        <f>E211+E212</f>
        <v>0</v>
      </c>
      <c r="F210" s="98"/>
      <c r="G210" s="176"/>
      <c r="H210" s="109"/>
      <c r="I210" s="161"/>
      <c r="J210" s="113" t="s">
        <v>249</v>
      </c>
      <c r="K210" s="177" t="s">
        <v>270</v>
      </c>
      <c r="L210" s="157" t="s">
        <v>271</v>
      </c>
    </row>
    <row r="211" spans="1:12" ht="30" hidden="1" customHeight="1">
      <c r="A211" s="154"/>
      <c r="B211" s="110" t="s">
        <v>349</v>
      </c>
      <c r="C211" s="97" t="s">
        <v>9</v>
      </c>
      <c r="D211" s="97" t="s">
        <v>9</v>
      </c>
      <c r="E211" s="98">
        <f>'冠名基金收支明细 (2022)'!E152</f>
        <v>0</v>
      </c>
      <c r="F211" s="98"/>
      <c r="G211" s="176"/>
      <c r="H211" s="109"/>
      <c r="I211" s="161"/>
      <c r="J211" s="164" t="s">
        <v>249</v>
      </c>
      <c r="K211" s="177" t="s">
        <v>270</v>
      </c>
      <c r="L211" s="157" t="s">
        <v>271</v>
      </c>
    </row>
    <row r="212" spans="1:12" ht="30" hidden="1" customHeight="1">
      <c r="A212" s="154"/>
      <c r="B212" s="110" t="s">
        <v>347</v>
      </c>
      <c r="C212" s="98">
        <v>0</v>
      </c>
      <c r="D212" s="98">
        <v>0</v>
      </c>
      <c r="E212" s="98">
        <f>C212-D212</f>
        <v>0</v>
      </c>
      <c r="F212" s="98"/>
      <c r="G212" s="176"/>
      <c r="H212" s="109"/>
      <c r="I212" s="161"/>
      <c r="J212" s="164" t="s">
        <v>249</v>
      </c>
      <c r="K212" s="177" t="s">
        <v>270</v>
      </c>
      <c r="L212" s="157" t="s">
        <v>271</v>
      </c>
    </row>
    <row r="213" spans="1:12" ht="30" customHeight="1">
      <c r="A213" s="154" t="s">
        <v>272</v>
      </c>
      <c r="B213" s="104" t="s">
        <v>273</v>
      </c>
      <c r="C213" s="96">
        <f>C215</f>
        <v>0</v>
      </c>
      <c r="D213" s="96">
        <f>D215</f>
        <v>0</v>
      </c>
      <c r="E213" s="96">
        <f>E214+E215</f>
        <v>0</v>
      </c>
      <c r="F213" s="98"/>
      <c r="G213" s="176"/>
      <c r="H213" s="109"/>
      <c r="I213" s="161"/>
      <c r="J213" s="113" t="s">
        <v>249</v>
      </c>
      <c r="K213" s="177" t="s">
        <v>270</v>
      </c>
      <c r="L213" s="157" t="s">
        <v>274</v>
      </c>
    </row>
    <row r="214" spans="1:12" ht="30" hidden="1" customHeight="1">
      <c r="A214" s="154"/>
      <c r="B214" s="110" t="s">
        <v>349</v>
      </c>
      <c r="C214" s="97" t="s">
        <v>9</v>
      </c>
      <c r="D214" s="97" t="s">
        <v>9</v>
      </c>
      <c r="E214" s="98">
        <f>'冠名基金收支明细 (2022)'!E154</f>
        <v>0</v>
      </c>
      <c r="F214" s="98"/>
      <c r="G214" s="176"/>
      <c r="H214" s="109"/>
      <c r="I214" s="161"/>
      <c r="J214" s="164" t="s">
        <v>249</v>
      </c>
      <c r="K214" s="177" t="s">
        <v>270</v>
      </c>
      <c r="L214" s="157" t="s">
        <v>274</v>
      </c>
    </row>
    <row r="215" spans="1:12" ht="30" hidden="1" customHeight="1">
      <c r="A215" s="154"/>
      <c r="B215" s="110" t="s">
        <v>347</v>
      </c>
      <c r="C215" s="98">
        <v>0</v>
      </c>
      <c r="D215" s="98">
        <v>0</v>
      </c>
      <c r="E215" s="98">
        <f>C215-D215</f>
        <v>0</v>
      </c>
      <c r="F215" s="98"/>
      <c r="G215" s="176"/>
      <c r="H215" s="109"/>
      <c r="I215" s="161"/>
      <c r="J215" s="164" t="s">
        <v>249</v>
      </c>
      <c r="K215" s="177" t="s">
        <v>270</v>
      </c>
      <c r="L215" s="157" t="s">
        <v>274</v>
      </c>
    </row>
    <row r="216" spans="1:12" ht="30" customHeight="1">
      <c r="A216" s="154" t="s">
        <v>402</v>
      </c>
      <c r="B216" s="104" t="s">
        <v>403</v>
      </c>
      <c r="C216" s="96">
        <f>C217</f>
        <v>50000</v>
      </c>
      <c r="D216" s="96">
        <f>D217</f>
        <v>50000</v>
      </c>
      <c r="E216" s="96">
        <f>E217</f>
        <v>0</v>
      </c>
      <c r="F216" s="98"/>
      <c r="G216" s="176"/>
      <c r="H216" s="109"/>
      <c r="I216" s="161"/>
      <c r="J216" s="113" t="s">
        <v>249</v>
      </c>
      <c r="K216" s="177" t="s">
        <v>405</v>
      </c>
      <c r="L216" s="157" t="s">
        <v>406</v>
      </c>
    </row>
    <row r="217" spans="1:12" ht="30" customHeight="1">
      <c r="A217" s="154"/>
      <c r="B217" s="110" t="s">
        <v>347</v>
      </c>
      <c r="C217" s="98">
        <v>50000</v>
      </c>
      <c r="D217" s="98">
        <v>50000</v>
      </c>
      <c r="E217" s="98">
        <f>C217-D217</f>
        <v>0</v>
      </c>
      <c r="F217" s="98"/>
      <c r="G217" s="176"/>
      <c r="H217" s="109"/>
      <c r="I217" s="161"/>
      <c r="J217" s="113" t="s">
        <v>249</v>
      </c>
      <c r="K217" s="177" t="s">
        <v>404</v>
      </c>
      <c r="L217" s="157" t="s">
        <v>406</v>
      </c>
    </row>
    <row r="218" spans="1:12" ht="30" customHeight="1">
      <c r="A218" s="154" t="s">
        <v>275</v>
      </c>
      <c r="B218" s="104" t="s">
        <v>426</v>
      </c>
      <c r="C218" s="96">
        <f>C220</f>
        <v>500000</v>
      </c>
      <c r="D218" s="96">
        <f>D220</f>
        <v>400000</v>
      </c>
      <c r="E218" s="96">
        <f>E219+E220</f>
        <v>600000</v>
      </c>
      <c r="F218" s="98"/>
      <c r="G218" s="176"/>
      <c r="H218" s="109"/>
      <c r="I218" s="161"/>
      <c r="J218" s="113" t="s">
        <v>187</v>
      </c>
      <c r="K218" s="177" t="s">
        <v>277</v>
      </c>
      <c r="L218" s="157" t="s">
        <v>278</v>
      </c>
    </row>
    <row r="219" spans="1:12" ht="30" customHeight="1">
      <c r="A219" s="154"/>
      <c r="B219" s="110" t="s">
        <v>349</v>
      </c>
      <c r="C219" s="97" t="s">
        <v>9</v>
      </c>
      <c r="D219" s="97" t="s">
        <v>9</v>
      </c>
      <c r="E219" s="98">
        <f>'冠名基金收支明细 (2022)'!E157</f>
        <v>500000</v>
      </c>
      <c r="F219" s="98"/>
      <c r="G219" s="176"/>
      <c r="H219" s="109"/>
      <c r="I219" s="161"/>
      <c r="J219" s="164" t="s">
        <v>187</v>
      </c>
      <c r="K219" s="177" t="s">
        <v>277</v>
      </c>
      <c r="L219" s="157" t="s">
        <v>278</v>
      </c>
    </row>
    <row r="220" spans="1:12" ht="30" customHeight="1">
      <c r="A220" s="154"/>
      <c r="B220" s="110" t="s">
        <v>347</v>
      </c>
      <c r="C220" s="98">
        <v>500000</v>
      </c>
      <c r="D220" s="98">
        <v>400000</v>
      </c>
      <c r="E220" s="98">
        <f>C220-D220</f>
        <v>100000</v>
      </c>
      <c r="F220" s="98"/>
      <c r="G220" s="176"/>
      <c r="H220" s="109"/>
      <c r="I220" s="161"/>
      <c r="J220" s="164" t="s">
        <v>187</v>
      </c>
      <c r="K220" s="177" t="s">
        <v>277</v>
      </c>
      <c r="L220" s="157" t="s">
        <v>278</v>
      </c>
    </row>
    <row r="221" spans="1:12" ht="30" customHeight="1">
      <c r="A221" s="154" t="s">
        <v>308</v>
      </c>
      <c r="B221" s="104" t="s">
        <v>355</v>
      </c>
      <c r="C221" s="96">
        <f>C223</f>
        <v>100000</v>
      </c>
      <c r="D221" s="96">
        <f>D223</f>
        <v>0</v>
      </c>
      <c r="E221" s="96">
        <f>E222+E223</f>
        <v>100000</v>
      </c>
      <c r="F221" s="98"/>
      <c r="G221" s="176"/>
      <c r="H221" s="109"/>
      <c r="I221" s="161"/>
      <c r="J221" s="113" t="s">
        <v>187</v>
      </c>
      <c r="K221" s="177" t="s">
        <v>309</v>
      </c>
      <c r="L221" s="157" t="s">
        <v>310</v>
      </c>
    </row>
    <row r="222" spans="1:12" ht="30" hidden="1" customHeight="1">
      <c r="A222" s="154"/>
      <c r="B222" s="110" t="s">
        <v>349</v>
      </c>
      <c r="C222" s="97" t="s">
        <v>9</v>
      </c>
      <c r="D222" s="97" t="s">
        <v>9</v>
      </c>
      <c r="E222" s="98">
        <f>'冠名基金收支明细 (2022)'!E158</f>
        <v>0</v>
      </c>
      <c r="F222" s="98"/>
      <c r="G222" s="176"/>
      <c r="H222" s="109"/>
      <c r="I222" s="161"/>
      <c r="J222" s="164" t="s">
        <v>187</v>
      </c>
      <c r="K222" s="161" t="s">
        <v>309</v>
      </c>
      <c r="L222" s="157" t="s">
        <v>310</v>
      </c>
    </row>
    <row r="223" spans="1:12" ht="30" customHeight="1">
      <c r="A223" s="154"/>
      <c r="B223" s="110" t="s">
        <v>347</v>
      </c>
      <c r="C223" s="98">
        <v>100000</v>
      </c>
      <c r="D223" s="98">
        <v>0</v>
      </c>
      <c r="E223" s="98">
        <f>C223-D223</f>
        <v>100000</v>
      </c>
      <c r="F223" s="98"/>
      <c r="G223" s="176"/>
      <c r="H223" s="109"/>
      <c r="I223" s="161"/>
      <c r="J223" s="164" t="s">
        <v>187</v>
      </c>
      <c r="K223" s="161" t="s">
        <v>309</v>
      </c>
      <c r="L223" s="157" t="s">
        <v>310</v>
      </c>
    </row>
    <row r="224" spans="1:12" ht="30" customHeight="1">
      <c r="A224" s="154" t="s">
        <v>378</v>
      </c>
      <c r="B224" s="104" t="s">
        <v>379</v>
      </c>
      <c r="C224" s="96">
        <f>C225</f>
        <v>50000</v>
      </c>
      <c r="D224" s="96">
        <f>D225</f>
        <v>49600</v>
      </c>
      <c r="E224" s="96">
        <f>E225</f>
        <v>400</v>
      </c>
      <c r="F224" s="98"/>
      <c r="G224" s="176"/>
      <c r="H224" s="109"/>
      <c r="I224" s="161"/>
      <c r="J224" s="113" t="s">
        <v>187</v>
      </c>
      <c r="K224" s="161" t="s">
        <v>380</v>
      </c>
      <c r="L224" s="157" t="s">
        <v>381</v>
      </c>
    </row>
    <row r="225" spans="1:12" ht="30" customHeight="1">
      <c r="A225" s="154"/>
      <c r="B225" s="110" t="s">
        <v>347</v>
      </c>
      <c r="C225" s="98">
        <v>50000</v>
      </c>
      <c r="D225" s="98">
        <v>49600</v>
      </c>
      <c r="E225" s="98">
        <f>C225-D225</f>
        <v>400</v>
      </c>
      <c r="F225" s="98"/>
      <c r="G225" s="176"/>
      <c r="H225" s="109"/>
      <c r="I225" s="161"/>
      <c r="J225" s="164" t="s">
        <v>187</v>
      </c>
      <c r="K225" s="161" t="s">
        <v>380</v>
      </c>
      <c r="L225" s="157" t="s">
        <v>381</v>
      </c>
    </row>
    <row r="226" spans="1:12" ht="30" customHeight="1">
      <c r="A226" s="154" t="s">
        <v>382</v>
      </c>
      <c r="B226" s="104" t="s">
        <v>383</v>
      </c>
      <c r="C226" s="96">
        <f>C227</f>
        <v>50000</v>
      </c>
      <c r="D226" s="96">
        <f>D227</f>
        <v>49300</v>
      </c>
      <c r="E226" s="96">
        <f>E227</f>
        <v>700</v>
      </c>
      <c r="F226" s="98"/>
      <c r="G226" s="176"/>
      <c r="H226" s="109"/>
      <c r="I226" s="161"/>
      <c r="J226" s="113" t="s">
        <v>401</v>
      </c>
      <c r="K226" s="161" t="s">
        <v>384</v>
      </c>
      <c r="L226" s="157" t="s">
        <v>385</v>
      </c>
    </row>
    <row r="227" spans="1:12" ht="30" customHeight="1">
      <c r="A227" s="220"/>
      <c r="B227" s="110" t="s">
        <v>347</v>
      </c>
      <c r="C227" s="98">
        <v>50000</v>
      </c>
      <c r="D227" s="98">
        <v>49300</v>
      </c>
      <c r="E227" s="98">
        <f>C227-D227</f>
        <v>700</v>
      </c>
      <c r="F227" s="98"/>
      <c r="G227" s="176"/>
      <c r="H227" s="109"/>
      <c r="I227" s="161"/>
      <c r="J227" s="164" t="s">
        <v>401</v>
      </c>
      <c r="K227" s="161" t="s">
        <v>384</v>
      </c>
      <c r="L227" s="157" t="s">
        <v>385</v>
      </c>
    </row>
    <row r="228" spans="1:12" ht="30" customHeight="1">
      <c r="A228" s="221" t="s">
        <v>402</v>
      </c>
      <c r="B228" s="217" t="s">
        <v>407</v>
      </c>
      <c r="C228" s="96">
        <f>C229</f>
        <v>100000</v>
      </c>
      <c r="D228" s="96">
        <f>D229</f>
        <v>0</v>
      </c>
      <c r="E228" s="96">
        <f>E229</f>
        <v>100000</v>
      </c>
      <c r="F228" s="98"/>
      <c r="G228" s="176"/>
      <c r="H228" s="109"/>
      <c r="I228" s="161"/>
      <c r="J228" s="113" t="s">
        <v>401</v>
      </c>
      <c r="K228" s="161" t="s">
        <v>408</v>
      </c>
      <c r="L228" s="157" t="s">
        <v>428</v>
      </c>
    </row>
    <row r="229" spans="1:12" ht="30" customHeight="1" thickBot="1">
      <c r="A229" s="208"/>
      <c r="B229" s="132" t="s">
        <v>347</v>
      </c>
      <c r="C229" s="133">
        <v>100000</v>
      </c>
      <c r="D229" s="133">
        <v>0</v>
      </c>
      <c r="E229" s="133">
        <f>C229-D229</f>
        <v>100000</v>
      </c>
      <c r="F229" s="209"/>
      <c r="G229" s="209"/>
      <c r="H229" s="209"/>
      <c r="I229" s="209"/>
      <c r="J229" s="187" t="s">
        <v>187</v>
      </c>
      <c r="K229" s="183" t="s">
        <v>408</v>
      </c>
      <c r="L229" s="188" t="s">
        <v>428</v>
      </c>
    </row>
    <row r="230" spans="1:12" ht="84.75" customHeight="1">
      <c r="A230" s="242" t="s">
        <v>430</v>
      </c>
      <c r="B230" s="242"/>
      <c r="C230" s="242"/>
      <c r="D230" s="242"/>
      <c r="E230" s="242"/>
      <c r="F230" s="242"/>
      <c r="G230" s="242"/>
      <c r="H230" s="242"/>
      <c r="I230" s="242"/>
      <c r="J230" s="242"/>
      <c r="K230" s="242"/>
      <c r="L230" s="242"/>
    </row>
    <row r="231" spans="1:12" ht="21.95" customHeight="1">
      <c r="C231" s="137"/>
      <c r="D231" s="137"/>
      <c r="E231" s="137"/>
      <c r="J231" s="139"/>
    </row>
    <row r="232" spans="1:12" ht="21.95" customHeight="1">
      <c r="C232" s="137"/>
      <c r="D232" s="137"/>
      <c r="E232" s="137"/>
      <c r="F232" s="151"/>
      <c r="J232" s="139"/>
    </row>
    <row r="233" spans="1:12" ht="21.95" customHeight="1">
      <c r="C233" s="137"/>
      <c r="D233" s="137"/>
      <c r="E233" s="137"/>
      <c r="J233" s="139"/>
    </row>
    <row r="234" spans="1:12" ht="21.95" customHeight="1">
      <c r="C234" s="137"/>
      <c r="D234" s="137"/>
      <c r="E234" s="137"/>
      <c r="J234" s="139"/>
    </row>
    <row r="235" spans="1:12" ht="18" customHeight="1">
      <c r="C235" s="137"/>
      <c r="D235" s="137"/>
      <c r="E235" s="137"/>
      <c r="J235" s="139"/>
    </row>
    <row r="236" spans="1:12" ht="18" customHeight="1">
      <c r="C236" s="137"/>
      <c r="D236" s="137"/>
      <c r="E236" s="137"/>
      <c r="J236" s="139"/>
    </row>
    <row r="237" spans="1:12" ht="18" customHeight="1">
      <c r="C237" s="137"/>
      <c r="D237" s="137"/>
      <c r="E237" s="137"/>
      <c r="J237" s="139"/>
    </row>
    <row r="238" spans="1:12">
      <c r="C238" s="137"/>
      <c r="D238" s="137"/>
      <c r="E238" s="137"/>
      <c r="J238" s="139"/>
    </row>
    <row r="239" spans="1:12">
      <c r="C239" s="137"/>
      <c r="D239" s="137"/>
      <c r="E239" s="137"/>
      <c r="J239" s="139"/>
    </row>
    <row r="240" spans="1:12">
      <c r="C240" s="137"/>
      <c r="D240" s="137"/>
      <c r="E240" s="137"/>
      <c r="J240" s="139"/>
    </row>
    <row r="241" spans="1:11">
      <c r="C241" s="137"/>
      <c r="D241" s="137"/>
      <c r="E241" s="137"/>
      <c r="J241" s="139"/>
    </row>
    <row r="242" spans="1:11">
      <c r="C242" s="137"/>
      <c r="D242" s="137"/>
      <c r="E242" s="137"/>
      <c r="J242" s="139"/>
    </row>
    <row r="243" spans="1:11">
      <c r="C243" s="137"/>
      <c r="D243" s="137"/>
      <c r="E243" s="137"/>
      <c r="J243" s="139"/>
    </row>
    <row r="244" spans="1:11" s="140" customFormat="1">
      <c r="A244" s="210"/>
      <c r="B244" s="106"/>
      <c r="C244" s="137"/>
      <c r="D244" s="137"/>
      <c r="E244" s="137"/>
      <c r="I244" s="138"/>
      <c r="J244" s="139"/>
      <c r="K244" s="138"/>
    </row>
    <row r="245" spans="1:11" s="140" customFormat="1">
      <c r="A245" s="210"/>
      <c r="B245" s="106"/>
      <c r="C245" s="137"/>
      <c r="D245" s="137"/>
      <c r="E245" s="137"/>
      <c r="I245" s="138"/>
      <c r="J245" s="139"/>
      <c r="K245" s="138"/>
    </row>
    <row r="246" spans="1:11" s="140" customFormat="1">
      <c r="A246" s="210"/>
      <c r="B246" s="106"/>
      <c r="C246" s="137"/>
      <c r="D246" s="137"/>
      <c r="E246" s="137"/>
      <c r="I246" s="138"/>
      <c r="J246" s="139"/>
      <c r="K246" s="138"/>
    </row>
    <row r="247" spans="1:11" s="140" customFormat="1">
      <c r="A247" s="210"/>
      <c r="B247" s="106"/>
      <c r="C247" s="137"/>
      <c r="D247" s="137"/>
      <c r="E247" s="137"/>
      <c r="I247" s="138"/>
      <c r="J247" s="139"/>
      <c r="K247" s="138"/>
    </row>
    <row r="248" spans="1:11" s="140" customFormat="1">
      <c r="A248" s="210"/>
      <c r="B248" s="106"/>
      <c r="C248" s="137"/>
      <c r="D248" s="137"/>
      <c r="E248" s="137"/>
      <c r="I248" s="138"/>
      <c r="J248" s="139"/>
      <c r="K248" s="138"/>
    </row>
    <row r="249" spans="1:11" s="140" customFormat="1">
      <c r="A249" s="210"/>
      <c r="B249" s="106"/>
      <c r="C249" s="137"/>
      <c r="D249" s="137"/>
      <c r="E249" s="137"/>
      <c r="I249" s="138"/>
      <c r="J249" s="139"/>
      <c r="K249" s="138"/>
    </row>
    <row r="250" spans="1:11" s="140" customFormat="1">
      <c r="A250" s="210"/>
      <c r="B250" s="106"/>
      <c r="C250" s="137"/>
      <c r="D250" s="137"/>
      <c r="E250" s="137"/>
      <c r="I250" s="138"/>
      <c r="J250" s="139"/>
      <c r="K250" s="138"/>
    </row>
    <row r="251" spans="1:11" s="140" customFormat="1">
      <c r="A251" s="210"/>
      <c r="B251" s="106"/>
      <c r="C251" s="137"/>
      <c r="D251" s="137"/>
      <c r="E251" s="137"/>
      <c r="I251" s="138"/>
      <c r="J251" s="139"/>
      <c r="K251" s="138"/>
    </row>
    <row r="252" spans="1:11" s="140" customFormat="1">
      <c r="A252" s="210"/>
      <c r="B252" s="106"/>
      <c r="C252" s="137"/>
      <c r="D252" s="137"/>
      <c r="E252" s="137"/>
      <c r="I252" s="138"/>
      <c r="J252" s="139"/>
      <c r="K252" s="138"/>
    </row>
    <row r="253" spans="1:11" s="140" customFormat="1">
      <c r="A253" s="210"/>
      <c r="B253" s="106"/>
      <c r="C253" s="137"/>
      <c r="D253" s="137"/>
      <c r="E253" s="137"/>
      <c r="I253" s="138"/>
      <c r="J253" s="139"/>
      <c r="K253" s="138"/>
    </row>
    <row r="254" spans="1:11" s="140" customFormat="1">
      <c r="A254" s="210"/>
      <c r="B254" s="106"/>
      <c r="C254" s="137"/>
      <c r="D254" s="137"/>
      <c r="E254" s="137"/>
      <c r="I254" s="138"/>
      <c r="J254" s="139"/>
      <c r="K254" s="138"/>
    </row>
    <row r="255" spans="1:11" s="140" customFormat="1">
      <c r="A255" s="210"/>
      <c r="B255" s="106"/>
      <c r="C255" s="137"/>
      <c r="D255" s="137"/>
      <c r="E255" s="137"/>
      <c r="I255" s="138"/>
      <c r="J255" s="139"/>
      <c r="K255" s="138"/>
    </row>
    <row r="256" spans="1:11" s="140" customFormat="1">
      <c r="A256" s="210"/>
      <c r="B256" s="106"/>
      <c r="C256" s="137"/>
      <c r="D256" s="137"/>
      <c r="E256" s="137"/>
      <c r="I256" s="138"/>
      <c r="J256" s="139"/>
      <c r="K256" s="138"/>
    </row>
    <row r="257" spans="1:11" s="140" customFormat="1">
      <c r="A257" s="210"/>
      <c r="B257" s="106"/>
      <c r="C257" s="137"/>
      <c r="D257" s="137"/>
      <c r="E257" s="137"/>
      <c r="I257" s="138"/>
      <c r="J257" s="139"/>
      <c r="K257" s="138"/>
    </row>
    <row r="258" spans="1:11" s="140" customFormat="1">
      <c r="A258" s="210"/>
      <c r="B258" s="106"/>
      <c r="C258" s="137"/>
      <c r="D258" s="137"/>
      <c r="E258" s="137"/>
      <c r="I258" s="138"/>
      <c r="J258" s="139"/>
      <c r="K258" s="138"/>
    </row>
    <row r="259" spans="1:11" s="140" customFormat="1">
      <c r="A259" s="210"/>
      <c r="B259" s="106"/>
      <c r="C259" s="137"/>
      <c r="D259" s="137"/>
      <c r="E259" s="137"/>
      <c r="I259" s="138"/>
      <c r="J259" s="139"/>
      <c r="K259" s="138"/>
    </row>
    <row r="260" spans="1:11" s="140" customFormat="1">
      <c r="A260" s="210"/>
      <c r="B260" s="106"/>
      <c r="C260" s="137"/>
      <c r="D260" s="137"/>
      <c r="E260" s="137"/>
      <c r="I260" s="138"/>
      <c r="J260" s="139"/>
      <c r="K260" s="138"/>
    </row>
    <row r="261" spans="1:11">
      <c r="C261" s="137"/>
      <c r="D261" s="137"/>
      <c r="E261" s="137"/>
      <c r="J261" s="139"/>
    </row>
    <row r="262" spans="1:11">
      <c r="C262" s="137"/>
      <c r="D262" s="137"/>
      <c r="E262" s="137"/>
      <c r="J262" s="139"/>
    </row>
    <row r="263" spans="1:11">
      <c r="C263" s="137"/>
      <c r="D263" s="137"/>
      <c r="E263" s="137"/>
      <c r="J263" s="139"/>
    </row>
    <row r="264" spans="1:11">
      <c r="C264" s="137"/>
      <c r="D264" s="137"/>
      <c r="E264" s="137"/>
      <c r="J264" s="139"/>
    </row>
    <row r="265" spans="1:11">
      <c r="C265" s="137"/>
      <c r="D265" s="137"/>
      <c r="E265" s="137"/>
      <c r="J265" s="139"/>
    </row>
    <row r="266" spans="1:11">
      <c r="C266" s="137"/>
      <c r="D266" s="137"/>
      <c r="E266" s="137"/>
      <c r="J266" s="139"/>
    </row>
    <row r="267" spans="1:11">
      <c r="C267" s="137"/>
      <c r="D267" s="137"/>
      <c r="E267" s="137"/>
      <c r="J267" s="139"/>
    </row>
    <row r="268" spans="1:11">
      <c r="C268" s="137"/>
      <c r="D268" s="137"/>
      <c r="E268" s="137"/>
      <c r="J268" s="139"/>
    </row>
    <row r="269" spans="1:11">
      <c r="C269" s="137"/>
      <c r="D269" s="137"/>
      <c r="E269" s="137"/>
      <c r="J269" s="139"/>
    </row>
    <row r="270" spans="1:11">
      <c r="C270" s="137"/>
      <c r="D270" s="137"/>
      <c r="E270" s="137"/>
      <c r="J270" s="139"/>
    </row>
    <row r="271" spans="1:11">
      <c r="C271" s="137"/>
      <c r="D271" s="137"/>
      <c r="E271" s="137"/>
      <c r="J271" s="139"/>
    </row>
    <row r="272" spans="1:11">
      <c r="C272" s="137"/>
      <c r="D272" s="137"/>
      <c r="E272" s="137"/>
      <c r="J272" s="139"/>
    </row>
    <row r="273" spans="3:10">
      <c r="C273" s="137"/>
      <c r="D273" s="137"/>
      <c r="E273" s="137"/>
      <c r="J273" s="139"/>
    </row>
    <row r="274" spans="3:10">
      <c r="C274" s="137"/>
      <c r="D274" s="137"/>
      <c r="E274" s="137"/>
      <c r="J274" s="139"/>
    </row>
    <row r="275" spans="3:10">
      <c r="C275" s="137"/>
      <c r="D275" s="137"/>
      <c r="E275" s="137"/>
      <c r="J275" s="139"/>
    </row>
    <row r="276" spans="3:10">
      <c r="C276" s="137"/>
      <c r="D276" s="137"/>
      <c r="E276" s="137"/>
      <c r="J276" s="139"/>
    </row>
    <row r="277" spans="3:10">
      <c r="C277" s="137"/>
      <c r="D277" s="137"/>
      <c r="E277" s="137"/>
      <c r="J277" s="139"/>
    </row>
    <row r="278" spans="3:10">
      <c r="C278" s="137"/>
      <c r="D278" s="137"/>
      <c r="E278" s="137"/>
      <c r="J278" s="139"/>
    </row>
    <row r="279" spans="3:10">
      <c r="C279" s="137"/>
      <c r="D279" s="137"/>
      <c r="E279" s="137"/>
      <c r="J279" s="139"/>
    </row>
    <row r="280" spans="3:10">
      <c r="C280" s="137"/>
      <c r="D280" s="137"/>
      <c r="E280" s="137"/>
      <c r="J280" s="139"/>
    </row>
    <row r="281" spans="3:10">
      <c r="C281" s="137"/>
      <c r="D281" s="137"/>
      <c r="E281" s="137"/>
      <c r="J281" s="139"/>
    </row>
    <row r="282" spans="3:10">
      <c r="C282" s="137"/>
      <c r="D282" s="137"/>
      <c r="E282" s="137"/>
      <c r="J282" s="139"/>
    </row>
    <row r="283" spans="3:10">
      <c r="C283" s="137"/>
      <c r="D283" s="137"/>
      <c r="E283" s="137"/>
      <c r="J283" s="139"/>
    </row>
    <row r="284" spans="3:10">
      <c r="C284" s="137"/>
      <c r="D284" s="137"/>
      <c r="E284" s="137"/>
      <c r="J284" s="139"/>
    </row>
    <row r="285" spans="3:10">
      <c r="C285" s="137"/>
      <c r="D285" s="137"/>
      <c r="E285" s="137"/>
      <c r="J285" s="139"/>
    </row>
    <row r="286" spans="3:10">
      <c r="C286" s="137"/>
      <c r="D286" s="137"/>
      <c r="E286" s="137"/>
      <c r="J286" s="139"/>
    </row>
    <row r="287" spans="3:10">
      <c r="C287" s="137"/>
      <c r="D287" s="137"/>
      <c r="E287" s="137"/>
      <c r="J287" s="139"/>
    </row>
    <row r="288" spans="3:10">
      <c r="C288" s="137"/>
      <c r="D288" s="137"/>
      <c r="E288" s="137"/>
      <c r="J288" s="139"/>
    </row>
    <row r="289" spans="3:10">
      <c r="C289" s="137"/>
      <c r="D289" s="137"/>
      <c r="E289" s="137"/>
      <c r="J289" s="139"/>
    </row>
    <row r="290" spans="3:10">
      <c r="C290" s="137"/>
      <c r="D290" s="137"/>
      <c r="E290" s="137"/>
      <c r="J290" s="139"/>
    </row>
    <row r="291" spans="3:10">
      <c r="C291" s="137"/>
      <c r="D291" s="137"/>
      <c r="E291" s="137"/>
      <c r="J291" s="139"/>
    </row>
    <row r="292" spans="3:10">
      <c r="C292" s="137"/>
      <c r="D292" s="137"/>
      <c r="E292" s="137"/>
      <c r="J292" s="139"/>
    </row>
    <row r="293" spans="3:10">
      <c r="C293" s="137"/>
      <c r="D293" s="137"/>
      <c r="E293" s="137"/>
      <c r="J293" s="139"/>
    </row>
    <row r="294" spans="3:10">
      <c r="C294" s="137"/>
      <c r="D294" s="137"/>
      <c r="E294" s="137"/>
      <c r="J294" s="139"/>
    </row>
    <row r="295" spans="3:10">
      <c r="C295" s="137"/>
      <c r="D295" s="137"/>
      <c r="E295" s="137"/>
      <c r="J295" s="139"/>
    </row>
    <row r="296" spans="3:10">
      <c r="C296" s="137"/>
      <c r="D296" s="137"/>
      <c r="E296" s="137"/>
      <c r="J296" s="139"/>
    </row>
    <row r="297" spans="3:10">
      <c r="C297" s="137"/>
      <c r="D297" s="137"/>
      <c r="E297" s="137"/>
      <c r="J297" s="139"/>
    </row>
    <row r="298" spans="3:10">
      <c r="C298" s="137"/>
      <c r="D298" s="137"/>
      <c r="E298" s="137"/>
      <c r="J298" s="139"/>
    </row>
    <row r="299" spans="3:10">
      <c r="C299" s="137"/>
      <c r="D299" s="137"/>
      <c r="E299" s="137"/>
      <c r="J299" s="139"/>
    </row>
    <row r="300" spans="3:10">
      <c r="C300" s="137"/>
      <c r="D300" s="137"/>
      <c r="E300" s="137"/>
      <c r="J300" s="139"/>
    </row>
    <row r="301" spans="3:10">
      <c r="C301" s="137"/>
      <c r="D301" s="137"/>
      <c r="E301" s="137"/>
      <c r="J301" s="139"/>
    </row>
    <row r="302" spans="3:10">
      <c r="C302" s="137"/>
      <c r="D302" s="137"/>
      <c r="E302" s="137"/>
      <c r="J302" s="139"/>
    </row>
    <row r="303" spans="3:10">
      <c r="C303" s="137"/>
      <c r="D303" s="137"/>
      <c r="E303" s="137"/>
      <c r="J303" s="139"/>
    </row>
    <row r="304" spans="3:10">
      <c r="C304" s="137"/>
      <c r="D304" s="137"/>
      <c r="E304" s="137"/>
      <c r="J304" s="139"/>
    </row>
    <row r="305" spans="3:10">
      <c r="C305" s="137"/>
      <c r="D305" s="137"/>
      <c r="E305" s="137"/>
      <c r="J305" s="139"/>
    </row>
    <row r="306" spans="3:10">
      <c r="C306" s="137"/>
      <c r="D306" s="137"/>
      <c r="E306" s="137"/>
      <c r="J306" s="139"/>
    </row>
    <row r="307" spans="3:10">
      <c r="C307" s="137"/>
      <c r="D307" s="137"/>
      <c r="E307" s="137"/>
      <c r="J307" s="139"/>
    </row>
    <row r="308" spans="3:10">
      <c r="C308" s="137"/>
      <c r="D308" s="137"/>
      <c r="E308" s="137"/>
      <c r="J308" s="139"/>
    </row>
    <row r="309" spans="3:10">
      <c r="C309" s="137"/>
      <c r="D309" s="137"/>
      <c r="E309" s="137"/>
      <c r="J309" s="139"/>
    </row>
    <row r="310" spans="3:10">
      <c r="C310" s="137"/>
      <c r="D310" s="137"/>
      <c r="E310" s="137"/>
      <c r="J310" s="139"/>
    </row>
    <row r="311" spans="3:10">
      <c r="C311" s="137"/>
      <c r="D311" s="137"/>
      <c r="E311" s="137"/>
      <c r="J311" s="139"/>
    </row>
    <row r="312" spans="3:10">
      <c r="C312" s="137"/>
      <c r="D312" s="137"/>
      <c r="E312" s="137"/>
      <c r="J312" s="139"/>
    </row>
    <row r="313" spans="3:10">
      <c r="C313" s="137"/>
      <c r="D313" s="137"/>
      <c r="E313" s="137"/>
      <c r="J313" s="139"/>
    </row>
    <row r="314" spans="3:10">
      <c r="C314" s="137"/>
      <c r="D314" s="137"/>
      <c r="E314" s="137"/>
      <c r="J314" s="139"/>
    </row>
    <row r="315" spans="3:10">
      <c r="C315" s="137"/>
      <c r="D315" s="137"/>
      <c r="E315" s="137"/>
      <c r="J315" s="139"/>
    </row>
    <row r="316" spans="3:10">
      <c r="C316" s="137"/>
      <c r="D316" s="137"/>
      <c r="E316" s="137"/>
      <c r="J316" s="139"/>
    </row>
    <row r="317" spans="3:10">
      <c r="C317" s="137"/>
      <c r="D317" s="137"/>
      <c r="E317" s="137"/>
      <c r="J317" s="139"/>
    </row>
    <row r="318" spans="3:10">
      <c r="C318" s="137"/>
      <c r="D318" s="137"/>
      <c r="E318" s="137"/>
      <c r="J318" s="139"/>
    </row>
    <row r="319" spans="3:10">
      <c r="C319" s="137"/>
      <c r="D319" s="137"/>
      <c r="E319" s="137"/>
      <c r="J319" s="139"/>
    </row>
    <row r="320" spans="3:10">
      <c r="C320" s="137"/>
      <c r="D320" s="137"/>
      <c r="E320" s="137"/>
      <c r="J320" s="139"/>
    </row>
    <row r="321" spans="3:10">
      <c r="C321" s="137"/>
      <c r="D321" s="137"/>
      <c r="E321" s="137"/>
      <c r="J321" s="139"/>
    </row>
    <row r="322" spans="3:10">
      <c r="C322" s="137"/>
      <c r="D322" s="137"/>
      <c r="E322" s="137"/>
      <c r="J322" s="139"/>
    </row>
    <row r="323" spans="3:10">
      <c r="C323" s="137"/>
      <c r="D323" s="137"/>
      <c r="E323" s="137"/>
      <c r="J323" s="139"/>
    </row>
    <row r="324" spans="3:10">
      <c r="C324" s="137"/>
      <c r="D324" s="137"/>
      <c r="E324" s="137"/>
      <c r="J324" s="139"/>
    </row>
    <row r="325" spans="3:10">
      <c r="C325" s="137"/>
      <c r="D325" s="137"/>
      <c r="E325" s="137"/>
      <c r="J325" s="139"/>
    </row>
    <row r="326" spans="3:10">
      <c r="C326" s="137"/>
      <c r="D326" s="137"/>
      <c r="E326" s="137"/>
      <c r="J326" s="139"/>
    </row>
    <row r="327" spans="3:10">
      <c r="C327" s="137"/>
      <c r="D327" s="137"/>
      <c r="E327" s="137"/>
      <c r="J327" s="139"/>
    </row>
    <row r="328" spans="3:10">
      <c r="C328" s="137"/>
      <c r="D328" s="137"/>
      <c r="E328" s="137"/>
      <c r="J328" s="139"/>
    </row>
    <row r="329" spans="3:10">
      <c r="C329" s="137"/>
      <c r="D329" s="137"/>
      <c r="E329" s="137"/>
      <c r="J329" s="139"/>
    </row>
    <row r="330" spans="3:10">
      <c r="C330" s="137"/>
      <c r="D330" s="137"/>
      <c r="E330" s="137"/>
      <c r="J330" s="139"/>
    </row>
    <row r="331" spans="3:10">
      <c r="C331" s="137"/>
      <c r="D331" s="137"/>
      <c r="E331" s="137"/>
      <c r="J331" s="139"/>
    </row>
    <row r="332" spans="3:10">
      <c r="C332" s="137"/>
      <c r="D332" s="137"/>
      <c r="E332" s="137"/>
      <c r="J332" s="139"/>
    </row>
    <row r="333" spans="3:10">
      <c r="C333" s="137"/>
      <c r="D333" s="137"/>
      <c r="E333" s="137"/>
      <c r="J333" s="139"/>
    </row>
    <row r="334" spans="3:10">
      <c r="C334" s="137"/>
      <c r="D334" s="137"/>
      <c r="E334" s="137"/>
      <c r="J334" s="139"/>
    </row>
    <row r="335" spans="3:10">
      <c r="C335" s="137"/>
      <c r="D335" s="137"/>
      <c r="E335" s="137"/>
      <c r="J335" s="139"/>
    </row>
    <row r="336" spans="3:10">
      <c r="C336" s="137"/>
      <c r="D336" s="137"/>
      <c r="E336" s="137"/>
      <c r="J336" s="139"/>
    </row>
    <row r="337" spans="3:10">
      <c r="C337" s="137"/>
      <c r="D337" s="137"/>
      <c r="E337" s="137"/>
      <c r="J337" s="139"/>
    </row>
    <row r="338" spans="3:10">
      <c r="C338" s="137"/>
      <c r="D338" s="137"/>
      <c r="E338" s="137"/>
      <c r="J338" s="139"/>
    </row>
    <row r="339" spans="3:10">
      <c r="C339" s="137"/>
      <c r="D339" s="137"/>
      <c r="E339" s="137"/>
      <c r="J339" s="139"/>
    </row>
    <row r="340" spans="3:10">
      <c r="C340" s="137"/>
      <c r="D340" s="137"/>
      <c r="E340" s="137"/>
      <c r="J340" s="139"/>
    </row>
    <row r="341" spans="3:10">
      <c r="C341" s="137"/>
      <c r="D341" s="137"/>
      <c r="E341" s="137"/>
      <c r="J341" s="139"/>
    </row>
    <row r="342" spans="3:10">
      <c r="C342" s="137"/>
      <c r="D342" s="137"/>
      <c r="E342" s="137"/>
      <c r="J342" s="139"/>
    </row>
    <row r="343" spans="3:10">
      <c r="C343" s="137"/>
      <c r="D343" s="137"/>
      <c r="E343" s="137"/>
      <c r="J343" s="139"/>
    </row>
    <row r="344" spans="3:10">
      <c r="C344" s="137"/>
      <c r="D344" s="137"/>
      <c r="E344" s="137"/>
      <c r="J344" s="139"/>
    </row>
    <row r="345" spans="3:10">
      <c r="C345" s="137"/>
      <c r="D345" s="137"/>
      <c r="E345" s="137"/>
      <c r="J345" s="139"/>
    </row>
    <row r="346" spans="3:10">
      <c r="C346" s="137"/>
      <c r="D346" s="137"/>
      <c r="E346" s="137"/>
      <c r="J346" s="139"/>
    </row>
    <row r="347" spans="3:10">
      <c r="C347" s="137"/>
      <c r="D347" s="137"/>
      <c r="E347" s="137"/>
      <c r="J347" s="139"/>
    </row>
    <row r="348" spans="3:10">
      <c r="C348" s="137"/>
      <c r="D348" s="137"/>
      <c r="E348" s="137"/>
      <c r="J348" s="139"/>
    </row>
    <row r="349" spans="3:10">
      <c r="C349" s="137"/>
      <c r="D349" s="137"/>
      <c r="E349" s="137"/>
      <c r="J349" s="139"/>
    </row>
    <row r="350" spans="3:10">
      <c r="C350" s="137"/>
      <c r="D350" s="137"/>
      <c r="E350" s="137"/>
      <c r="J350" s="139"/>
    </row>
    <row r="351" spans="3:10">
      <c r="C351" s="137"/>
      <c r="D351" s="137"/>
      <c r="E351" s="137"/>
      <c r="J351" s="139"/>
    </row>
    <row r="352" spans="3:10">
      <c r="C352" s="137"/>
      <c r="D352" s="137"/>
      <c r="E352" s="137"/>
      <c r="J352" s="139"/>
    </row>
    <row r="353" spans="3:10">
      <c r="C353" s="137"/>
      <c r="D353" s="137"/>
      <c r="E353" s="137"/>
      <c r="J353" s="139"/>
    </row>
    <row r="354" spans="3:10">
      <c r="C354" s="137"/>
      <c r="D354" s="137"/>
      <c r="E354" s="137"/>
      <c r="J354" s="139"/>
    </row>
    <row r="355" spans="3:10">
      <c r="C355" s="137"/>
      <c r="D355" s="137"/>
      <c r="E355" s="137"/>
      <c r="J355" s="139"/>
    </row>
    <row r="356" spans="3:10">
      <c r="C356" s="137"/>
      <c r="D356" s="137"/>
      <c r="E356" s="137"/>
      <c r="J356" s="139"/>
    </row>
    <row r="357" spans="3:10">
      <c r="C357" s="137"/>
      <c r="D357" s="137"/>
      <c r="E357" s="137"/>
      <c r="J357" s="139"/>
    </row>
    <row r="358" spans="3:10">
      <c r="C358" s="137"/>
      <c r="D358" s="137"/>
      <c r="E358" s="137"/>
      <c r="J358" s="139"/>
    </row>
    <row r="359" spans="3:10">
      <c r="C359" s="137"/>
      <c r="D359" s="137"/>
      <c r="E359" s="137"/>
      <c r="J359" s="139"/>
    </row>
    <row r="360" spans="3:10">
      <c r="C360" s="137"/>
      <c r="D360" s="137"/>
      <c r="E360" s="137"/>
      <c r="J360" s="139"/>
    </row>
    <row r="361" spans="3:10">
      <c r="C361" s="137"/>
      <c r="D361" s="137"/>
      <c r="E361" s="137"/>
      <c r="J361" s="139"/>
    </row>
    <row r="362" spans="3:10">
      <c r="C362" s="137"/>
      <c r="D362" s="137"/>
      <c r="E362" s="137"/>
      <c r="J362" s="139"/>
    </row>
    <row r="363" spans="3:10">
      <c r="C363" s="137"/>
      <c r="D363" s="137"/>
      <c r="E363" s="137"/>
      <c r="J363" s="139"/>
    </row>
    <row r="364" spans="3:10">
      <c r="C364" s="137"/>
      <c r="D364" s="137"/>
      <c r="E364" s="137"/>
      <c r="J364" s="139"/>
    </row>
    <row r="365" spans="3:10">
      <c r="C365" s="137"/>
      <c r="D365" s="137"/>
      <c r="E365" s="137"/>
      <c r="J365" s="139"/>
    </row>
    <row r="366" spans="3:10">
      <c r="C366" s="137"/>
      <c r="D366" s="137"/>
      <c r="E366" s="137"/>
      <c r="J366" s="139"/>
    </row>
    <row r="367" spans="3:10">
      <c r="C367" s="137"/>
      <c r="D367" s="137"/>
      <c r="E367" s="137"/>
      <c r="J367" s="139"/>
    </row>
    <row r="368" spans="3:10">
      <c r="C368" s="137"/>
      <c r="D368" s="137"/>
      <c r="E368" s="137"/>
      <c r="J368" s="139"/>
    </row>
    <row r="369" spans="3:10">
      <c r="C369" s="137"/>
      <c r="D369" s="137"/>
      <c r="E369" s="137"/>
      <c r="J369" s="139"/>
    </row>
    <row r="370" spans="3:10">
      <c r="C370" s="137"/>
      <c r="D370" s="137"/>
      <c r="E370" s="137"/>
      <c r="J370" s="139"/>
    </row>
    <row r="371" spans="3:10">
      <c r="C371" s="137"/>
      <c r="D371" s="137"/>
      <c r="E371" s="137"/>
      <c r="J371" s="139"/>
    </row>
    <row r="372" spans="3:10">
      <c r="C372" s="137"/>
      <c r="D372" s="137"/>
      <c r="E372" s="137"/>
      <c r="J372" s="139"/>
    </row>
    <row r="373" spans="3:10">
      <c r="C373" s="137"/>
      <c r="D373" s="137"/>
      <c r="E373" s="137"/>
      <c r="J373" s="139"/>
    </row>
    <row r="374" spans="3:10">
      <c r="C374" s="137"/>
      <c r="D374" s="137"/>
      <c r="E374" s="137"/>
      <c r="J374" s="139"/>
    </row>
    <row r="375" spans="3:10">
      <c r="C375" s="137"/>
      <c r="D375" s="137"/>
      <c r="E375" s="137"/>
      <c r="J375" s="139"/>
    </row>
    <row r="376" spans="3:10">
      <c r="C376" s="137"/>
      <c r="D376" s="137"/>
      <c r="E376" s="137"/>
      <c r="J376" s="139"/>
    </row>
    <row r="377" spans="3:10">
      <c r="C377" s="137"/>
      <c r="D377" s="137"/>
      <c r="E377" s="137"/>
      <c r="J377" s="139"/>
    </row>
    <row r="378" spans="3:10">
      <c r="C378" s="137"/>
      <c r="D378" s="137"/>
      <c r="E378" s="137"/>
      <c r="J378" s="139"/>
    </row>
    <row r="379" spans="3:10">
      <c r="C379" s="137"/>
      <c r="D379" s="137"/>
      <c r="E379" s="137"/>
      <c r="J379" s="139"/>
    </row>
    <row r="380" spans="3:10">
      <c r="C380" s="137"/>
      <c r="D380" s="137"/>
      <c r="E380" s="137"/>
      <c r="J380" s="139"/>
    </row>
    <row r="381" spans="3:10">
      <c r="C381" s="137"/>
      <c r="D381" s="137"/>
      <c r="E381" s="137"/>
      <c r="J381" s="139"/>
    </row>
    <row r="382" spans="3:10">
      <c r="C382" s="137"/>
      <c r="D382" s="137"/>
      <c r="E382" s="137"/>
      <c r="J382" s="139"/>
    </row>
    <row r="383" spans="3:10">
      <c r="C383" s="137"/>
      <c r="D383" s="137"/>
      <c r="E383" s="137"/>
      <c r="J383" s="139"/>
    </row>
    <row r="384" spans="3:10">
      <c r="C384" s="137"/>
      <c r="D384" s="137"/>
      <c r="E384" s="137"/>
      <c r="J384" s="139"/>
    </row>
    <row r="385" spans="3:10">
      <c r="C385" s="137"/>
      <c r="D385" s="137"/>
      <c r="E385" s="137"/>
      <c r="J385" s="139"/>
    </row>
    <row r="386" spans="3:10">
      <c r="C386" s="137"/>
      <c r="D386" s="137"/>
      <c r="E386" s="137"/>
      <c r="J386" s="139"/>
    </row>
    <row r="387" spans="3:10">
      <c r="C387" s="137"/>
      <c r="D387" s="137"/>
      <c r="E387" s="137"/>
      <c r="J387" s="139"/>
    </row>
    <row r="388" spans="3:10">
      <c r="C388" s="137"/>
      <c r="D388" s="137"/>
      <c r="E388" s="137"/>
      <c r="J388" s="139"/>
    </row>
    <row r="389" spans="3:10">
      <c r="C389" s="137"/>
      <c r="D389" s="137"/>
      <c r="E389" s="137"/>
      <c r="J389" s="139"/>
    </row>
    <row r="390" spans="3:10">
      <c r="C390" s="137"/>
      <c r="D390" s="137"/>
      <c r="E390" s="137"/>
      <c r="J390" s="139"/>
    </row>
    <row r="391" spans="3:10">
      <c r="C391" s="137"/>
      <c r="D391" s="137"/>
      <c r="E391" s="137"/>
      <c r="J391" s="139"/>
    </row>
    <row r="392" spans="3:10">
      <c r="C392" s="137"/>
      <c r="D392" s="137"/>
      <c r="E392" s="137"/>
      <c r="J392" s="139"/>
    </row>
    <row r="393" spans="3:10">
      <c r="C393" s="137"/>
      <c r="D393" s="137"/>
      <c r="E393" s="137"/>
      <c r="J393" s="139"/>
    </row>
    <row r="394" spans="3:10">
      <c r="C394" s="137"/>
      <c r="D394" s="137"/>
      <c r="E394" s="137"/>
      <c r="J394" s="139"/>
    </row>
    <row r="395" spans="3:10">
      <c r="C395" s="137"/>
      <c r="D395" s="137"/>
      <c r="E395" s="137"/>
      <c r="J395" s="139"/>
    </row>
    <row r="396" spans="3:10">
      <c r="C396" s="137"/>
      <c r="D396" s="137"/>
      <c r="E396" s="137"/>
      <c r="J396" s="139"/>
    </row>
    <row r="397" spans="3:10">
      <c r="C397" s="137"/>
      <c r="D397" s="137"/>
      <c r="E397" s="137"/>
      <c r="J397" s="139"/>
    </row>
    <row r="398" spans="3:10">
      <c r="C398" s="137"/>
      <c r="D398" s="137"/>
      <c r="E398" s="137"/>
      <c r="J398" s="139"/>
    </row>
    <row r="399" spans="3:10">
      <c r="C399" s="137"/>
      <c r="D399" s="137"/>
      <c r="E399" s="137"/>
      <c r="J399" s="139"/>
    </row>
    <row r="400" spans="3:10">
      <c r="C400" s="137"/>
      <c r="D400" s="137"/>
      <c r="E400" s="137"/>
      <c r="J400" s="139"/>
    </row>
    <row r="401" spans="3:10">
      <c r="C401" s="137"/>
      <c r="D401" s="137"/>
      <c r="E401" s="137"/>
      <c r="J401" s="139"/>
    </row>
    <row r="402" spans="3:10">
      <c r="C402" s="137"/>
      <c r="D402" s="137"/>
      <c r="E402" s="137"/>
      <c r="J402" s="139"/>
    </row>
    <row r="403" spans="3:10">
      <c r="C403" s="137"/>
      <c r="D403" s="137"/>
      <c r="E403" s="137"/>
      <c r="J403" s="139"/>
    </row>
    <row r="404" spans="3:10">
      <c r="C404" s="137"/>
      <c r="D404" s="137"/>
      <c r="E404" s="137"/>
      <c r="J404" s="139"/>
    </row>
    <row r="405" spans="3:10">
      <c r="C405" s="137"/>
      <c r="D405" s="137"/>
      <c r="E405" s="137"/>
      <c r="J405" s="139"/>
    </row>
    <row r="406" spans="3:10">
      <c r="C406" s="137"/>
      <c r="D406" s="137"/>
      <c r="E406" s="137"/>
      <c r="J406" s="139"/>
    </row>
    <row r="407" spans="3:10">
      <c r="C407" s="137"/>
      <c r="D407" s="137"/>
      <c r="E407" s="137"/>
      <c r="J407" s="139"/>
    </row>
    <row r="408" spans="3:10">
      <c r="C408" s="137"/>
      <c r="D408" s="137"/>
      <c r="E408" s="137"/>
      <c r="J408" s="139"/>
    </row>
    <row r="409" spans="3:10">
      <c r="C409" s="137"/>
      <c r="D409" s="137"/>
      <c r="E409" s="137"/>
      <c r="J409" s="139"/>
    </row>
    <row r="410" spans="3:10">
      <c r="C410" s="137"/>
      <c r="D410" s="137"/>
      <c r="E410" s="137"/>
      <c r="J410" s="139"/>
    </row>
    <row r="411" spans="3:10">
      <c r="C411" s="137"/>
      <c r="D411" s="137"/>
      <c r="E411" s="137"/>
      <c r="J411" s="139"/>
    </row>
    <row r="412" spans="3:10">
      <c r="C412" s="137"/>
      <c r="D412" s="137"/>
      <c r="E412" s="137"/>
      <c r="J412" s="139"/>
    </row>
    <row r="413" spans="3:10">
      <c r="C413" s="137"/>
      <c r="D413" s="137"/>
      <c r="E413" s="137"/>
      <c r="J413" s="139"/>
    </row>
    <row r="414" spans="3:10">
      <c r="C414" s="137"/>
      <c r="D414" s="137"/>
      <c r="E414" s="137"/>
      <c r="J414" s="139"/>
    </row>
    <row r="415" spans="3:10">
      <c r="C415" s="137"/>
      <c r="D415" s="137"/>
      <c r="E415" s="137"/>
      <c r="J415" s="139"/>
    </row>
    <row r="416" spans="3:10">
      <c r="C416" s="137"/>
      <c r="D416" s="137"/>
      <c r="E416" s="137"/>
      <c r="J416" s="139"/>
    </row>
    <row r="417" spans="3:10">
      <c r="C417" s="137"/>
      <c r="D417" s="137"/>
      <c r="E417" s="137"/>
      <c r="J417" s="139"/>
    </row>
    <row r="418" spans="3:10">
      <c r="C418" s="137"/>
      <c r="D418" s="137"/>
      <c r="E418" s="137"/>
      <c r="J418" s="139"/>
    </row>
    <row r="419" spans="3:10">
      <c r="C419" s="137"/>
      <c r="D419" s="137"/>
      <c r="E419" s="137"/>
      <c r="J419" s="139"/>
    </row>
    <row r="420" spans="3:10">
      <c r="C420" s="137"/>
      <c r="D420" s="137"/>
      <c r="E420" s="137"/>
      <c r="J420" s="139"/>
    </row>
    <row r="421" spans="3:10">
      <c r="C421" s="137"/>
      <c r="D421" s="137"/>
      <c r="E421" s="137"/>
      <c r="J421" s="139"/>
    </row>
    <row r="422" spans="3:10">
      <c r="C422" s="137"/>
      <c r="D422" s="137"/>
      <c r="E422" s="137"/>
      <c r="J422" s="139"/>
    </row>
    <row r="423" spans="3:10">
      <c r="C423" s="137"/>
      <c r="D423" s="137"/>
      <c r="E423" s="137"/>
      <c r="J423" s="139"/>
    </row>
    <row r="424" spans="3:10">
      <c r="C424" s="137"/>
      <c r="D424" s="137"/>
      <c r="E424" s="137"/>
      <c r="J424" s="139"/>
    </row>
    <row r="425" spans="3:10">
      <c r="C425" s="137"/>
      <c r="D425" s="137"/>
      <c r="E425" s="137"/>
      <c r="J425" s="139"/>
    </row>
    <row r="426" spans="3:10">
      <c r="C426" s="137"/>
      <c r="D426" s="137"/>
      <c r="E426" s="137"/>
      <c r="J426" s="139"/>
    </row>
    <row r="427" spans="3:10">
      <c r="C427" s="137"/>
      <c r="D427" s="137"/>
      <c r="E427" s="137"/>
      <c r="J427" s="139"/>
    </row>
    <row r="428" spans="3:10">
      <c r="C428" s="137"/>
      <c r="D428" s="137"/>
      <c r="E428" s="137"/>
      <c r="J428" s="139"/>
    </row>
    <row r="429" spans="3:10">
      <c r="C429" s="137"/>
      <c r="D429" s="137"/>
      <c r="E429" s="137"/>
      <c r="J429" s="139"/>
    </row>
    <row r="430" spans="3:10">
      <c r="C430" s="137"/>
      <c r="D430" s="137"/>
      <c r="E430" s="137"/>
      <c r="J430" s="139"/>
    </row>
    <row r="431" spans="3:10">
      <c r="C431" s="137"/>
      <c r="D431" s="137"/>
      <c r="E431" s="137"/>
      <c r="J431" s="139"/>
    </row>
    <row r="432" spans="3:10">
      <c r="C432" s="137"/>
      <c r="D432" s="137"/>
      <c r="E432" s="137"/>
      <c r="J432" s="139"/>
    </row>
    <row r="433" spans="3:10">
      <c r="C433" s="137"/>
      <c r="D433" s="137"/>
      <c r="E433" s="137"/>
      <c r="J433" s="139"/>
    </row>
    <row r="434" spans="3:10">
      <c r="C434" s="137"/>
      <c r="D434" s="137"/>
      <c r="E434" s="137"/>
      <c r="J434" s="139"/>
    </row>
    <row r="435" spans="3:10">
      <c r="C435" s="137"/>
      <c r="D435" s="137"/>
      <c r="E435" s="137"/>
      <c r="J435" s="139"/>
    </row>
    <row r="436" spans="3:10">
      <c r="C436" s="137"/>
      <c r="D436" s="137"/>
      <c r="E436" s="137"/>
      <c r="J436" s="139"/>
    </row>
    <row r="437" spans="3:10">
      <c r="C437" s="137"/>
      <c r="D437" s="137"/>
      <c r="E437" s="137"/>
      <c r="J437" s="139"/>
    </row>
    <row r="438" spans="3:10">
      <c r="C438" s="137"/>
      <c r="D438" s="137"/>
      <c r="E438" s="137"/>
      <c r="J438" s="139"/>
    </row>
    <row r="439" spans="3:10">
      <c r="C439" s="137"/>
      <c r="D439" s="137"/>
      <c r="E439" s="137"/>
      <c r="J439" s="139"/>
    </row>
    <row r="440" spans="3:10">
      <c r="C440" s="137"/>
      <c r="D440" s="137"/>
      <c r="E440" s="137"/>
      <c r="J440" s="139"/>
    </row>
    <row r="441" spans="3:10">
      <c r="C441" s="137"/>
      <c r="D441" s="137"/>
      <c r="E441" s="137"/>
      <c r="J441" s="139"/>
    </row>
    <row r="442" spans="3:10">
      <c r="C442" s="137"/>
      <c r="D442" s="137"/>
      <c r="E442" s="137"/>
      <c r="J442" s="139"/>
    </row>
    <row r="443" spans="3:10">
      <c r="C443" s="137"/>
      <c r="D443" s="137"/>
      <c r="E443" s="137"/>
      <c r="J443" s="139"/>
    </row>
    <row r="444" spans="3:10">
      <c r="C444" s="137"/>
      <c r="D444" s="137"/>
      <c r="E444" s="137"/>
      <c r="J444" s="139"/>
    </row>
    <row r="445" spans="3:10">
      <c r="C445" s="137"/>
      <c r="D445" s="137"/>
      <c r="E445" s="137"/>
      <c r="J445" s="139"/>
    </row>
    <row r="446" spans="3:10">
      <c r="C446" s="137"/>
      <c r="D446" s="137"/>
      <c r="E446" s="137"/>
      <c r="J446" s="139"/>
    </row>
    <row r="447" spans="3:10">
      <c r="C447" s="137"/>
      <c r="D447" s="137"/>
      <c r="E447" s="137"/>
      <c r="J447" s="139"/>
    </row>
    <row r="448" spans="3:10">
      <c r="C448" s="137"/>
      <c r="D448" s="137"/>
      <c r="E448" s="137"/>
      <c r="J448" s="139"/>
    </row>
    <row r="449" spans="3:10">
      <c r="C449" s="137"/>
      <c r="D449" s="137"/>
      <c r="E449" s="137"/>
      <c r="J449" s="139"/>
    </row>
    <row r="450" spans="3:10">
      <c r="C450" s="137"/>
      <c r="D450" s="137"/>
      <c r="E450" s="137"/>
      <c r="J450" s="139"/>
    </row>
    <row r="451" spans="3:10">
      <c r="C451" s="137"/>
      <c r="D451" s="137"/>
      <c r="E451" s="137"/>
      <c r="J451" s="139"/>
    </row>
    <row r="452" spans="3:10">
      <c r="C452" s="137"/>
      <c r="D452" s="137"/>
      <c r="E452" s="137"/>
      <c r="J452" s="139"/>
    </row>
    <row r="453" spans="3:10">
      <c r="C453" s="137"/>
      <c r="D453" s="137"/>
      <c r="E453" s="137"/>
      <c r="J453" s="139"/>
    </row>
    <row r="454" spans="3:10">
      <c r="C454" s="137"/>
      <c r="D454" s="137"/>
      <c r="E454" s="137"/>
      <c r="J454" s="139"/>
    </row>
    <row r="455" spans="3:10">
      <c r="C455" s="137"/>
      <c r="D455" s="137"/>
      <c r="E455" s="137"/>
      <c r="J455" s="139"/>
    </row>
    <row r="456" spans="3:10">
      <c r="C456" s="137"/>
      <c r="D456" s="137"/>
      <c r="E456" s="137"/>
      <c r="J456" s="139"/>
    </row>
    <row r="457" spans="3:10">
      <c r="C457" s="137"/>
      <c r="D457" s="137"/>
      <c r="E457" s="137"/>
      <c r="J457" s="139"/>
    </row>
    <row r="458" spans="3:10">
      <c r="C458" s="137"/>
      <c r="D458" s="137"/>
      <c r="E458" s="137"/>
      <c r="J458" s="139"/>
    </row>
    <row r="459" spans="3:10">
      <c r="C459" s="137"/>
      <c r="D459" s="137"/>
      <c r="E459" s="137"/>
      <c r="J459" s="139"/>
    </row>
    <row r="460" spans="3:10">
      <c r="C460" s="137"/>
      <c r="D460" s="137"/>
      <c r="E460" s="137"/>
      <c r="J460" s="139"/>
    </row>
    <row r="461" spans="3:10">
      <c r="C461" s="137"/>
      <c r="D461" s="137"/>
      <c r="E461" s="137"/>
      <c r="J461" s="139"/>
    </row>
    <row r="462" spans="3:10">
      <c r="C462" s="137"/>
      <c r="D462" s="137"/>
      <c r="E462" s="137"/>
      <c r="J462" s="139"/>
    </row>
    <row r="463" spans="3:10">
      <c r="C463" s="137"/>
      <c r="D463" s="137"/>
      <c r="E463" s="137"/>
      <c r="J463" s="139"/>
    </row>
    <row r="464" spans="3:10">
      <c r="C464" s="137"/>
      <c r="D464" s="137"/>
      <c r="E464" s="137"/>
      <c r="J464" s="139"/>
    </row>
    <row r="465" spans="3:10">
      <c r="C465" s="137"/>
      <c r="D465" s="137"/>
      <c r="E465" s="137"/>
      <c r="J465" s="139"/>
    </row>
    <row r="466" spans="3:10">
      <c r="C466" s="137"/>
      <c r="D466" s="137"/>
      <c r="E466" s="137"/>
      <c r="J466" s="139"/>
    </row>
    <row r="467" spans="3:10">
      <c r="C467" s="137"/>
      <c r="D467" s="137"/>
      <c r="E467" s="137"/>
      <c r="J467" s="139"/>
    </row>
    <row r="468" spans="3:10">
      <c r="C468" s="137"/>
      <c r="D468" s="137"/>
      <c r="E468" s="137"/>
      <c r="J468" s="139"/>
    </row>
    <row r="469" spans="3:10">
      <c r="C469" s="137"/>
      <c r="D469" s="137"/>
      <c r="E469" s="137"/>
      <c r="J469" s="139"/>
    </row>
    <row r="470" spans="3:10">
      <c r="C470" s="137"/>
      <c r="D470" s="137"/>
      <c r="E470" s="137"/>
      <c r="J470" s="139"/>
    </row>
    <row r="471" spans="3:10">
      <c r="C471" s="137"/>
      <c r="D471" s="137"/>
      <c r="E471" s="137"/>
      <c r="J471" s="139"/>
    </row>
    <row r="472" spans="3:10">
      <c r="C472" s="137"/>
      <c r="D472" s="137"/>
      <c r="E472" s="137"/>
      <c r="J472" s="139"/>
    </row>
    <row r="473" spans="3:10">
      <c r="C473" s="137"/>
      <c r="D473" s="137"/>
      <c r="E473" s="137"/>
      <c r="J473" s="139"/>
    </row>
    <row r="474" spans="3:10">
      <c r="C474" s="137"/>
      <c r="D474" s="137"/>
      <c r="E474" s="137"/>
      <c r="J474" s="139"/>
    </row>
    <row r="475" spans="3:10">
      <c r="C475" s="137"/>
      <c r="D475" s="137"/>
      <c r="E475" s="137"/>
      <c r="J475" s="139"/>
    </row>
    <row r="476" spans="3:10">
      <c r="C476" s="137"/>
      <c r="D476" s="137"/>
      <c r="E476" s="137"/>
      <c r="J476" s="139"/>
    </row>
    <row r="477" spans="3:10">
      <c r="C477" s="137"/>
      <c r="D477" s="137"/>
      <c r="E477" s="137"/>
      <c r="J477" s="139"/>
    </row>
    <row r="478" spans="3:10">
      <c r="C478" s="137"/>
      <c r="D478" s="137"/>
      <c r="E478" s="137"/>
      <c r="J478" s="139"/>
    </row>
    <row r="479" spans="3:10">
      <c r="C479" s="137"/>
      <c r="D479" s="137"/>
      <c r="E479" s="137"/>
      <c r="J479" s="139"/>
    </row>
    <row r="480" spans="3:10">
      <c r="C480" s="137"/>
      <c r="D480" s="137"/>
      <c r="E480" s="137"/>
      <c r="J480" s="139"/>
    </row>
    <row r="481" spans="3:10">
      <c r="C481" s="137"/>
      <c r="D481" s="137"/>
      <c r="E481" s="137"/>
      <c r="J481" s="139"/>
    </row>
    <row r="482" spans="3:10">
      <c r="C482" s="137"/>
      <c r="D482" s="137"/>
      <c r="E482" s="137"/>
      <c r="J482" s="139"/>
    </row>
    <row r="483" spans="3:10">
      <c r="C483" s="137"/>
      <c r="D483" s="137"/>
      <c r="E483" s="137"/>
      <c r="J483" s="139"/>
    </row>
    <row r="484" spans="3:10">
      <c r="C484" s="137"/>
      <c r="D484" s="137"/>
      <c r="E484" s="137"/>
      <c r="J484" s="139"/>
    </row>
    <row r="485" spans="3:10">
      <c r="C485" s="137"/>
      <c r="D485" s="137"/>
      <c r="E485" s="137"/>
      <c r="J485" s="139"/>
    </row>
    <row r="486" spans="3:10">
      <c r="C486" s="137"/>
      <c r="D486" s="137"/>
      <c r="E486" s="137"/>
      <c r="J486" s="139"/>
    </row>
    <row r="487" spans="3:10">
      <c r="C487" s="137"/>
      <c r="D487" s="137"/>
      <c r="E487" s="137"/>
      <c r="J487" s="139"/>
    </row>
    <row r="488" spans="3:10">
      <c r="C488" s="137"/>
      <c r="D488" s="137"/>
      <c r="E488" s="137"/>
      <c r="J488" s="139"/>
    </row>
    <row r="489" spans="3:10">
      <c r="C489" s="137"/>
      <c r="D489" s="137"/>
      <c r="E489" s="137"/>
      <c r="J489" s="139"/>
    </row>
    <row r="490" spans="3:10">
      <c r="C490" s="137"/>
      <c r="D490" s="137"/>
      <c r="E490" s="137"/>
      <c r="J490" s="139"/>
    </row>
    <row r="491" spans="3:10">
      <c r="C491" s="137"/>
      <c r="D491" s="137"/>
      <c r="E491" s="137"/>
      <c r="J491" s="139"/>
    </row>
    <row r="492" spans="3:10">
      <c r="C492" s="137"/>
      <c r="D492" s="137"/>
      <c r="E492" s="137"/>
      <c r="J492" s="139"/>
    </row>
    <row r="493" spans="3:10">
      <c r="C493" s="137"/>
      <c r="D493" s="137"/>
      <c r="E493" s="137"/>
      <c r="J493" s="139"/>
    </row>
    <row r="494" spans="3:10">
      <c r="C494" s="137"/>
      <c r="D494" s="137"/>
      <c r="E494" s="137"/>
      <c r="J494" s="139"/>
    </row>
    <row r="495" spans="3:10">
      <c r="C495" s="137"/>
      <c r="D495" s="137"/>
      <c r="E495" s="137"/>
      <c r="J495" s="139"/>
    </row>
    <row r="496" spans="3:10">
      <c r="C496" s="137"/>
      <c r="D496" s="137"/>
      <c r="E496" s="137"/>
      <c r="J496" s="139"/>
    </row>
    <row r="497" spans="3:10">
      <c r="C497" s="137"/>
      <c r="D497" s="137"/>
      <c r="E497" s="137"/>
      <c r="J497" s="139"/>
    </row>
    <row r="498" spans="3:10">
      <c r="C498" s="137"/>
      <c r="D498" s="137"/>
      <c r="E498" s="137"/>
      <c r="J498" s="139"/>
    </row>
    <row r="499" spans="3:10">
      <c r="C499" s="137"/>
      <c r="D499" s="137"/>
      <c r="E499" s="137"/>
      <c r="J499" s="139"/>
    </row>
    <row r="500" spans="3:10">
      <c r="C500" s="137"/>
      <c r="D500" s="137"/>
      <c r="E500" s="137"/>
      <c r="J500" s="139"/>
    </row>
    <row r="501" spans="3:10">
      <c r="C501" s="137"/>
      <c r="D501" s="137"/>
      <c r="E501" s="137"/>
      <c r="J501" s="139"/>
    </row>
    <row r="502" spans="3:10">
      <c r="C502" s="137"/>
      <c r="D502" s="137"/>
      <c r="E502" s="137"/>
      <c r="J502" s="139"/>
    </row>
    <row r="503" spans="3:10">
      <c r="C503" s="137"/>
      <c r="D503" s="137"/>
      <c r="E503" s="137"/>
      <c r="J503" s="139"/>
    </row>
    <row r="504" spans="3:10">
      <c r="C504" s="137"/>
      <c r="D504" s="137"/>
      <c r="E504" s="137"/>
      <c r="J504" s="139"/>
    </row>
    <row r="505" spans="3:10">
      <c r="C505" s="137"/>
      <c r="D505" s="137"/>
      <c r="E505" s="137"/>
      <c r="J505" s="139"/>
    </row>
    <row r="506" spans="3:10">
      <c r="C506" s="137"/>
      <c r="D506" s="137"/>
      <c r="E506" s="137"/>
      <c r="J506" s="139"/>
    </row>
    <row r="507" spans="3:10">
      <c r="C507" s="137"/>
      <c r="D507" s="137"/>
      <c r="E507" s="137"/>
      <c r="J507" s="139"/>
    </row>
    <row r="508" spans="3:10">
      <c r="C508" s="137"/>
      <c r="D508" s="137"/>
      <c r="E508" s="137"/>
      <c r="J508" s="139"/>
    </row>
    <row r="509" spans="3:10">
      <c r="C509" s="137"/>
      <c r="D509" s="137"/>
      <c r="E509" s="137"/>
      <c r="J509" s="139"/>
    </row>
    <row r="510" spans="3:10">
      <c r="C510" s="137"/>
      <c r="D510" s="137"/>
      <c r="E510" s="137"/>
      <c r="J510" s="139"/>
    </row>
    <row r="511" spans="3:10">
      <c r="C511" s="137"/>
      <c r="D511" s="137"/>
      <c r="E511" s="137"/>
      <c r="J511" s="139"/>
    </row>
    <row r="512" spans="3:10">
      <c r="C512" s="137"/>
      <c r="D512" s="137"/>
      <c r="E512" s="137"/>
      <c r="J512" s="139"/>
    </row>
    <row r="513" spans="3:10">
      <c r="C513" s="137"/>
      <c r="D513" s="137"/>
      <c r="E513" s="137"/>
      <c r="J513" s="139"/>
    </row>
    <row r="514" spans="3:10">
      <c r="C514" s="137"/>
      <c r="D514" s="137"/>
      <c r="E514" s="137"/>
      <c r="J514" s="139"/>
    </row>
    <row r="515" spans="3:10">
      <c r="C515" s="137"/>
      <c r="D515" s="137"/>
      <c r="E515" s="137"/>
      <c r="J515" s="139"/>
    </row>
    <row r="516" spans="3:10">
      <c r="C516" s="137"/>
      <c r="D516" s="137"/>
      <c r="E516" s="137"/>
      <c r="J516" s="139"/>
    </row>
    <row r="517" spans="3:10">
      <c r="C517" s="137"/>
      <c r="D517" s="137"/>
      <c r="E517" s="137"/>
      <c r="J517" s="139"/>
    </row>
    <row r="518" spans="3:10">
      <c r="C518" s="137"/>
      <c r="D518" s="137"/>
      <c r="E518" s="137"/>
      <c r="J518" s="139"/>
    </row>
    <row r="519" spans="3:10">
      <c r="C519" s="137"/>
      <c r="D519" s="137"/>
      <c r="E519" s="137"/>
      <c r="J519" s="139"/>
    </row>
    <row r="520" spans="3:10">
      <c r="C520" s="137"/>
      <c r="D520" s="137"/>
      <c r="E520" s="137"/>
      <c r="J520" s="139"/>
    </row>
    <row r="521" spans="3:10">
      <c r="C521" s="137"/>
      <c r="D521" s="137"/>
      <c r="E521" s="137"/>
      <c r="J521" s="139"/>
    </row>
    <row r="522" spans="3:10">
      <c r="C522" s="137"/>
      <c r="D522" s="137"/>
      <c r="E522" s="137"/>
      <c r="J522" s="139"/>
    </row>
    <row r="523" spans="3:10">
      <c r="C523" s="137"/>
      <c r="D523" s="137"/>
      <c r="E523" s="137"/>
      <c r="J523" s="139"/>
    </row>
    <row r="524" spans="3:10">
      <c r="C524" s="137"/>
      <c r="D524" s="137"/>
      <c r="E524" s="137"/>
      <c r="J524" s="139"/>
    </row>
    <row r="525" spans="3:10">
      <c r="C525" s="137"/>
      <c r="D525" s="137"/>
      <c r="E525" s="137"/>
      <c r="J525" s="139"/>
    </row>
    <row r="526" spans="3:10">
      <c r="C526" s="137"/>
      <c r="D526" s="137"/>
      <c r="E526" s="137"/>
      <c r="J526" s="139"/>
    </row>
    <row r="527" spans="3:10">
      <c r="C527" s="137"/>
      <c r="D527" s="137"/>
      <c r="E527" s="137"/>
      <c r="J527" s="139"/>
    </row>
    <row r="528" spans="3:10">
      <c r="C528" s="137"/>
      <c r="D528" s="137"/>
      <c r="E528" s="137"/>
      <c r="J528" s="139"/>
    </row>
    <row r="529" spans="3:10">
      <c r="C529" s="137"/>
      <c r="D529" s="137"/>
      <c r="E529" s="137"/>
      <c r="J529" s="139"/>
    </row>
    <row r="530" spans="3:10">
      <c r="C530" s="137"/>
      <c r="D530" s="137"/>
      <c r="E530" s="137"/>
      <c r="J530" s="139"/>
    </row>
    <row r="531" spans="3:10">
      <c r="C531" s="137"/>
      <c r="D531" s="137"/>
      <c r="E531" s="137"/>
      <c r="J531" s="139"/>
    </row>
    <row r="532" spans="3:10">
      <c r="C532" s="137"/>
      <c r="D532" s="137"/>
      <c r="E532" s="137"/>
      <c r="J532" s="139"/>
    </row>
    <row r="533" spans="3:10">
      <c r="C533" s="137"/>
      <c r="D533" s="137"/>
      <c r="E533" s="137"/>
      <c r="J533" s="139"/>
    </row>
    <row r="534" spans="3:10">
      <c r="C534" s="137"/>
      <c r="D534" s="137"/>
      <c r="E534" s="137"/>
      <c r="J534" s="139"/>
    </row>
    <row r="535" spans="3:10">
      <c r="C535" s="137"/>
      <c r="D535" s="137"/>
      <c r="E535" s="137"/>
      <c r="J535" s="139"/>
    </row>
    <row r="536" spans="3:10">
      <c r="C536" s="137"/>
      <c r="D536" s="137"/>
      <c r="E536" s="137"/>
      <c r="J536" s="139"/>
    </row>
    <row r="537" spans="3:10">
      <c r="C537" s="137"/>
      <c r="D537" s="137"/>
      <c r="E537" s="137"/>
      <c r="J537" s="139"/>
    </row>
    <row r="538" spans="3:10">
      <c r="C538" s="137"/>
      <c r="D538" s="137"/>
      <c r="E538" s="137"/>
      <c r="J538" s="139"/>
    </row>
    <row r="539" spans="3:10">
      <c r="C539" s="137"/>
      <c r="D539" s="137"/>
      <c r="E539" s="137"/>
      <c r="J539" s="139"/>
    </row>
    <row r="540" spans="3:10">
      <c r="C540" s="137"/>
      <c r="D540" s="137"/>
      <c r="E540" s="137"/>
      <c r="J540" s="139"/>
    </row>
    <row r="541" spans="3:10">
      <c r="C541" s="137"/>
      <c r="D541" s="137"/>
      <c r="E541" s="137"/>
      <c r="J541" s="139"/>
    </row>
    <row r="542" spans="3:10">
      <c r="C542" s="137"/>
      <c r="D542" s="137"/>
      <c r="E542" s="137"/>
      <c r="J542" s="139"/>
    </row>
    <row r="543" spans="3:10">
      <c r="C543" s="137"/>
      <c r="D543" s="137"/>
      <c r="E543" s="137"/>
      <c r="J543" s="139"/>
    </row>
    <row r="544" spans="3:10">
      <c r="C544" s="137"/>
      <c r="D544" s="137"/>
      <c r="E544" s="137"/>
      <c r="J544" s="139"/>
    </row>
    <row r="545" spans="3:10">
      <c r="C545" s="137"/>
      <c r="D545" s="137"/>
      <c r="E545" s="137"/>
      <c r="J545" s="139"/>
    </row>
    <row r="546" spans="3:10">
      <c r="C546" s="137"/>
      <c r="D546" s="137"/>
      <c r="E546" s="137"/>
      <c r="J546" s="139"/>
    </row>
    <row r="547" spans="3:10">
      <c r="C547" s="137"/>
      <c r="D547" s="137"/>
      <c r="E547" s="137"/>
      <c r="J547" s="139"/>
    </row>
    <row r="548" spans="3:10">
      <c r="C548" s="137"/>
      <c r="D548" s="137"/>
      <c r="E548" s="137"/>
      <c r="J548" s="139"/>
    </row>
    <row r="549" spans="3:10">
      <c r="C549" s="137"/>
      <c r="D549" s="137"/>
      <c r="E549" s="137"/>
      <c r="J549" s="139"/>
    </row>
    <row r="550" spans="3:10">
      <c r="C550" s="137"/>
      <c r="D550" s="137"/>
      <c r="E550" s="137"/>
      <c r="J550" s="139"/>
    </row>
    <row r="551" spans="3:10">
      <c r="C551" s="137"/>
      <c r="D551" s="137"/>
      <c r="E551" s="137"/>
      <c r="J551" s="139"/>
    </row>
    <row r="552" spans="3:10">
      <c r="C552" s="137"/>
      <c r="D552" s="137"/>
      <c r="E552" s="137"/>
      <c r="J552" s="139"/>
    </row>
    <row r="553" spans="3:10">
      <c r="C553" s="137"/>
      <c r="D553" s="137"/>
      <c r="E553" s="137"/>
      <c r="J553" s="139"/>
    </row>
    <row r="554" spans="3:10">
      <c r="C554" s="137"/>
      <c r="D554" s="137"/>
      <c r="E554" s="137"/>
      <c r="J554" s="139"/>
    </row>
    <row r="555" spans="3:10">
      <c r="C555" s="137"/>
      <c r="D555" s="137"/>
      <c r="E555" s="137"/>
      <c r="J555" s="139"/>
    </row>
    <row r="556" spans="3:10">
      <c r="C556" s="137"/>
      <c r="D556" s="137"/>
      <c r="E556" s="137"/>
      <c r="J556" s="139"/>
    </row>
    <row r="557" spans="3:10">
      <c r="C557" s="137"/>
      <c r="D557" s="137"/>
      <c r="E557" s="137"/>
      <c r="J557" s="139"/>
    </row>
    <row r="558" spans="3:10">
      <c r="C558" s="137"/>
      <c r="D558" s="137"/>
      <c r="E558" s="137"/>
      <c r="J558" s="139"/>
    </row>
    <row r="559" spans="3:10">
      <c r="C559" s="137"/>
      <c r="D559" s="137"/>
      <c r="E559" s="137"/>
      <c r="J559" s="139"/>
    </row>
    <row r="560" spans="3:10">
      <c r="C560" s="137"/>
      <c r="D560" s="137"/>
      <c r="E560" s="137"/>
      <c r="J560" s="139"/>
    </row>
    <row r="561" spans="3:10">
      <c r="C561" s="137"/>
      <c r="D561" s="137"/>
      <c r="E561" s="137"/>
      <c r="J561" s="139"/>
    </row>
    <row r="562" spans="3:10">
      <c r="C562" s="137"/>
      <c r="D562" s="137"/>
      <c r="E562" s="137"/>
      <c r="J562" s="139"/>
    </row>
    <row r="563" spans="3:10">
      <c r="C563" s="137"/>
      <c r="D563" s="137"/>
      <c r="E563" s="137"/>
      <c r="J563" s="139"/>
    </row>
    <row r="564" spans="3:10">
      <c r="C564" s="137"/>
      <c r="D564" s="137"/>
      <c r="E564" s="137"/>
      <c r="J564" s="139"/>
    </row>
    <row r="565" spans="3:10">
      <c r="C565" s="137"/>
      <c r="D565" s="137"/>
      <c r="E565" s="137"/>
      <c r="J565" s="139"/>
    </row>
    <row r="566" spans="3:10">
      <c r="C566" s="137"/>
      <c r="D566" s="137"/>
      <c r="E566" s="137"/>
      <c r="J566" s="139"/>
    </row>
    <row r="567" spans="3:10">
      <c r="C567" s="137"/>
      <c r="D567" s="137"/>
      <c r="E567" s="137"/>
      <c r="J567" s="139"/>
    </row>
    <row r="568" spans="3:10">
      <c r="C568" s="137"/>
      <c r="D568" s="137"/>
      <c r="E568" s="137"/>
      <c r="J568" s="139"/>
    </row>
    <row r="569" spans="3:10">
      <c r="C569" s="137"/>
      <c r="D569" s="137"/>
      <c r="E569" s="137"/>
      <c r="J569" s="139"/>
    </row>
    <row r="570" spans="3:10">
      <c r="C570" s="137"/>
      <c r="D570" s="137"/>
      <c r="E570" s="137"/>
      <c r="J570" s="139"/>
    </row>
    <row r="571" spans="3:10">
      <c r="C571" s="137"/>
      <c r="D571" s="137"/>
      <c r="E571" s="137"/>
      <c r="J571" s="139"/>
    </row>
    <row r="572" spans="3:10">
      <c r="C572" s="137"/>
      <c r="D572" s="137"/>
      <c r="E572" s="137"/>
      <c r="J572" s="139"/>
    </row>
    <row r="573" spans="3:10">
      <c r="C573" s="137"/>
      <c r="D573" s="137"/>
      <c r="E573" s="137"/>
      <c r="J573" s="139"/>
    </row>
    <row r="574" spans="3:10">
      <c r="C574" s="137"/>
      <c r="D574" s="137"/>
      <c r="E574" s="137"/>
      <c r="J574" s="139"/>
    </row>
    <row r="575" spans="3:10">
      <c r="C575" s="137"/>
      <c r="D575" s="137"/>
      <c r="E575" s="137"/>
      <c r="J575" s="139"/>
    </row>
    <row r="576" spans="3:10">
      <c r="C576" s="137"/>
      <c r="D576" s="137"/>
      <c r="E576" s="137"/>
      <c r="J576" s="139"/>
    </row>
    <row r="577" spans="3:10">
      <c r="C577" s="137"/>
      <c r="D577" s="137"/>
      <c r="E577" s="137"/>
      <c r="J577" s="139"/>
    </row>
    <row r="578" spans="3:10">
      <c r="C578" s="137"/>
      <c r="D578" s="137"/>
      <c r="E578" s="137"/>
      <c r="J578" s="139"/>
    </row>
    <row r="579" spans="3:10">
      <c r="C579" s="137"/>
      <c r="D579" s="137"/>
      <c r="E579" s="137"/>
      <c r="J579" s="139"/>
    </row>
    <row r="580" spans="3:10">
      <c r="C580" s="137"/>
      <c r="D580" s="137"/>
      <c r="E580" s="137"/>
      <c r="J580" s="139"/>
    </row>
    <row r="581" spans="3:10">
      <c r="C581" s="137"/>
      <c r="D581" s="137"/>
      <c r="E581" s="137"/>
      <c r="J581" s="139"/>
    </row>
    <row r="582" spans="3:10">
      <c r="C582" s="137"/>
      <c r="D582" s="137"/>
      <c r="E582" s="137"/>
      <c r="J582" s="139"/>
    </row>
    <row r="583" spans="3:10">
      <c r="C583" s="137"/>
      <c r="D583" s="137"/>
      <c r="E583" s="137"/>
      <c r="J583" s="139"/>
    </row>
    <row r="584" spans="3:10">
      <c r="C584" s="137"/>
      <c r="D584" s="137"/>
      <c r="E584" s="137"/>
      <c r="J584" s="139"/>
    </row>
    <row r="585" spans="3:10">
      <c r="C585" s="137"/>
      <c r="D585" s="137"/>
      <c r="E585" s="137"/>
      <c r="J585" s="139"/>
    </row>
    <row r="586" spans="3:10">
      <c r="C586" s="137"/>
      <c r="D586" s="137"/>
      <c r="E586" s="137"/>
      <c r="J586" s="139"/>
    </row>
    <row r="587" spans="3:10">
      <c r="C587" s="137"/>
      <c r="D587" s="137"/>
      <c r="E587" s="137"/>
      <c r="J587" s="139"/>
    </row>
    <row r="588" spans="3:10">
      <c r="C588" s="137"/>
      <c r="D588" s="137"/>
      <c r="E588" s="137"/>
      <c r="J588" s="139"/>
    </row>
    <row r="589" spans="3:10">
      <c r="C589" s="137"/>
      <c r="D589" s="137"/>
      <c r="E589" s="137"/>
      <c r="J589" s="139"/>
    </row>
    <row r="590" spans="3:10">
      <c r="C590" s="137"/>
      <c r="D590" s="137"/>
      <c r="E590" s="137"/>
      <c r="J590" s="139"/>
    </row>
    <row r="591" spans="3:10">
      <c r="C591" s="137"/>
      <c r="D591" s="137"/>
      <c r="E591" s="137"/>
      <c r="J591" s="139"/>
    </row>
    <row r="592" spans="3:10">
      <c r="C592" s="137"/>
      <c r="D592" s="137"/>
      <c r="E592" s="137"/>
      <c r="J592" s="139"/>
    </row>
    <row r="593" spans="3:10">
      <c r="C593" s="137"/>
      <c r="D593" s="137"/>
      <c r="E593" s="137"/>
      <c r="J593" s="139"/>
    </row>
    <row r="594" spans="3:10">
      <c r="C594" s="137"/>
      <c r="D594" s="137"/>
      <c r="E594" s="137"/>
      <c r="J594" s="139"/>
    </row>
    <row r="595" spans="3:10">
      <c r="C595" s="137"/>
      <c r="D595" s="137"/>
      <c r="E595" s="137"/>
      <c r="J595" s="139"/>
    </row>
    <row r="596" spans="3:10">
      <c r="C596" s="137"/>
      <c r="D596" s="137"/>
      <c r="E596" s="137"/>
      <c r="J596" s="139"/>
    </row>
    <row r="597" spans="3:10">
      <c r="C597" s="137"/>
      <c r="D597" s="137"/>
      <c r="E597" s="137"/>
      <c r="J597" s="139"/>
    </row>
    <row r="598" spans="3:10">
      <c r="C598" s="137"/>
      <c r="D598" s="137"/>
      <c r="E598" s="137"/>
      <c r="J598" s="139"/>
    </row>
    <row r="599" spans="3:10">
      <c r="C599" s="137"/>
      <c r="D599" s="137"/>
      <c r="E599" s="137"/>
      <c r="J599" s="139"/>
    </row>
    <row r="600" spans="3:10">
      <c r="C600" s="137"/>
      <c r="D600" s="137"/>
      <c r="E600" s="137"/>
      <c r="J600" s="139"/>
    </row>
    <row r="601" spans="3:10">
      <c r="C601" s="137"/>
      <c r="D601" s="137"/>
      <c r="E601" s="137"/>
      <c r="J601" s="139"/>
    </row>
    <row r="602" spans="3:10">
      <c r="C602" s="137"/>
      <c r="D602" s="137"/>
      <c r="E602" s="137"/>
      <c r="J602" s="139"/>
    </row>
    <row r="603" spans="3:10">
      <c r="C603" s="137"/>
      <c r="D603" s="137"/>
      <c r="E603" s="137"/>
      <c r="J603" s="139"/>
    </row>
    <row r="604" spans="3:10">
      <c r="C604" s="137"/>
      <c r="D604" s="137"/>
      <c r="E604" s="137"/>
      <c r="J604" s="139"/>
    </row>
    <row r="605" spans="3:10">
      <c r="C605" s="137"/>
      <c r="D605" s="137"/>
      <c r="E605" s="137"/>
      <c r="J605" s="139"/>
    </row>
    <row r="606" spans="3:10">
      <c r="C606" s="137"/>
      <c r="D606" s="137"/>
      <c r="E606" s="137"/>
      <c r="J606" s="139"/>
    </row>
    <row r="607" spans="3:10">
      <c r="C607" s="137"/>
      <c r="D607" s="137"/>
      <c r="E607" s="137"/>
      <c r="J607" s="139"/>
    </row>
    <row r="608" spans="3:10">
      <c r="C608" s="137"/>
      <c r="D608" s="137"/>
      <c r="E608" s="137"/>
      <c r="J608" s="139"/>
    </row>
    <row r="609" spans="3:10">
      <c r="C609" s="137"/>
      <c r="D609" s="137"/>
      <c r="E609" s="137"/>
      <c r="J609" s="139"/>
    </row>
    <row r="610" spans="3:10">
      <c r="C610" s="137"/>
      <c r="D610" s="137"/>
      <c r="E610" s="137"/>
      <c r="J610" s="139"/>
    </row>
    <row r="611" spans="3:10">
      <c r="C611" s="137"/>
      <c r="D611" s="137"/>
      <c r="E611" s="137"/>
      <c r="J611" s="139"/>
    </row>
    <row r="612" spans="3:10">
      <c r="C612" s="137"/>
      <c r="D612" s="137"/>
      <c r="E612" s="137"/>
      <c r="J612" s="139"/>
    </row>
    <row r="613" spans="3:10">
      <c r="C613" s="137"/>
      <c r="D613" s="137"/>
      <c r="E613" s="137"/>
      <c r="J613" s="139"/>
    </row>
    <row r="614" spans="3:10">
      <c r="C614" s="137"/>
      <c r="D614" s="137"/>
      <c r="E614" s="137"/>
      <c r="J614" s="139"/>
    </row>
    <row r="615" spans="3:10">
      <c r="C615" s="137"/>
      <c r="D615" s="137"/>
      <c r="E615" s="137"/>
      <c r="J615" s="139"/>
    </row>
    <row r="616" spans="3:10">
      <c r="C616" s="137"/>
      <c r="D616" s="137"/>
      <c r="E616" s="137"/>
      <c r="J616" s="139"/>
    </row>
    <row r="617" spans="3:10">
      <c r="C617" s="137"/>
      <c r="D617" s="137"/>
      <c r="E617" s="137"/>
      <c r="J617" s="139"/>
    </row>
    <row r="618" spans="3:10">
      <c r="C618" s="137"/>
      <c r="D618" s="137"/>
      <c r="E618" s="137"/>
      <c r="J618" s="139"/>
    </row>
    <row r="619" spans="3:10">
      <c r="C619" s="137"/>
      <c r="D619" s="137"/>
      <c r="E619" s="137"/>
      <c r="J619" s="139"/>
    </row>
    <row r="620" spans="3:10">
      <c r="C620" s="137"/>
      <c r="D620" s="137"/>
      <c r="E620" s="137"/>
      <c r="J620" s="139"/>
    </row>
    <row r="621" spans="3:10">
      <c r="C621" s="137"/>
      <c r="D621" s="137"/>
      <c r="E621" s="137"/>
      <c r="J621" s="139"/>
    </row>
    <row r="622" spans="3:10">
      <c r="C622" s="137"/>
      <c r="D622" s="137"/>
      <c r="E622" s="137"/>
      <c r="J622" s="139"/>
    </row>
    <row r="623" spans="3:10">
      <c r="C623" s="137"/>
      <c r="D623" s="137"/>
      <c r="E623" s="137"/>
      <c r="J623" s="139"/>
    </row>
    <row r="624" spans="3:10">
      <c r="C624" s="137"/>
      <c r="D624" s="137"/>
      <c r="E624" s="137"/>
      <c r="J624" s="139"/>
    </row>
    <row r="625" spans="3:10">
      <c r="C625" s="137"/>
      <c r="D625" s="137"/>
      <c r="E625" s="137"/>
      <c r="J625" s="139"/>
    </row>
    <row r="626" spans="3:10">
      <c r="C626" s="137"/>
      <c r="D626" s="137"/>
      <c r="E626" s="137"/>
      <c r="J626" s="139"/>
    </row>
    <row r="627" spans="3:10">
      <c r="C627" s="137"/>
      <c r="D627" s="137"/>
      <c r="E627" s="137"/>
      <c r="J627" s="139"/>
    </row>
    <row r="628" spans="3:10">
      <c r="C628" s="137"/>
      <c r="D628" s="137"/>
      <c r="E628" s="137"/>
      <c r="J628" s="139"/>
    </row>
    <row r="629" spans="3:10">
      <c r="C629" s="137"/>
      <c r="D629" s="137"/>
      <c r="E629" s="137"/>
      <c r="J629" s="139"/>
    </row>
    <row r="630" spans="3:10">
      <c r="C630" s="137"/>
      <c r="D630" s="137"/>
      <c r="E630" s="137"/>
      <c r="J630" s="139"/>
    </row>
    <row r="631" spans="3:10">
      <c r="C631" s="137"/>
      <c r="D631" s="137"/>
      <c r="E631" s="137"/>
      <c r="J631" s="139"/>
    </row>
    <row r="632" spans="3:10">
      <c r="C632" s="137"/>
      <c r="D632" s="137"/>
      <c r="E632" s="137"/>
      <c r="J632" s="139"/>
    </row>
    <row r="633" spans="3:10">
      <c r="C633" s="137"/>
      <c r="D633" s="137"/>
      <c r="E633" s="137"/>
      <c r="J633" s="139"/>
    </row>
    <row r="634" spans="3:10">
      <c r="C634" s="137"/>
      <c r="D634" s="137"/>
      <c r="E634" s="137"/>
      <c r="J634" s="139"/>
    </row>
    <row r="635" spans="3:10">
      <c r="C635" s="137"/>
      <c r="D635" s="137"/>
      <c r="E635" s="137"/>
      <c r="J635" s="139"/>
    </row>
    <row r="636" spans="3:10">
      <c r="C636" s="137"/>
      <c r="D636" s="137"/>
      <c r="E636" s="137"/>
      <c r="J636" s="139"/>
    </row>
    <row r="637" spans="3:10">
      <c r="C637" s="137"/>
      <c r="D637" s="137"/>
      <c r="E637" s="137"/>
      <c r="J637" s="139"/>
    </row>
    <row r="638" spans="3:10">
      <c r="C638" s="137"/>
      <c r="D638" s="137"/>
      <c r="E638" s="137"/>
      <c r="J638" s="139"/>
    </row>
    <row r="639" spans="3:10">
      <c r="C639" s="137"/>
      <c r="D639" s="137"/>
      <c r="E639" s="137"/>
      <c r="J639" s="139"/>
    </row>
    <row r="640" spans="3:10">
      <c r="C640" s="137"/>
      <c r="D640" s="137"/>
      <c r="E640" s="137"/>
      <c r="J640" s="139"/>
    </row>
    <row r="641" spans="3:10">
      <c r="C641" s="137"/>
      <c r="D641" s="137"/>
      <c r="E641" s="137"/>
      <c r="J641" s="139"/>
    </row>
    <row r="642" spans="3:10">
      <c r="C642" s="137"/>
      <c r="D642" s="137"/>
      <c r="E642" s="137"/>
      <c r="J642" s="139"/>
    </row>
    <row r="643" spans="3:10">
      <c r="C643" s="137"/>
      <c r="D643" s="137"/>
      <c r="E643" s="137"/>
      <c r="J643" s="139"/>
    </row>
    <row r="644" spans="3:10">
      <c r="C644" s="137"/>
      <c r="D644" s="137"/>
      <c r="E644" s="137"/>
      <c r="J644" s="139"/>
    </row>
    <row r="645" spans="3:10">
      <c r="C645" s="137"/>
      <c r="D645" s="137"/>
      <c r="E645" s="137"/>
      <c r="J645" s="139"/>
    </row>
    <row r="646" spans="3:10">
      <c r="C646" s="137"/>
      <c r="D646" s="137"/>
      <c r="E646" s="137"/>
      <c r="J646" s="139"/>
    </row>
    <row r="647" spans="3:10">
      <c r="C647" s="137"/>
      <c r="D647" s="137"/>
      <c r="E647" s="137"/>
      <c r="J647" s="139"/>
    </row>
    <row r="648" spans="3:10">
      <c r="C648" s="137"/>
      <c r="D648" s="137"/>
      <c r="E648" s="137"/>
      <c r="J648" s="139"/>
    </row>
    <row r="649" spans="3:10">
      <c r="C649" s="137"/>
      <c r="D649" s="137"/>
      <c r="E649" s="137"/>
      <c r="J649" s="139"/>
    </row>
    <row r="650" spans="3:10">
      <c r="C650" s="137"/>
      <c r="D650" s="137"/>
      <c r="E650" s="137"/>
      <c r="J650" s="139"/>
    </row>
    <row r="651" spans="3:10">
      <c r="C651" s="137"/>
      <c r="D651" s="137"/>
      <c r="E651" s="137"/>
      <c r="J651" s="139"/>
    </row>
    <row r="652" spans="3:10">
      <c r="C652" s="137"/>
      <c r="D652" s="137"/>
      <c r="E652" s="137"/>
      <c r="J652" s="139"/>
    </row>
    <row r="653" spans="3:10">
      <c r="C653" s="137"/>
      <c r="D653" s="137"/>
      <c r="E653" s="137"/>
      <c r="J653" s="139"/>
    </row>
    <row r="654" spans="3:10">
      <c r="C654" s="137"/>
      <c r="D654" s="137"/>
      <c r="E654" s="137"/>
      <c r="J654" s="139"/>
    </row>
    <row r="655" spans="3:10">
      <c r="C655" s="137"/>
      <c r="D655" s="137"/>
      <c r="E655" s="137"/>
      <c r="J655" s="139"/>
    </row>
    <row r="656" spans="3:10">
      <c r="C656" s="137"/>
      <c r="D656" s="137"/>
      <c r="E656" s="137"/>
      <c r="J656" s="139"/>
    </row>
    <row r="657" spans="3:10">
      <c r="C657" s="137"/>
      <c r="D657" s="137"/>
      <c r="E657" s="137"/>
      <c r="J657" s="139"/>
    </row>
    <row r="658" spans="3:10">
      <c r="C658" s="137"/>
      <c r="D658" s="137"/>
      <c r="E658" s="137"/>
      <c r="J658" s="139"/>
    </row>
    <row r="659" spans="3:10">
      <c r="C659" s="137"/>
      <c r="D659" s="137"/>
      <c r="E659" s="137"/>
      <c r="J659" s="139"/>
    </row>
    <row r="660" spans="3:10">
      <c r="C660" s="137"/>
      <c r="D660" s="137"/>
      <c r="E660" s="137"/>
      <c r="J660" s="139"/>
    </row>
    <row r="661" spans="3:10">
      <c r="C661" s="137"/>
      <c r="D661" s="137"/>
      <c r="E661" s="137"/>
      <c r="J661" s="139"/>
    </row>
    <row r="662" spans="3:10">
      <c r="C662" s="137"/>
      <c r="D662" s="137"/>
      <c r="E662" s="137"/>
      <c r="J662" s="139"/>
    </row>
    <row r="663" spans="3:10">
      <c r="C663" s="137"/>
      <c r="D663" s="137"/>
      <c r="E663" s="137"/>
      <c r="J663" s="139"/>
    </row>
    <row r="664" spans="3:10">
      <c r="C664" s="137"/>
      <c r="D664" s="137"/>
      <c r="E664" s="137"/>
      <c r="J664" s="139"/>
    </row>
    <row r="665" spans="3:10">
      <c r="C665" s="137"/>
      <c r="D665" s="137"/>
      <c r="E665" s="137"/>
      <c r="J665" s="139"/>
    </row>
    <row r="666" spans="3:10">
      <c r="C666" s="137"/>
      <c r="D666" s="137"/>
      <c r="E666" s="137"/>
      <c r="J666" s="139"/>
    </row>
    <row r="667" spans="3:10">
      <c r="C667" s="137"/>
      <c r="D667" s="137"/>
      <c r="E667" s="137"/>
      <c r="J667" s="139"/>
    </row>
    <row r="668" spans="3:10">
      <c r="C668" s="137"/>
      <c r="D668" s="137"/>
      <c r="E668" s="137"/>
      <c r="J668" s="139"/>
    </row>
    <row r="669" spans="3:10">
      <c r="C669" s="137"/>
      <c r="D669" s="137"/>
      <c r="E669" s="137"/>
      <c r="J669" s="139"/>
    </row>
    <row r="670" spans="3:10">
      <c r="C670" s="137"/>
      <c r="D670" s="137"/>
      <c r="E670" s="137"/>
      <c r="J670" s="139"/>
    </row>
    <row r="671" spans="3:10">
      <c r="C671" s="137"/>
      <c r="D671" s="137"/>
      <c r="E671" s="137"/>
      <c r="J671" s="139"/>
    </row>
    <row r="672" spans="3:10">
      <c r="C672" s="137"/>
      <c r="D672" s="137"/>
      <c r="E672" s="137"/>
      <c r="J672" s="139"/>
    </row>
    <row r="673" spans="3:10">
      <c r="C673" s="137"/>
      <c r="D673" s="137"/>
      <c r="E673" s="137"/>
      <c r="J673" s="139"/>
    </row>
    <row r="674" spans="3:10">
      <c r="C674" s="137"/>
      <c r="D674" s="137"/>
      <c r="E674" s="137"/>
      <c r="J674" s="139"/>
    </row>
    <row r="675" spans="3:10">
      <c r="C675" s="137"/>
      <c r="D675" s="137"/>
      <c r="E675" s="137"/>
      <c r="J675" s="139"/>
    </row>
    <row r="676" spans="3:10">
      <c r="C676" s="137"/>
      <c r="D676" s="137"/>
      <c r="E676" s="137"/>
      <c r="J676" s="139"/>
    </row>
    <row r="677" spans="3:10">
      <c r="C677" s="137"/>
      <c r="D677" s="137"/>
      <c r="E677" s="137"/>
      <c r="J677" s="139"/>
    </row>
    <row r="678" spans="3:10">
      <c r="C678" s="137"/>
      <c r="D678" s="137"/>
      <c r="E678" s="137"/>
      <c r="J678" s="139"/>
    </row>
    <row r="679" spans="3:10">
      <c r="C679" s="137"/>
      <c r="D679" s="137"/>
      <c r="E679" s="137"/>
      <c r="J679" s="139"/>
    </row>
    <row r="680" spans="3:10">
      <c r="C680" s="137"/>
      <c r="D680" s="137"/>
      <c r="E680" s="137"/>
      <c r="J680" s="139"/>
    </row>
    <row r="681" spans="3:10">
      <c r="C681" s="137"/>
      <c r="D681" s="137"/>
      <c r="E681" s="137"/>
      <c r="J681" s="139"/>
    </row>
    <row r="682" spans="3:10">
      <c r="C682" s="137"/>
      <c r="D682" s="137"/>
      <c r="E682" s="137"/>
      <c r="J682" s="139"/>
    </row>
    <row r="683" spans="3:10">
      <c r="C683" s="137"/>
      <c r="D683" s="137"/>
      <c r="E683" s="137"/>
      <c r="J683" s="139"/>
    </row>
    <row r="684" spans="3:10">
      <c r="C684" s="137"/>
      <c r="D684" s="137"/>
      <c r="E684" s="137"/>
      <c r="J684" s="139"/>
    </row>
    <row r="685" spans="3:10">
      <c r="C685" s="137"/>
      <c r="D685" s="137"/>
      <c r="E685" s="137"/>
      <c r="J685" s="139"/>
    </row>
    <row r="686" spans="3:10">
      <c r="C686" s="137"/>
      <c r="D686" s="137"/>
      <c r="E686" s="137"/>
      <c r="J686" s="139"/>
    </row>
    <row r="687" spans="3:10">
      <c r="C687" s="137"/>
      <c r="D687" s="137"/>
      <c r="E687" s="137"/>
      <c r="J687" s="139"/>
    </row>
    <row r="688" spans="3:10">
      <c r="C688" s="137"/>
      <c r="D688" s="137"/>
      <c r="E688" s="137"/>
      <c r="J688" s="139"/>
    </row>
    <row r="689" spans="3:10">
      <c r="C689" s="137"/>
      <c r="D689" s="137"/>
      <c r="E689" s="137"/>
      <c r="J689" s="139"/>
    </row>
    <row r="690" spans="3:10">
      <c r="C690" s="137"/>
      <c r="D690" s="137"/>
      <c r="E690" s="137"/>
      <c r="J690" s="139"/>
    </row>
    <row r="691" spans="3:10">
      <c r="C691" s="137"/>
      <c r="D691" s="137"/>
      <c r="E691" s="137"/>
      <c r="J691" s="139"/>
    </row>
    <row r="692" spans="3:10">
      <c r="C692" s="137"/>
      <c r="D692" s="137"/>
      <c r="E692" s="137"/>
      <c r="J692" s="139"/>
    </row>
    <row r="693" spans="3:10">
      <c r="C693" s="137"/>
      <c r="D693" s="137"/>
      <c r="E693" s="137"/>
      <c r="J693" s="139"/>
    </row>
    <row r="694" spans="3:10">
      <c r="C694" s="137"/>
      <c r="D694" s="137"/>
      <c r="E694" s="137"/>
      <c r="J694" s="139"/>
    </row>
    <row r="695" spans="3:10">
      <c r="C695" s="137"/>
      <c r="D695" s="137"/>
      <c r="E695" s="137"/>
      <c r="J695" s="139"/>
    </row>
    <row r="696" spans="3:10">
      <c r="C696" s="137"/>
      <c r="D696" s="137"/>
      <c r="E696" s="137"/>
      <c r="J696" s="139"/>
    </row>
    <row r="697" spans="3:10">
      <c r="C697" s="137"/>
      <c r="D697" s="137"/>
      <c r="E697" s="137"/>
      <c r="J697" s="139"/>
    </row>
    <row r="698" spans="3:10">
      <c r="C698" s="137"/>
      <c r="D698" s="137"/>
      <c r="E698" s="137"/>
      <c r="J698" s="139"/>
    </row>
    <row r="699" spans="3:10">
      <c r="C699" s="137"/>
      <c r="D699" s="137"/>
      <c r="E699" s="137"/>
      <c r="J699" s="139"/>
    </row>
    <row r="700" spans="3:10">
      <c r="C700" s="137"/>
      <c r="D700" s="137"/>
      <c r="E700" s="137"/>
      <c r="J700" s="139"/>
    </row>
    <row r="701" spans="3:10">
      <c r="C701" s="137"/>
      <c r="D701" s="137"/>
      <c r="E701" s="137"/>
      <c r="J701" s="139"/>
    </row>
    <row r="702" spans="3:10">
      <c r="C702" s="137"/>
      <c r="D702" s="137"/>
      <c r="E702" s="137"/>
      <c r="J702" s="139"/>
    </row>
    <row r="703" spans="3:10">
      <c r="C703" s="137"/>
      <c r="D703" s="137"/>
      <c r="E703" s="137"/>
      <c r="J703" s="139"/>
    </row>
    <row r="704" spans="3:10">
      <c r="C704" s="137"/>
      <c r="D704" s="137"/>
      <c r="E704" s="137"/>
      <c r="J704" s="139"/>
    </row>
    <row r="705" spans="3:10">
      <c r="C705" s="137"/>
      <c r="D705" s="137"/>
      <c r="E705" s="137"/>
      <c r="J705" s="139"/>
    </row>
    <row r="706" spans="3:10">
      <c r="C706" s="137"/>
      <c r="D706" s="137"/>
      <c r="E706" s="137"/>
      <c r="J706" s="139"/>
    </row>
    <row r="707" spans="3:10">
      <c r="C707" s="137"/>
      <c r="D707" s="137"/>
      <c r="E707" s="137"/>
      <c r="J707" s="139"/>
    </row>
    <row r="708" spans="3:10">
      <c r="C708" s="137"/>
      <c r="D708" s="137"/>
      <c r="E708" s="137"/>
      <c r="J708" s="139"/>
    </row>
    <row r="709" spans="3:10">
      <c r="C709" s="137"/>
      <c r="D709" s="137"/>
      <c r="E709" s="137"/>
      <c r="J709" s="139"/>
    </row>
    <row r="710" spans="3:10">
      <c r="C710" s="137"/>
      <c r="D710" s="137"/>
      <c r="E710" s="137"/>
      <c r="J710" s="139"/>
    </row>
    <row r="711" spans="3:10">
      <c r="C711" s="137"/>
      <c r="D711" s="137"/>
      <c r="E711" s="137"/>
      <c r="J711" s="139"/>
    </row>
    <row r="712" spans="3:10">
      <c r="C712" s="137"/>
      <c r="D712" s="137"/>
      <c r="E712" s="137"/>
      <c r="J712" s="139"/>
    </row>
    <row r="713" spans="3:10">
      <c r="C713" s="137"/>
      <c r="D713" s="137"/>
      <c r="E713" s="137"/>
      <c r="J713" s="139"/>
    </row>
    <row r="714" spans="3:10">
      <c r="C714" s="137"/>
      <c r="D714" s="137"/>
      <c r="E714" s="137"/>
      <c r="J714" s="139"/>
    </row>
    <row r="715" spans="3:10">
      <c r="C715" s="137"/>
      <c r="D715" s="137"/>
      <c r="E715" s="137"/>
      <c r="J715" s="139"/>
    </row>
    <row r="716" spans="3:10">
      <c r="C716" s="137"/>
      <c r="D716" s="137"/>
      <c r="E716" s="137"/>
      <c r="J716" s="139"/>
    </row>
    <row r="717" spans="3:10">
      <c r="C717" s="137"/>
      <c r="D717" s="137"/>
      <c r="E717" s="137"/>
      <c r="J717" s="139"/>
    </row>
    <row r="718" spans="3:10">
      <c r="C718" s="137"/>
      <c r="D718" s="137"/>
      <c r="E718" s="137"/>
      <c r="J718" s="139"/>
    </row>
    <row r="719" spans="3:10">
      <c r="C719" s="137"/>
      <c r="D719" s="137"/>
      <c r="E719" s="137"/>
      <c r="J719" s="139"/>
    </row>
    <row r="720" spans="3:10">
      <c r="C720" s="137"/>
      <c r="D720" s="137"/>
      <c r="E720" s="137"/>
      <c r="J720" s="139"/>
    </row>
    <row r="721" spans="3:10">
      <c r="C721" s="137"/>
      <c r="D721" s="137"/>
      <c r="E721" s="137"/>
      <c r="J721" s="139"/>
    </row>
    <row r="722" spans="3:10">
      <c r="C722" s="137"/>
      <c r="D722" s="137"/>
      <c r="E722" s="137"/>
      <c r="J722" s="139"/>
    </row>
    <row r="723" spans="3:10">
      <c r="C723" s="137"/>
      <c r="D723" s="137"/>
      <c r="E723" s="137"/>
      <c r="J723" s="139"/>
    </row>
    <row r="724" spans="3:10">
      <c r="C724" s="137"/>
      <c r="D724" s="137"/>
      <c r="E724" s="137"/>
      <c r="J724" s="139"/>
    </row>
    <row r="725" spans="3:10">
      <c r="C725" s="137"/>
      <c r="D725" s="137"/>
      <c r="E725" s="137"/>
      <c r="J725" s="139"/>
    </row>
    <row r="726" spans="3:10">
      <c r="C726" s="137"/>
      <c r="D726" s="137"/>
      <c r="E726" s="137"/>
      <c r="J726" s="139"/>
    </row>
    <row r="727" spans="3:10">
      <c r="C727" s="137"/>
      <c r="D727" s="137"/>
      <c r="E727" s="137"/>
      <c r="J727" s="139"/>
    </row>
    <row r="728" spans="3:10">
      <c r="C728" s="137"/>
      <c r="D728" s="137"/>
      <c r="E728" s="137"/>
      <c r="J728" s="139"/>
    </row>
    <row r="729" spans="3:10">
      <c r="C729" s="137"/>
      <c r="D729" s="137"/>
      <c r="E729" s="137"/>
      <c r="J729" s="139"/>
    </row>
    <row r="730" spans="3:10">
      <c r="C730" s="137"/>
      <c r="D730" s="137"/>
      <c r="E730" s="137"/>
      <c r="J730" s="139"/>
    </row>
    <row r="731" spans="3:10">
      <c r="C731" s="137"/>
      <c r="D731" s="137"/>
      <c r="E731" s="137"/>
      <c r="J731" s="139"/>
    </row>
    <row r="732" spans="3:10">
      <c r="C732" s="137"/>
      <c r="D732" s="137"/>
      <c r="E732" s="137"/>
      <c r="J732" s="139"/>
    </row>
    <row r="733" spans="3:10">
      <c r="C733" s="137"/>
      <c r="D733" s="137"/>
      <c r="E733" s="137"/>
      <c r="J733" s="139"/>
    </row>
    <row r="734" spans="3:10">
      <c r="C734" s="137"/>
      <c r="D734" s="137"/>
      <c r="E734" s="137"/>
      <c r="J734" s="139"/>
    </row>
    <row r="735" spans="3:10">
      <c r="C735" s="137"/>
      <c r="D735" s="137"/>
      <c r="E735" s="137"/>
      <c r="J735" s="139"/>
    </row>
    <row r="736" spans="3:10">
      <c r="C736" s="137"/>
      <c r="D736" s="137"/>
      <c r="E736" s="137"/>
      <c r="J736" s="139"/>
    </row>
    <row r="737" spans="3:10">
      <c r="C737" s="137"/>
      <c r="D737" s="137"/>
      <c r="E737" s="137"/>
      <c r="J737" s="139"/>
    </row>
    <row r="738" spans="3:10">
      <c r="C738" s="137"/>
      <c r="D738" s="137"/>
      <c r="E738" s="137"/>
      <c r="J738" s="139"/>
    </row>
    <row r="739" spans="3:10">
      <c r="C739" s="137"/>
      <c r="D739" s="137"/>
      <c r="E739" s="137"/>
      <c r="J739" s="139"/>
    </row>
    <row r="740" spans="3:10">
      <c r="C740" s="137"/>
      <c r="D740" s="137"/>
      <c r="E740" s="137"/>
      <c r="J740" s="139"/>
    </row>
    <row r="741" spans="3:10">
      <c r="C741" s="137"/>
      <c r="D741" s="137"/>
      <c r="E741" s="137"/>
      <c r="J741" s="139"/>
    </row>
    <row r="742" spans="3:10">
      <c r="C742" s="137"/>
      <c r="D742" s="137"/>
      <c r="E742" s="137"/>
      <c r="J742" s="139"/>
    </row>
    <row r="743" spans="3:10">
      <c r="C743" s="137"/>
      <c r="D743" s="137"/>
      <c r="E743" s="137"/>
      <c r="J743" s="139"/>
    </row>
    <row r="744" spans="3:10">
      <c r="C744" s="137"/>
      <c r="D744" s="137"/>
      <c r="E744" s="137"/>
      <c r="J744" s="139"/>
    </row>
    <row r="745" spans="3:10">
      <c r="C745" s="137"/>
      <c r="D745" s="137"/>
      <c r="E745" s="137"/>
      <c r="J745" s="139"/>
    </row>
    <row r="746" spans="3:10">
      <c r="C746" s="137"/>
      <c r="D746" s="137"/>
      <c r="E746" s="137"/>
      <c r="J746" s="139"/>
    </row>
    <row r="747" spans="3:10">
      <c r="C747" s="137"/>
      <c r="D747" s="137"/>
      <c r="E747" s="137"/>
      <c r="J747" s="139"/>
    </row>
    <row r="748" spans="3:10">
      <c r="C748" s="137"/>
      <c r="D748" s="137"/>
      <c r="E748" s="137"/>
      <c r="J748" s="139"/>
    </row>
    <row r="749" spans="3:10">
      <c r="C749" s="137"/>
      <c r="D749" s="137"/>
      <c r="E749" s="137"/>
      <c r="J749" s="139"/>
    </row>
    <row r="750" spans="3:10">
      <c r="C750" s="137"/>
      <c r="D750" s="137"/>
      <c r="E750" s="137"/>
      <c r="J750" s="139"/>
    </row>
    <row r="751" spans="3:10">
      <c r="C751" s="137"/>
      <c r="D751" s="137"/>
      <c r="E751" s="137"/>
      <c r="J751" s="139"/>
    </row>
    <row r="752" spans="3:10">
      <c r="C752" s="137"/>
      <c r="D752" s="137"/>
      <c r="E752" s="137"/>
      <c r="J752" s="139"/>
    </row>
    <row r="753" spans="3:10">
      <c r="C753" s="137"/>
      <c r="D753" s="137"/>
      <c r="E753" s="137"/>
      <c r="J753" s="139"/>
    </row>
    <row r="754" spans="3:10">
      <c r="C754" s="137"/>
      <c r="D754" s="137"/>
      <c r="E754" s="137"/>
      <c r="J754" s="139"/>
    </row>
    <row r="755" spans="3:10">
      <c r="C755" s="137"/>
      <c r="D755" s="137"/>
      <c r="E755" s="137"/>
      <c r="J755" s="139"/>
    </row>
    <row r="756" spans="3:10">
      <c r="C756" s="137"/>
      <c r="D756" s="137"/>
      <c r="E756" s="137"/>
      <c r="J756" s="139"/>
    </row>
    <row r="757" spans="3:10">
      <c r="C757" s="137"/>
      <c r="D757" s="137"/>
      <c r="E757" s="137"/>
      <c r="J757" s="139"/>
    </row>
    <row r="758" spans="3:10">
      <c r="C758" s="137"/>
      <c r="D758" s="137"/>
      <c r="E758" s="137"/>
      <c r="J758" s="139"/>
    </row>
    <row r="759" spans="3:10">
      <c r="C759" s="137"/>
      <c r="D759" s="137"/>
      <c r="E759" s="137"/>
      <c r="J759" s="139"/>
    </row>
    <row r="760" spans="3:10">
      <c r="C760" s="137"/>
      <c r="D760" s="137"/>
      <c r="E760" s="137"/>
      <c r="J760" s="139"/>
    </row>
    <row r="761" spans="3:10">
      <c r="C761" s="137"/>
      <c r="D761" s="137"/>
      <c r="E761" s="137"/>
      <c r="J761" s="139"/>
    </row>
    <row r="762" spans="3:10">
      <c r="C762" s="137"/>
      <c r="D762" s="137"/>
      <c r="E762" s="137"/>
      <c r="J762" s="139"/>
    </row>
    <row r="763" spans="3:10">
      <c r="C763" s="137"/>
      <c r="D763" s="137"/>
      <c r="E763" s="137"/>
      <c r="J763" s="139"/>
    </row>
    <row r="764" spans="3:10">
      <c r="C764" s="137"/>
      <c r="D764" s="137"/>
      <c r="E764" s="137"/>
      <c r="J764" s="139"/>
    </row>
    <row r="765" spans="3:10">
      <c r="C765" s="137"/>
      <c r="D765" s="137"/>
      <c r="E765" s="137"/>
      <c r="J765" s="139"/>
    </row>
    <row r="766" spans="3:10">
      <c r="C766" s="137"/>
      <c r="D766" s="137"/>
      <c r="E766" s="137"/>
      <c r="J766" s="139"/>
    </row>
    <row r="767" spans="3:10">
      <c r="C767" s="137"/>
      <c r="D767" s="137"/>
      <c r="E767" s="137"/>
      <c r="J767" s="139"/>
    </row>
    <row r="768" spans="3:10">
      <c r="C768" s="137"/>
      <c r="D768" s="137"/>
      <c r="E768" s="137"/>
      <c r="J768" s="139"/>
    </row>
    <row r="769" spans="3:10">
      <c r="C769" s="137"/>
      <c r="D769" s="137"/>
      <c r="E769" s="137"/>
      <c r="J769" s="139"/>
    </row>
    <row r="770" spans="3:10">
      <c r="C770" s="137"/>
      <c r="D770" s="137"/>
      <c r="E770" s="137"/>
      <c r="J770" s="139"/>
    </row>
    <row r="771" spans="3:10">
      <c r="C771" s="137"/>
      <c r="D771" s="137"/>
      <c r="E771" s="137"/>
      <c r="J771" s="139"/>
    </row>
    <row r="772" spans="3:10">
      <c r="C772" s="137"/>
      <c r="D772" s="137"/>
      <c r="E772" s="137"/>
      <c r="J772" s="139"/>
    </row>
    <row r="773" spans="3:10">
      <c r="C773" s="137"/>
      <c r="D773" s="137"/>
      <c r="E773" s="137"/>
      <c r="J773" s="139"/>
    </row>
    <row r="774" spans="3:10">
      <c r="C774" s="137"/>
      <c r="D774" s="137"/>
      <c r="E774" s="137"/>
      <c r="J774" s="139"/>
    </row>
    <row r="775" spans="3:10">
      <c r="C775" s="137"/>
      <c r="D775" s="137"/>
      <c r="E775" s="137"/>
      <c r="J775" s="139"/>
    </row>
    <row r="776" spans="3:10">
      <c r="C776" s="137"/>
      <c r="D776" s="137"/>
      <c r="E776" s="137"/>
      <c r="J776" s="139"/>
    </row>
    <row r="777" spans="3:10">
      <c r="C777" s="137"/>
      <c r="D777" s="137"/>
      <c r="E777" s="137"/>
      <c r="J777" s="139"/>
    </row>
    <row r="778" spans="3:10">
      <c r="C778" s="137"/>
      <c r="D778" s="137"/>
      <c r="E778" s="137"/>
      <c r="J778" s="139"/>
    </row>
    <row r="779" spans="3:10">
      <c r="C779" s="137"/>
      <c r="D779" s="137"/>
      <c r="E779" s="137"/>
      <c r="J779" s="139"/>
    </row>
    <row r="780" spans="3:10">
      <c r="C780" s="137"/>
      <c r="D780" s="137"/>
      <c r="E780" s="137"/>
      <c r="J780" s="139"/>
    </row>
    <row r="781" spans="3:10">
      <c r="C781" s="137"/>
      <c r="D781" s="137"/>
      <c r="E781" s="137"/>
      <c r="J781" s="139"/>
    </row>
    <row r="782" spans="3:10">
      <c r="C782" s="137"/>
      <c r="D782" s="137"/>
      <c r="E782" s="137"/>
      <c r="J782" s="139"/>
    </row>
    <row r="783" spans="3:10">
      <c r="C783" s="137"/>
      <c r="D783" s="137"/>
      <c r="E783" s="137"/>
      <c r="J783" s="139"/>
    </row>
    <row r="784" spans="3:10">
      <c r="C784" s="137"/>
      <c r="D784" s="137"/>
      <c r="E784" s="137"/>
      <c r="J784" s="139"/>
    </row>
    <row r="785" spans="3:10">
      <c r="C785" s="137"/>
      <c r="D785" s="137"/>
      <c r="E785" s="137"/>
      <c r="J785" s="139"/>
    </row>
    <row r="786" spans="3:10">
      <c r="C786" s="137"/>
      <c r="D786" s="137"/>
      <c r="E786" s="137"/>
      <c r="J786" s="139"/>
    </row>
    <row r="787" spans="3:10">
      <c r="C787" s="137"/>
      <c r="D787" s="137"/>
      <c r="E787" s="137"/>
      <c r="J787" s="139"/>
    </row>
    <row r="788" spans="3:10">
      <c r="C788" s="137"/>
      <c r="D788" s="137"/>
      <c r="E788" s="137"/>
      <c r="J788" s="139"/>
    </row>
    <row r="789" spans="3:10">
      <c r="C789" s="137"/>
      <c r="D789" s="137"/>
      <c r="E789" s="137"/>
      <c r="J789" s="139"/>
    </row>
    <row r="790" spans="3:10">
      <c r="C790" s="137"/>
      <c r="D790" s="137"/>
      <c r="E790" s="137"/>
      <c r="J790" s="139"/>
    </row>
    <row r="791" spans="3:10">
      <c r="C791" s="137"/>
      <c r="D791" s="137"/>
      <c r="E791" s="137"/>
      <c r="J791" s="139"/>
    </row>
    <row r="792" spans="3:10">
      <c r="C792" s="137"/>
      <c r="D792" s="137"/>
      <c r="E792" s="137"/>
      <c r="J792" s="139"/>
    </row>
    <row r="793" spans="3:10">
      <c r="C793" s="137"/>
      <c r="D793" s="137"/>
      <c r="E793" s="137"/>
      <c r="J793" s="139"/>
    </row>
    <row r="794" spans="3:10">
      <c r="C794" s="137"/>
      <c r="D794" s="137"/>
      <c r="E794" s="137"/>
      <c r="J794" s="139"/>
    </row>
    <row r="795" spans="3:10">
      <c r="C795" s="137"/>
      <c r="D795" s="137"/>
      <c r="E795" s="137"/>
      <c r="J795" s="139"/>
    </row>
    <row r="796" spans="3:10">
      <c r="C796" s="137"/>
      <c r="D796" s="137"/>
      <c r="E796" s="137"/>
      <c r="J796" s="139"/>
    </row>
    <row r="797" spans="3:10">
      <c r="C797" s="137"/>
      <c r="D797" s="137"/>
      <c r="E797" s="137"/>
      <c r="J797" s="139"/>
    </row>
    <row r="798" spans="3:10">
      <c r="C798" s="137"/>
      <c r="D798" s="137"/>
      <c r="E798" s="137"/>
      <c r="J798" s="139"/>
    </row>
    <row r="799" spans="3:10">
      <c r="C799" s="137"/>
      <c r="D799" s="137"/>
      <c r="E799" s="137"/>
      <c r="J799" s="139"/>
    </row>
    <row r="800" spans="3:10">
      <c r="C800" s="137"/>
      <c r="D800" s="137"/>
      <c r="E800" s="137"/>
      <c r="J800" s="139"/>
    </row>
    <row r="801" spans="3:10">
      <c r="C801" s="137"/>
      <c r="D801" s="137"/>
      <c r="E801" s="137"/>
      <c r="J801" s="139"/>
    </row>
    <row r="802" spans="3:10">
      <c r="C802" s="137"/>
      <c r="D802" s="137"/>
      <c r="E802" s="137"/>
      <c r="J802" s="139"/>
    </row>
    <row r="803" spans="3:10">
      <c r="C803" s="137"/>
      <c r="D803" s="137"/>
      <c r="E803" s="137"/>
      <c r="J803" s="139"/>
    </row>
    <row r="804" spans="3:10">
      <c r="C804" s="137"/>
      <c r="D804" s="137"/>
      <c r="E804" s="137"/>
      <c r="J804" s="139"/>
    </row>
    <row r="805" spans="3:10">
      <c r="C805" s="137"/>
      <c r="D805" s="137"/>
      <c r="E805" s="137"/>
      <c r="J805" s="139"/>
    </row>
    <row r="806" spans="3:10">
      <c r="C806" s="137"/>
      <c r="D806" s="137"/>
      <c r="E806" s="137"/>
      <c r="J806" s="139"/>
    </row>
    <row r="807" spans="3:10">
      <c r="C807" s="137"/>
      <c r="D807" s="137"/>
      <c r="E807" s="137"/>
      <c r="J807" s="139"/>
    </row>
    <row r="808" spans="3:10">
      <c r="C808" s="137"/>
      <c r="D808" s="137"/>
      <c r="E808" s="137"/>
      <c r="J808" s="139"/>
    </row>
    <row r="809" spans="3:10">
      <c r="C809" s="137"/>
      <c r="D809" s="137"/>
      <c r="E809" s="137"/>
      <c r="J809" s="139"/>
    </row>
    <row r="810" spans="3:10">
      <c r="C810" s="137"/>
      <c r="D810" s="137"/>
      <c r="E810" s="137"/>
      <c r="J810" s="139"/>
    </row>
    <row r="811" spans="3:10">
      <c r="C811" s="137"/>
      <c r="D811" s="137"/>
      <c r="E811" s="137"/>
      <c r="J811" s="139"/>
    </row>
    <row r="812" spans="3:10">
      <c r="C812" s="137"/>
      <c r="D812" s="137"/>
      <c r="E812" s="137"/>
      <c r="J812" s="139"/>
    </row>
    <row r="813" spans="3:10">
      <c r="C813" s="137"/>
      <c r="D813" s="137"/>
      <c r="E813" s="137"/>
      <c r="J813" s="139"/>
    </row>
    <row r="814" spans="3:10">
      <c r="C814" s="137"/>
      <c r="D814" s="137"/>
      <c r="E814" s="137"/>
      <c r="J814" s="139"/>
    </row>
    <row r="815" spans="3:10">
      <c r="C815" s="137"/>
      <c r="D815" s="137"/>
      <c r="E815" s="137"/>
      <c r="J815" s="139"/>
    </row>
    <row r="816" spans="3:10">
      <c r="C816" s="137"/>
      <c r="D816" s="137"/>
      <c r="E816" s="137"/>
      <c r="J816" s="139"/>
    </row>
    <row r="817" spans="3:10">
      <c r="C817" s="137"/>
      <c r="D817" s="137"/>
      <c r="E817" s="137"/>
      <c r="J817" s="139"/>
    </row>
    <row r="818" spans="3:10">
      <c r="C818" s="137"/>
      <c r="D818" s="137"/>
      <c r="E818" s="137"/>
      <c r="J818" s="139"/>
    </row>
    <row r="819" spans="3:10">
      <c r="C819" s="137"/>
      <c r="D819" s="137"/>
      <c r="E819" s="137"/>
      <c r="J819" s="139"/>
    </row>
    <row r="820" spans="3:10">
      <c r="C820" s="137"/>
      <c r="D820" s="137"/>
      <c r="E820" s="137"/>
      <c r="J820" s="139"/>
    </row>
    <row r="821" spans="3:10">
      <c r="C821" s="137"/>
      <c r="D821" s="137"/>
      <c r="E821" s="137"/>
      <c r="J821" s="139"/>
    </row>
    <row r="822" spans="3:10">
      <c r="C822" s="137"/>
      <c r="D822" s="137"/>
      <c r="E822" s="137"/>
      <c r="J822" s="139"/>
    </row>
    <row r="823" spans="3:10">
      <c r="C823" s="137"/>
      <c r="D823" s="137"/>
      <c r="E823" s="137"/>
      <c r="J823" s="139"/>
    </row>
    <row r="824" spans="3:10">
      <c r="C824" s="137"/>
      <c r="D824" s="137"/>
      <c r="E824" s="137"/>
      <c r="J824" s="139"/>
    </row>
    <row r="825" spans="3:10">
      <c r="C825" s="137"/>
      <c r="D825" s="137"/>
      <c r="E825" s="137"/>
      <c r="J825" s="139"/>
    </row>
    <row r="826" spans="3:10">
      <c r="C826" s="137"/>
      <c r="D826" s="137"/>
      <c r="E826" s="137"/>
      <c r="J826" s="139"/>
    </row>
    <row r="827" spans="3:10">
      <c r="C827" s="137"/>
      <c r="D827" s="137"/>
      <c r="E827" s="137"/>
      <c r="J827" s="139"/>
    </row>
    <row r="828" spans="3:10">
      <c r="C828" s="137"/>
      <c r="D828" s="137"/>
      <c r="E828" s="137"/>
      <c r="J828" s="139"/>
    </row>
    <row r="829" spans="3:10">
      <c r="C829" s="137"/>
      <c r="D829" s="137"/>
      <c r="E829" s="137"/>
      <c r="J829" s="139"/>
    </row>
    <row r="830" spans="3:10">
      <c r="C830" s="137"/>
      <c r="D830" s="137"/>
      <c r="E830" s="137"/>
      <c r="J830" s="139"/>
    </row>
    <row r="831" spans="3:10">
      <c r="C831" s="137"/>
      <c r="D831" s="137"/>
      <c r="E831" s="137"/>
      <c r="J831" s="139"/>
    </row>
    <row r="832" spans="3:10">
      <c r="C832" s="137"/>
      <c r="D832" s="137"/>
      <c r="E832" s="137"/>
      <c r="J832" s="139"/>
    </row>
    <row r="833" spans="3:10">
      <c r="C833" s="137"/>
      <c r="D833" s="137"/>
      <c r="E833" s="137"/>
      <c r="J833" s="139"/>
    </row>
    <row r="834" spans="3:10">
      <c r="C834" s="137"/>
      <c r="D834" s="137"/>
      <c r="E834" s="137"/>
      <c r="J834" s="139"/>
    </row>
    <row r="835" spans="3:10">
      <c r="C835" s="137"/>
      <c r="D835" s="137"/>
      <c r="E835" s="137"/>
      <c r="J835" s="139"/>
    </row>
    <row r="836" spans="3:10">
      <c r="C836" s="137"/>
      <c r="D836" s="137"/>
      <c r="E836" s="137"/>
      <c r="J836" s="139"/>
    </row>
    <row r="837" spans="3:10">
      <c r="C837" s="137"/>
      <c r="D837" s="137"/>
      <c r="E837" s="137"/>
      <c r="J837" s="139"/>
    </row>
    <row r="838" spans="3:10">
      <c r="C838" s="137"/>
      <c r="D838" s="137"/>
      <c r="E838" s="137"/>
      <c r="J838" s="139"/>
    </row>
    <row r="839" spans="3:10">
      <c r="C839" s="137"/>
      <c r="D839" s="137"/>
      <c r="E839" s="137"/>
      <c r="J839" s="139"/>
    </row>
    <row r="840" spans="3:10">
      <c r="C840" s="137"/>
      <c r="D840" s="137"/>
      <c r="E840" s="137"/>
      <c r="J840" s="139"/>
    </row>
    <row r="841" spans="3:10">
      <c r="C841" s="137"/>
      <c r="D841" s="137"/>
      <c r="E841" s="137"/>
      <c r="J841" s="139"/>
    </row>
    <row r="842" spans="3:10">
      <c r="C842" s="137"/>
      <c r="D842" s="137"/>
      <c r="E842" s="137"/>
      <c r="J842" s="139"/>
    </row>
    <row r="843" spans="3:10">
      <c r="C843" s="137"/>
      <c r="D843" s="137"/>
      <c r="E843" s="137"/>
      <c r="J843" s="139"/>
    </row>
    <row r="844" spans="3:10">
      <c r="C844" s="137"/>
      <c r="D844" s="137"/>
      <c r="E844" s="137"/>
      <c r="J844" s="139"/>
    </row>
    <row r="845" spans="3:10">
      <c r="C845" s="137"/>
      <c r="D845" s="137"/>
      <c r="E845" s="137"/>
      <c r="J845" s="139"/>
    </row>
    <row r="846" spans="3:10">
      <c r="C846" s="137"/>
      <c r="D846" s="137"/>
      <c r="E846" s="137"/>
      <c r="J846" s="139"/>
    </row>
    <row r="847" spans="3:10">
      <c r="C847" s="137"/>
      <c r="D847" s="137"/>
      <c r="E847" s="137"/>
      <c r="J847" s="139"/>
    </row>
    <row r="848" spans="3:10">
      <c r="C848" s="137"/>
      <c r="D848" s="137"/>
      <c r="E848" s="137"/>
      <c r="J848" s="139"/>
    </row>
    <row r="849" spans="3:10">
      <c r="C849" s="137"/>
      <c r="D849" s="137"/>
      <c r="E849" s="137"/>
      <c r="J849" s="139"/>
    </row>
    <row r="850" spans="3:10">
      <c r="C850" s="137"/>
      <c r="D850" s="137"/>
      <c r="E850" s="137"/>
      <c r="J850" s="139"/>
    </row>
    <row r="851" spans="3:10">
      <c r="C851" s="137"/>
      <c r="D851" s="137"/>
      <c r="E851" s="137"/>
      <c r="J851" s="139"/>
    </row>
    <row r="852" spans="3:10">
      <c r="C852" s="137"/>
      <c r="D852" s="137"/>
      <c r="E852" s="137"/>
      <c r="J852" s="139"/>
    </row>
    <row r="853" spans="3:10">
      <c r="C853" s="137"/>
      <c r="D853" s="137"/>
      <c r="E853" s="137"/>
      <c r="J853" s="139"/>
    </row>
    <row r="854" spans="3:10">
      <c r="C854" s="137"/>
      <c r="D854" s="137"/>
      <c r="E854" s="137"/>
      <c r="J854" s="139"/>
    </row>
    <row r="855" spans="3:10">
      <c r="C855" s="137"/>
      <c r="D855" s="137"/>
      <c r="E855" s="137"/>
      <c r="J855" s="139"/>
    </row>
    <row r="856" spans="3:10">
      <c r="C856" s="137"/>
      <c r="D856" s="137"/>
      <c r="E856" s="137"/>
      <c r="J856" s="139"/>
    </row>
    <row r="857" spans="3:10">
      <c r="C857" s="137"/>
      <c r="D857" s="137"/>
      <c r="E857" s="137"/>
      <c r="J857" s="139"/>
    </row>
    <row r="858" spans="3:10">
      <c r="C858" s="137"/>
      <c r="D858" s="137"/>
      <c r="E858" s="137"/>
      <c r="J858" s="139"/>
    </row>
    <row r="859" spans="3:10">
      <c r="C859" s="137"/>
      <c r="D859" s="137"/>
      <c r="E859" s="137"/>
      <c r="J859" s="139"/>
    </row>
    <row r="860" spans="3:10">
      <c r="C860" s="137"/>
      <c r="D860" s="137"/>
      <c r="E860" s="137"/>
      <c r="J860" s="139"/>
    </row>
    <row r="861" spans="3:10">
      <c r="C861" s="137"/>
      <c r="D861" s="137"/>
      <c r="E861" s="137"/>
      <c r="J861" s="139"/>
    </row>
    <row r="862" spans="3:10">
      <c r="C862" s="137"/>
      <c r="D862" s="137"/>
      <c r="E862" s="137"/>
      <c r="J862" s="139"/>
    </row>
    <row r="863" spans="3:10">
      <c r="C863" s="137"/>
      <c r="D863" s="137"/>
      <c r="E863" s="137"/>
      <c r="J863" s="139"/>
    </row>
    <row r="864" spans="3:10">
      <c r="C864" s="137"/>
      <c r="D864" s="137"/>
      <c r="E864" s="137"/>
      <c r="J864" s="139"/>
    </row>
    <row r="865" spans="3:10">
      <c r="C865" s="137"/>
      <c r="D865" s="137"/>
      <c r="E865" s="137"/>
      <c r="J865" s="139"/>
    </row>
    <row r="866" spans="3:10">
      <c r="C866" s="137"/>
      <c r="D866" s="137"/>
      <c r="E866" s="137"/>
      <c r="J866" s="139"/>
    </row>
    <row r="867" spans="3:10">
      <c r="C867" s="137"/>
      <c r="D867" s="137"/>
      <c r="E867" s="137"/>
      <c r="J867" s="139"/>
    </row>
    <row r="868" spans="3:10">
      <c r="C868" s="137"/>
      <c r="D868" s="137"/>
      <c r="E868" s="137"/>
      <c r="J868" s="139"/>
    </row>
    <row r="869" spans="3:10">
      <c r="C869" s="137"/>
      <c r="D869" s="137"/>
      <c r="E869" s="137"/>
      <c r="J869" s="139"/>
    </row>
    <row r="870" spans="3:10">
      <c r="C870" s="137"/>
      <c r="D870" s="137"/>
      <c r="E870" s="137"/>
      <c r="J870" s="139"/>
    </row>
    <row r="871" spans="3:10">
      <c r="C871" s="137"/>
      <c r="D871" s="137"/>
      <c r="E871" s="137"/>
      <c r="J871" s="139"/>
    </row>
    <row r="872" spans="3:10">
      <c r="C872" s="137"/>
      <c r="D872" s="137"/>
      <c r="E872" s="137"/>
      <c r="J872" s="139"/>
    </row>
    <row r="873" spans="3:10">
      <c r="C873" s="137"/>
      <c r="D873" s="137"/>
      <c r="E873" s="137"/>
      <c r="J873" s="139"/>
    </row>
    <row r="874" spans="3:10">
      <c r="C874" s="137"/>
      <c r="D874" s="137"/>
      <c r="E874" s="137"/>
      <c r="J874" s="139"/>
    </row>
    <row r="875" spans="3:10">
      <c r="C875" s="137"/>
      <c r="D875" s="137"/>
      <c r="E875" s="137"/>
      <c r="J875" s="139"/>
    </row>
    <row r="876" spans="3:10">
      <c r="C876" s="137"/>
      <c r="D876" s="137"/>
      <c r="E876" s="137"/>
      <c r="J876" s="139"/>
    </row>
    <row r="877" spans="3:10">
      <c r="C877" s="137"/>
      <c r="D877" s="137"/>
      <c r="E877" s="137"/>
      <c r="J877" s="139"/>
    </row>
    <row r="878" spans="3:10">
      <c r="C878" s="137"/>
      <c r="D878" s="137"/>
      <c r="E878" s="137"/>
      <c r="J878" s="139"/>
    </row>
    <row r="879" spans="3:10">
      <c r="C879" s="137"/>
      <c r="D879" s="137"/>
      <c r="E879" s="137"/>
      <c r="J879" s="139"/>
    </row>
    <row r="880" spans="3:10">
      <c r="C880" s="137"/>
      <c r="D880" s="137"/>
      <c r="E880" s="137"/>
      <c r="J880" s="139"/>
    </row>
    <row r="881" spans="3:10">
      <c r="C881" s="137"/>
      <c r="D881" s="137"/>
      <c r="E881" s="137"/>
      <c r="J881" s="139"/>
    </row>
    <row r="882" spans="3:10">
      <c r="C882" s="137"/>
      <c r="D882" s="137"/>
      <c r="E882" s="137"/>
      <c r="J882" s="139"/>
    </row>
    <row r="883" spans="3:10">
      <c r="C883" s="137"/>
      <c r="D883" s="137"/>
      <c r="E883" s="137"/>
      <c r="J883" s="139"/>
    </row>
    <row r="884" spans="3:10">
      <c r="C884" s="137"/>
      <c r="D884" s="137"/>
      <c r="E884" s="137"/>
      <c r="J884" s="139"/>
    </row>
    <row r="885" spans="3:10">
      <c r="C885" s="137"/>
      <c r="D885" s="137"/>
      <c r="E885" s="137"/>
      <c r="J885" s="139"/>
    </row>
    <row r="886" spans="3:10">
      <c r="C886" s="137"/>
      <c r="D886" s="137"/>
      <c r="E886" s="137"/>
      <c r="J886" s="139"/>
    </row>
    <row r="887" spans="3:10">
      <c r="C887" s="137"/>
      <c r="D887" s="137"/>
      <c r="E887" s="137"/>
      <c r="J887" s="139"/>
    </row>
    <row r="888" spans="3:10">
      <c r="C888" s="137"/>
      <c r="D888" s="137"/>
      <c r="E888" s="137"/>
      <c r="J888" s="139"/>
    </row>
    <row r="889" spans="3:10">
      <c r="C889" s="137"/>
      <c r="D889" s="137"/>
      <c r="E889" s="137"/>
      <c r="J889" s="139"/>
    </row>
    <row r="890" spans="3:10">
      <c r="C890" s="137"/>
      <c r="D890" s="137"/>
      <c r="E890" s="137"/>
      <c r="J890" s="139"/>
    </row>
    <row r="891" spans="3:10">
      <c r="C891" s="137"/>
      <c r="D891" s="137"/>
      <c r="E891" s="137"/>
      <c r="J891" s="139"/>
    </row>
    <row r="892" spans="3:10">
      <c r="C892" s="137"/>
      <c r="D892" s="137"/>
      <c r="E892" s="137"/>
      <c r="J892" s="139"/>
    </row>
    <row r="893" spans="3:10">
      <c r="C893" s="137"/>
      <c r="D893" s="137"/>
      <c r="E893" s="137"/>
      <c r="J893" s="139"/>
    </row>
    <row r="894" spans="3:10">
      <c r="C894" s="137"/>
      <c r="D894" s="137"/>
      <c r="E894" s="137"/>
      <c r="J894" s="139"/>
    </row>
    <row r="895" spans="3:10">
      <c r="C895" s="137"/>
      <c r="D895" s="137"/>
      <c r="E895" s="137"/>
      <c r="J895" s="139"/>
    </row>
    <row r="896" spans="3:10">
      <c r="C896" s="137"/>
      <c r="D896" s="137"/>
      <c r="E896" s="137"/>
      <c r="J896" s="139"/>
    </row>
    <row r="897" spans="3:10">
      <c r="C897" s="137"/>
      <c r="D897" s="137"/>
      <c r="E897" s="137"/>
      <c r="J897" s="139"/>
    </row>
    <row r="898" spans="3:10">
      <c r="C898" s="137"/>
      <c r="D898" s="137"/>
      <c r="E898" s="137"/>
      <c r="J898" s="139"/>
    </row>
    <row r="899" spans="3:10">
      <c r="C899" s="137"/>
      <c r="D899" s="137"/>
      <c r="E899" s="137"/>
      <c r="J899" s="139"/>
    </row>
    <row r="900" spans="3:10">
      <c r="C900" s="137"/>
      <c r="D900" s="137"/>
      <c r="E900" s="137"/>
      <c r="J900" s="139"/>
    </row>
    <row r="901" spans="3:10">
      <c r="C901" s="137"/>
      <c r="D901" s="137"/>
      <c r="E901" s="137"/>
      <c r="J901" s="139"/>
    </row>
    <row r="902" spans="3:10">
      <c r="C902" s="137"/>
      <c r="D902" s="137"/>
      <c r="E902" s="137"/>
      <c r="J902" s="139"/>
    </row>
    <row r="903" spans="3:10">
      <c r="C903" s="137"/>
      <c r="D903" s="137"/>
      <c r="E903" s="137"/>
      <c r="J903" s="139"/>
    </row>
    <row r="904" spans="3:10">
      <c r="C904" s="137"/>
      <c r="D904" s="137"/>
      <c r="E904" s="137"/>
      <c r="J904" s="139"/>
    </row>
    <row r="905" spans="3:10">
      <c r="C905" s="137"/>
      <c r="D905" s="137"/>
      <c r="E905" s="137"/>
      <c r="J905" s="139"/>
    </row>
    <row r="906" spans="3:10">
      <c r="C906" s="137"/>
      <c r="D906" s="137"/>
      <c r="E906" s="137"/>
      <c r="J906" s="139"/>
    </row>
    <row r="907" spans="3:10">
      <c r="C907" s="137"/>
      <c r="D907" s="137"/>
      <c r="E907" s="137"/>
      <c r="J907" s="139"/>
    </row>
    <row r="908" spans="3:10">
      <c r="C908" s="137"/>
      <c r="D908" s="137"/>
      <c r="E908" s="137"/>
      <c r="J908" s="139"/>
    </row>
    <row r="909" spans="3:10">
      <c r="C909" s="137"/>
      <c r="D909" s="137"/>
      <c r="E909" s="137"/>
      <c r="J909" s="139"/>
    </row>
    <row r="910" spans="3:10">
      <c r="C910" s="137"/>
      <c r="D910" s="137"/>
      <c r="E910" s="137"/>
      <c r="J910" s="139"/>
    </row>
    <row r="911" spans="3:10">
      <c r="C911" s="137"/>
      <c r="D911" s="137"/>
      <c r="E911" s="137"/>
      <c r="J911" s="139"/>
    </row>
    <row r="912" spans="3:10">
      <c r="C912" s="137"/>
      <c r="D912" s="137"/>
      <c r="E912" s="137"/>
      <c r="J912" s="139"/>
    </row>
    <row r="913" spans="3:10">
      <c r="C913" s="137"/>
      <c r="D913" s="137"/>
      <c r="E913" s="137"/>
      <c r="J913" s="139"/>
    </row>
    <row r="914" spans="3:10">
      <c r="C914" s="137"/>
      <c r="D914" s="137"/>
      <c r="E914" s="137"/>
      <c r="J914" s="139"/>
    </row>
    <row r="915" spans="3:10">
      <c r="C915" s="137"/>
      <c r="D915" s="137"/>
      <c r="E915" s="137"/>
      <c r="J915" s="139"/>
    </row>
    <row r="916" spans="3:10">
      <c r="C916" s="137"/>
      <c r="D916" s="137"/>
      <c r="E916" s="137"/>
      <c r="J916" s="139"/>
    </row>
    <row r="917" spans="3:10">
      <c r="C917" s="137"/>
      <c r="D917" s="137"/>
      <c r="E917" s="137"/>
      <c r="J917" s="139"/>
    </row>
    <row r="918" spans="3:10">
      <c r="C918" s="137"/>
      <c r="D918" s="137"/>
      <c r="E918" s="137"/>
      <c r="J918" s="139"/>
    </row>
    <row r="919" spans="3:10">
      <c r="C919" s="137"/>
      <c r="D919" s="137"/>
      <c r="E919" s="137"/>
      <c r="J919" s="139"/>
    </row>
    <row r="920" spans="3:10">
      <c r="C920" s="137"/>
      <c r="D920" s="137"/>
      <c r="E920" s="137"/>
      <c r="J920" s="139"/>
    </row>
    <row r="921" spans="3:10">
      <c r="C921" s="137"/>
      <c r="D921" s="137"/>
      <c r="E921" s="137"/>
      <c r="J921" s="139"/>
    </row>
    <row r="922" spans="3:10">
      <c r="C922" s="137"/>
      <c r="D922" s="137"/>
      <c r="E922" s="137"/>
      <c r="J922" s="139"/>
    </row>
    <row r="923" spans="3:10">
      <c r="C923" s="137"/>
      <c r="D923" s="137"/>
      <c r="E923" s="137"/>
      <c r="J923" s="139"/>
    </row>
    <row r="924" spans="3:10">
      <c r="C924" s="137"/>
      <c r="D924" s="137"/>
      <c r="E924" s="137"/>
      <c r="J924" s="139"/>
    </row>
    <row r="925" spans="3:10">
      <c r="C925" s="137"/>
      <c r="D925" s="137"/>
      <c r="E925" s="137"/>
      <c r="J925" s="139"/>
    </row>
    <row r="926" spans="3:10">
      <c r="C926" s="137"/>
      <c r="D926" s="137"/>
      <c r="E926" s="137"/>
      <c r="J926" s="139"/>
    </row>
    <row r="927" spans="3:10">
      <c r="C927" s="137"/>
      <c r="D927" s="137"/>
      <c r="E927" s="137"/>
      <c r="J927" s="139"/>
    </row>
    <row r="928" spans="3:10">
      <c r="C928" s="137"/>
      <c r="D928" s="137"/>
      <c r="E928" s="137"/>
      <c r="J928" s="139"/>
    </row>
    <row r="929" spans="3:10">
      <c r="C929" s="137"/>
      <c r="D929" s="137"/>
      <c r="E929" s="137"/>
      <c r="J929" s="139"/>
    </row>
    <row r="930" spans="3:10">
      <c r="C930" s="137"/>
      <c r="D930" s="137"/>
      <c r="E930" s="137"/>
      <c r="J930" s="139"/>
    </row>
    <row r="931" spans="3:10">
      <c r="C931" s="137"/>
      <c r="D931" s="137"/>
      <c r="E931" s="137"/>
      <c r="J931" s="139"/>
    </row>
    <row r="932" spans="3:10">
      <c r="C932" s="137"/>
      <c r="D932" s="137"/>
      <c r="E932" s="137"/>
      <c r="J932" s="139"/>
    </row>
    <row r="933" spans="3:10">
      <c r="C933" s="137"/>
      <c r="D933" s="137"/>
      <c r="E933" s="137"/>
      <c r="J933" s="139"/>
    </row>
    <row r="934" spans="3:10">
      <c r="C934" s="137"/>
      <c r="D934" s="137"/>
      <c r="E934" s="137"/>
      <c r="J934" s="139"/>
    </row>
    <row r="935" spans="3:10">
      <c r="C935" s="137"/>
      <c r="D935" s="137"/>
      <c r="E935" s="137"/>
      <c r="J935" s="139"/>
    </row>
    <row r="936" spans="3:10">
      <c r="C936" s="137"/>
      <c r="D936" s="137"/>
      <c r="E936" s="137"/>
      <c r="J936" s="139"/>
    </row>
    <row r="937" spans="3:10">
      <c r="C937" s="137"/>
      <c r="D937" s="137"/>
      <c r="E937" s="137"/>
      <c r="J937" s="139"/>
    </row>
    <row r="938" spans="3:10">
      <c r="C938" s="137"/>
      <c r="D938" s="137"/>
      <c r="E938" s="137"/>
      <c r="J938" s="139"/>
    </row>
    <row r="939" spans="3:10">
      <c r="C939" s="137"/>
      <c r="D939" s="137"/>
      <c r="E939" s="137"/>
      <c r="J939" s="139"/>
    </row>
    <row r="940" spans="3:10">
      <c r="C940" s="137"/>
      <c r="D940" s="137"/>
      <c r="E940" s="137"/>
      <c r="J940" s="139"/>
    </row>
    <row r="941" spans="3:10">
      <c r="C941" s="137"/>
      <c r="D941" s="137"/>
      <c r="E941" s="137"/>
      <c r="J941" s="139"/>
    </row>
    <row r="942" spans="3:10">
      <c r="C942" s="137"/>
      <c r="D942" s="137"/>
      <c r="E942" s="137"/>
      <c r="J942" s="139"/>
    </row>
    <row r="943" spans="3:10">
      <c r="C943" s="137"/>
      <c r="D943" s="137"/>
      <c r="E943" s="137"/>
      <c r="J943" s="139"/>
    </row>
    <row r="944" spans="3:10">
      <c r="C944" s="137"/>
      <c r="D944" s="137"/>
      <c r="E944" s="137"/>
      <c r="J944" s="139"/>
    </row>
    <row r="945" spans="3:10">
      <c r="C945" s="137"/>
      <c r="D945" s="137"/>
      <c r="E945" s="137"/>
      <c r="J945" s="139"/>
    </row>
    <row r="946" spans="3:10">
      <c r="C946" s="137"/>
      <c r="D946" s="137"/>
      <c r="E946" s="137"/>
      <c r="J946" s="139"/>
    </row>
    <row r="947" spans="3:10">
      <c r="C947" s="137"/>
      <c r="D947" s="137"/>
      <c r="E947" s="137"/>
      <c r="J947" s="139"/>
    </row>
    <row r="948" spans="3:10">
      <c r="C948" s="137"/>
      <c r="D948" s="137"/>
      <c r="E948" s="137"/>
      <c r="J948" s="139"/>
    </row>
    <row r="949" spans="3:10">
      <c r="C949" s="137"/>
      <c r="D949" s="137"/>
      <c r="E949" s="137"/>
      <c r="J949" s="139"/>
    </row>
    <row r="950" spans="3:10">
      <c r="C950" s="137"/>
      <c r="D950" s="137"/>
      <c r="E950" s="137"/>
      <c r="J950" s="139"/>
    </row>
    <row r="951" spans="3:10">
      <c r="C951" s="137"/>
      <c r="D951" s="137"/>
      <c r="E951" s="137"/>
      <c r="J951" s="139"/>
    </row>
    <row r="952" spans="3:10">
      <c r="C952" s="137"/>
      <c r="D952" s="137"/>
      <c r="E952" s="137"/>
      <c r="J952" s="139"/>
    </row>
    <row r="953" spans="3:10">
      <c r="C953" s="137"/>
      <c r="D953" s="137"/>
      <c r="E953" s="137"/>
      <c r="J953" s="139"/>
    </row>
    <row r="954" spans="3:10">
      <c r="C954" s="137"/>
      <c r="D954" s="137"/>
      <c r="E954" s="137"/>
      <c r="J954" s="139"/>
    </row>
    <row r="955" spans="3:10">
      <c r="C955" s="137"/>
      <c r="D955" s="137"/>
      <c r="E955" s="137"/>
      <c r="J955" s="139"/>
    </row>
    <row r="956" spans="3:10">
      <c r="C956" s="137"/>
      <c r="D956" s="137"/>
      <c r="E956" s="137"/>
      <c r="J956" s="139"/>
    </row>
    <row r="957" spans="3:10">
      <c r="C957" s="137"/>
      <c r="D957" s="137"/>
      <c r="E957" s="137"/>
      <c r="J957" s="139"/>
    </row>
    <row r="958" spans="3:10">
      <c r="C958" s="137"/>
      <c r="D958" s="137"/>
      <c r="E958" s="137"/>
      <c r="J958" s="139"/>
    </row>
    <row r="959" spans="3:10">
      <c r="C959" s="137"/>
      <c r="D959" s="137"/>
      <c r="E959" s="137"/>
      <c r="J959" s="139"/>
    </row>
    <row r="960" spans="3:10">
      <c r="C960" s="137"/>
      <c r="D960" s="137"/>
      <c r="E960" s="137"/>
      <c r="J960" s="139"/>
    </row>
    <row r="961" spans="3:10">
      <c r="C961" s="137"/>
      <c r="D961" s="137"/>
      <c r="E961" s="137"/>
      <c r="J961" s="139"/>
    </row>
    <row r="962" spans="3:10">
      <c r="C962" s="137"/>
      <c r="D962" s="137"/>
      <c r="E962" s="137"/>
      <c r="J962" s="139"/>
    </row>
    <row r="963" spans="3:10">
      <c r="C963" s="137"/>
      <c r="D963" s="137"/>
      <c r="E963" s="137"/>
      <c r="J963" s="139"/>
    </row>
    <row r="964" spans="3:10">
      <c r="C964" s="137"/>
      <c r="D964" s="137"/>
      <c r="E964" s="137"/>
      <c r="J964" s="139"/>
    </row>
    <row r="965" spans="3:10">
      <c r="C965" s="137"/>
      <c r="D965" s="137"/>
      <c r="E965" s="137"/>
      <c r="J965" s="139"/>
    </row>
    <row r="966" spans="3:10">
      <c r="C966" s="137"/>
      <c r="D966" s="137"/>
      <c r="E966" s="137"/>
      <c r="J966" s="139"/>
    </row>
    <row r="967" spans="3:10">
      <c r="C967" s="137"/>
      <c r="D967" s="137"/>
      <c r="E967" s="137"/>
      <c r="J967" s="139"/>
    </row>
    <row r="968" spans="3:10">
      <c r="C968" s="137"/>
      <c r="D968" s="137"/>
      <c r="E968" s="137"/>
      <c r="J968" s="139"/>
    </row>
    <row r="969" spans="3:10">
      <c r="C969" s="137"/>
      <c r="D969" s="137"/>
      <c r="E969" s="137"/>
      <c r="J969" s="139"/>
    </row>
    <row r="970" spans="3:10">
      <c r="C970" s="137"/>
      <c r="D970" s="137"/>
      <c r="E970" s="137"/>
      <c r="J970" s="139"/>
    </row>
    <row r="971" spans="3:10">
      <c r="C971" s="137"/>
      <c r="D971" s="137"/>
      <c r="E971" s="137"/>
      <c r="J971" s="139"/>
    </row>
    <row r="972" spans="3:10">
      <c r="C972" s="137"/>
      <c r="D972" s="137"/>
      <c r="E972" s="137"/>
      <c r="J972" s="139"/>
    </row>
    <row r="973" spans="3:10">
      <c r="C973" s="137"/>
      <c r="D973" s="137"/>
      <c r="E973" s="137"/>
      <c r="J973" s="139"/>
    </row>
    <row r="974" spans="3:10">
      <c r="C974" s="137"/>
      <c r="D974" s="137"/>
      <c r="E974" s="137"/>
      <c r="J974" s="139"/>
    </row>
    <row r="975" spans="3:10">
      <c r="C975" s="137"/>
      <c r="D975" s="137"/>
      <c r="E975" s="137"/>
      <c r="J975" s="139"/>
    </row>
    <row r="976" spans="3:10">
      <c r="C976" s="137"/>
      <c r="D976" s="137"/>
      <c r="E976" s="137"/>
      <c r="J976" s="139"/>
    </row>
    <row r="977" spans="3:10">
      <c r="C977" s="137"/>
      <c r="D977" s="137"/>
      <c r="E977" s="137"/>
      <c r="J977" s="139"/>
    </row>
    <row r="978" spans="3:10">
      <c r="C978" s="137"/>
      <c r="D978" s="137"/>
      <c r="E978" s="137"/>
      <c r="J978" s="139"/>
    </row>
    <row r="979" spans="3:10">
      <c r="C979" s="137"/>
      <c r="D979" s="137"/>
      <c r="E979" s="137"/>
      <c r="J979" s="139"/>
    </row>
    <row r="980" spans="3:10">
      <c r="C980" s="137"/>
      <c r="D980" s="137"/>
      <c r="E980" s="137"/>
      <c r="J980" s="139"/>
    </row>
    <row r="981" spans="3:10">
      <c r="C981" s="137"/>
      <c r="D981" s="137"/>
      <c r="E981" s="137"/>
      <c r="J981" s="139"/>
    </row>
    <row r="982" spans="3:10">
      <c r="C982" s="137"/>
      <c r="D982" s="137"/>
      <c r="E982" s="137"/>
      <c r="J982" s="139"/>
    </row>
    <row r="983" spans="3:10">
      <c r="C983" s="137"/>
      <c r="D983" s="137"/>
      <c r="E983" s="137"/>
      <c r="J983" s="139"/>
    </row>
    <row r="984" spans="3:10">
      <c r="C984" s="137"/>
      <c r="D984" s="137"/>
      <c r="E984" s="137"/>
      <c r="J984" s="139"/>
    </row>
    <row r="985" spans="3:10">
      <c r="C985" s="137"/>
      <c r="D985" s="137"/>
      <c r="E985" s="137"/>
      <c r="J985" s="139"/>
    </row>
    <row r="986" spans="3:10">
      <c r="C986" s="137"/>
      <c r="D986" s="137"/>
      <c r="E986" s="137"/>
      <c r="J986" s="139"/>
    </row>
    <row r="987" spans="3:10">
      <c r="C987" s="137"/>
      <c r="D987" s="137"/>
      <c r="E987" s="137"/>
      <c r="J987" s="139"/>
    </row>
    <row r="988" spans="3:10">
      <c r="C988" s="137"/>
      <c r="D988" s="137"/>
      <c r="E988" s="137"/>
      <c r="J988" s="139"/>
    </row>
    <row r="989" spans="3:10">
      <c r="C989" s="137"/>
      <c r="D989" s="137"/>
      <c r="E989" s="137"/>
      <c r="J989" s="139"/>
    </row>
    <row r="990" spans="3:10">
      <c r="C990" s="137"/>
      <c r="D990" s="137"/>
      <c r="E990" s="137"/>
      <c r="J990" s="139"/>
    </row>
    <row r="991" spans="3:10">
      <c r="C991" s="137"/>
      <c r="D991" s="137"/>
      <c r="E991" s="137"/>
      <c r="J991" s="139"/>
    </row>
    <row r="992" spans="3:10">
      <c r="C992" s="137"/>
      <c r="D992" s="137"/>
      <c r="E992" s="137"/>
      <c r="J992" s="139"/>
    </row>
    <row r="993" spans="3:10">
      <c r="C993" s="137"/>
      <c r="D993" s="137"/>
      <c r="E993" s="137"/>
      <c r="J993" s="139"/>
    </row>
    <row r="994" spans="3:10">
      <c r="C994" s="137"/>
      <c r="D994" s="137"/>
      <c r="E994" s="137"/>
      <c r="J994" s="139"/>
    </row>
    <row r="995" spans="3:10">
      <c r="C995" s="137"/>
      <c r="D995" s="137"/>
      <c r="E995" s="137"/>
      <c r="J995" s="139"/>
    </row>
    <row r="996" spans="3:10">
      <c r="C996" s="137"/>
      <c r="D996" s="137"/>
      <c r="E996" s="137"/>
      <c r="J996" s="139"/>
    </row>
    <row r="997" spans="3:10">
      <c r="C997" s="137"/>
      <c r="D997" s="137"/>
      <c r="E997" s="137"/>
      <c r="J997" s="139"/>
    </row>
    <row r="998" spans="3:10">
      <c r="C998" s="137"/>
      <c r="D998" s="137"/>
      <c r="E998" s="137"/>
      <c r="J998" s="139"/>
    </row>
    <row r="999" spans="3:10">
      <c r="C999" s="137"/>
      <c r="D999" s="137"/>
      <c r="E999" s="137"/>
      <c r="J999" s="139"/>
    </row>
    <row r="1000" spans="3:10">
      <c r="C1000" s="137"/>
      <c r="D1000" s="137"/>
      <c r="E1000" s="137"/>
      <c r="J1000" s="139"/>
    </row>
    <row r="1001" spans="3:10">
      <c r="C1001" s="137"/>
      <c r="D1001" s="137"/>
      <c r="E1001" s="137"/>
      <c r="J1001" s="139"/>
    </row>
    <row r="1002" spans="3:10">
      <c r="C1002" s="137"/>
      <c r="D1002" s="137"/>
      <c r="E1002" s="137"/>
      <c r="J1002" s="139"/>
    </row>
    <row r="1003" spans="3:10">
      <c r="C1003" s="137"/>
      <c r="D1003" s="137"/>
      <c r="E1003" s="137"/>
      <c r="J1003" s="139"/>
    </row>
    <row r="1004" spans="3:10">
      <c r="C1004" s="137"/>
      <c r="D1004" s="137"/>
      <c r="E1004" s="137"/>
      <c r="J1004" s="139"/>
    </row>
    <row r="1005" spans="3:10">
      <c r="C1005" s="137"/>
      <c r="D1005" s="137"/>
      <c r="E1005" s="137"/>
      <c r="J1005" s="139"/>
    </row>
    <row r="1006" spans="3:10">
      <c r="C1006" s="137"/>
      <c r="D1006" s="137"/>
      <c r="E1006" s="137"/>
      <c r="J1006" s="139"/>
    </row>
    <row r="1007" spans="3:10">
      <c r="C1007" s="137"/>
      <c r="D1007" s="137"/>
      <c r="E1007" s="137"/>
      <c r="J1007" s="139"/>
    </row>
    <row r="1008" spans="3:10">
      <c r="C1008" s="137"/>
      <c r="D1008" s="137"/>
      <c r="E1008" s="137"/>
      <c r="J1008" s="139"/>
    </row>
    <row r="1009" spans="3:10">
      <c r="C1009" s="137"/>
      <c r="D1009" s="137"/>
      <c r="E1009" s="137"/>
      <c r="J1009" s="139"/>
    </row>
    <row r="1010" spans="3:10">
      <c r="C1010" s="137"/>
      <c r="D1010" s="137"/>
      <c r="E1010" s="137"/>
      <c r="J1010" s="139"/>
    </row>
    <row r="1011" spans="3:10">
      <c r="C1011" s="137"/>
      <c r="D1011" s="137"/>
      <c r="E1011" s="137"/>
      <c r="J1011" s="139"/>
    </row>
    <row r="1012" spans="3:10">
      <c r="C1012" s="137"/>
      <c r="D1012" s="137"/>
      <c r="E1012" s="137"/>
      <c r="J1012" s="139"/>
    </row>
    <row r="1013" spans="3:10">
      <c r="C1013" s="137"/>
      <c r="D1013" s="137"/>
      <c r="E1013" s="137"/>
      <c r="J1013" s="139"/>
    </row>
    <row r="1014" spans="3:10">
      <c r="C1014" s="137"/>
      <c r="D1014" s="137"/>
      <c r="E1014" s="137"/>
      <c r="J1014" s="139"/>
    </row>
    <row r="1015" spans="3:10">
      <c r="C1015" s="137"/>
      <c r="D1015" s="137"/>
      <c r="E1015" s="137"/>
      <c r="J1015" s="139"/>
    </row>
    <row r="1016" spans="3:10">
      <c r="C1016" s="137"/>
      <c r="D1016" s="137"/>
      <c r="E1016" s="137"/>
      <c r="J1016" s="139"/>
    </row>
    <row r="1017" spans="3:10">
      <c r="C1017" s="137"/>
      <c r="D1017" s="137"/>
      <c r="E1017" s="137"/>
      <c r="J1017" s="139"/>
    </row>
    <row r="1018" spans="3:10">
      <c r="C1018" s="137"/>
      <c r="D1018" s="137"/>
      <c r="E1018" s="137"/>
      <c r="J1018" s="139"/>
    </row>
    <row r="1019" spans="3:10">
      <c r="C1019" s="137"/>
      <c r="D1019" s="137"/>
      <c r="E1019" s="137"/>
      <c r="J1019" s="139"/>
    </row>
    <row r="1020" spans="3:10">
      <c r="C1020" s="137"/>
      <c r="D1020" s="137"/>
      <c r="E1020" s="137"/>
      <c r="J1020" s="139"/>
    </row>
    <row r="1021" spans="3:10">
      <c r="C1021" s="137"/>
      <c r="D1021" s="137"/>
      <c r="E1021" s="137"/>
      <c r="J1021" s="139"/>
    </row>
    <row r="1022" spans="3:10">
      <c r="C1022" s="137"/>
      <c r="D1022" s="137"/>
      <c r="E1022" s="137"/>
      <c r="J1022" s="139"/>
    </row>
    <row r="1023" spans="3:10">
      <c r="C1023" s="137"/>
      <c r="D1023" s="137"/>
      <c r="E1023" s="137"/>
      <c r="J1023" s="139"/>
    </row>
    <row r="1024" spans="3:10">
      <c r="C1024" s="137"/>
      <c r="D1024" s="137"/>
      <c r="E1024" s="137"/>
      <c r="J1024" s="139"/>
    </row>
    <row r="1025" spans="3:10">
      <c r="C1025" s="137"/>
      <c r="D1025" s="137"/>
      <c r="E1025" s="137"/>
      <c r="J1025" s="139"/>
    </row>
    <row r="1026" spans="3:10">
      <c r="C1026" s="137"/>
      <c r="D1026" s="137"/>
      <c r="E1026" s="137"/>
      <c r="J1026" s="139"/>
    </row>
    <row r="1027" spans="3:10">
      <c r="C1027" s="137"/>
      <c r="D1027" s="137"/>
      <c r="E1027" s="137"/>
      <c r="J1027" s="139"/>
    </row>
    <row r="1028" spans="3:10">
      <c r="C1028" s="137"/>
      <c r="D1028" s="137"/>
      <c r="E1028" s="137"/>
      <c r="J1028" s="139"/>
    </row>
    <row r="1029" spans="3:10">
      <c r="C1029" s="137"/>
      <c r="D1029" s="137"/>
      <c r="E1029" s="137"/>
      <c r="J1029" s="139"/>
    </row>
    <row r="1030" spans="3:10">
      <c r="C1030" s="137"/>
      <c r="D1030" s="137"/>
      <c r="E1030" s="137"/>
      <c r="J1030" s="139"/>
    </row>
    <row r="1031" spans="3:10">
      <c r="C1031" s="137"/>
      <c r="D1031" s="137"/>
      <c r="E1031" s="137"/>
      <c r="J1031" s="139"/>
    </row>
    <row r="1032" spans="3:10">
      <c r="C1032" s="137"/>
      <c r="D1032" s="137"/>
      <c r="E1032" s="137"/>
      <c r="J1032" s="139"/>
    </row>
    <row r="1033" spans="3:10">
      <c r="C1033" s="137"/>
      <c r="D1033" s="137"/>
      <c r="E1033" s="137"/>
      <c r="J1033" s="139"/>
    </row>
    <row r="1034" spans="3:10">
      <c r="C1034" s="137"/>
      <c r="D1034" s="137"/>
      <c r="E1034" s="137"/>
      <c r="J1034" s="139"/>
    </row>
    <row r="1035" spans="3:10">
      <c r="C1035" s="137"/>
      <c r="D1035" s="137"/>
      <c r="E1035" s="137"/>
      <c r="J1035" s="139"/>
    </row>
    <row r="1036" spans="3:10">
      <c r="C1036" s="137"/>
      <c r="D1036" s="137"/>
      <c r="E1036" s="137"/>
      <c r="J1036" s="139"/>
    </row>
    <row r="1037" spans="3:10">
      <c r="C1037" s="137"/>
      <c r="D1037" s="137"/>
      <c r="E1037" s="137"/>
      <c r="J1037" s="139"/>
    </row>
    <row r="1038" spans="3:10">
      <c r="C1038" s="137"/>
      <c r="D1038" s="137"/>
      <c r="E1038" s="137"/>
      <c r="J1038" s="139"/>
    </row>
    <row r="1039" spans="3:10">
      <c r="C1039" s="137"/>
      <c r="D1039" s="137"/>
      <c r="E1039" s="137"/>
      <c r="J1039" s="139"/>
    </row>
    <row r="1040" spans="3:10">
      <c r="C1040" s="137"/>
      <c r="D1040" s="137"/>
      <c r="E1040" s="137"/>
      <c r="J1040" s="139"/>
    </row>
    <row r="1041" spans="3:10">
      <c r="C1041" s="137"/>
      <c r="D1041" s="137"/>
      <c r="E1041" s="137"/>
      <c r="J1041" s="139"/>
    </row>
    <row r="1042" spans="3:10">
      <c r="C1042" s="137"/>
      <c r="D1042" s="137"/>
      <c r="E1042" s="137"/>
      <c r="J1042" s="139"/>
    </row>
    <row r="1043" spans="3:10">
      <c r="C1043" s="137"/>
      <c r="D1043" s="137"/>
      <c r="E1043" s="137"/>
      <c r="J1043" s="139"/>
    </row>
    <row r="1044" spans="3:10">
      <c r="C1044" s="137"/>
      <c r="D1044" s="137"/>
      <c r="E1044" s="137"/>
      <c r="J1044" s="139"/>
    </row>
    <row r="1045" spans="3:10">
      <c r="C1045" s="137"/>
      <c r="D1045" s="137"/>
      <c r="E1045" s="137"/>
      <c r="J1045" s="139"/>
    </row>
    <row r="1046" spans="3:10">
      <c r="C1046" s="137"/>
      <c r="D1046" s="137"/>
      <c r="E1046" s="137"/>
      <c r="J1046" s="139"/>
    </row>
    <row r="1047" spans="3:10">
      <c r="C1047" s="137"/>
      <c r="D1047" s="137"/>
      <c r="E1047" s="137"/>
      <c r="J1047" s="139"/>
    </row>
  </sheetData>
  <autoFilter ref="A3:L230"/>
  <mergeCells count="2">
    <mergeCell ref="A2:L2"/>
    <mergeCell ref="A230:L230"/>
  </mergeCells>
  <phoneticPr fontId="32" type="noConversion"/>
  <printOptions horizontalCentered="1"/>
  <pageMargins left="0" right="0" top="0.19685039370078741" bottom="0.78740157480314965" header="0.51181102362204722" footer="0"/>
  <pageSetup paperSize="9" firstPageNumber="0" orientation="portrait" r:id="rId1"/>
  <headerFooter>
    <oddFooter>&amp;C第 &amp;P 页，共 &amp;N 页</oddFooter>
  </headerFooter>
  <rowBreaks count="1" manualBreakCount="1">
    <brk id="112" max="16383" man="1"/>
  </rowBreaks>
  <ignoredErrors>
    <ignoredError sqref="A195 A198 A201 A204 A207 A210 A213 A218 A221 A224 A226 A185 A182 A179 A176 A156 A153 A150 A147 A144 A138 A135 A132 A129 A126 A123 A119:A120 A117 A115 A113 A111 A108 A105 A102 A99 A96 A93 A90 A87 A84 A81 A78 A75 A72 A69 A63 A60 A58 A55 A52 A49 A46 A43 A40 A37 A34 A6 A12 A18 A21 A24 A27 A31 A228" numberStoredAsText="1"/>
    <ignoredError sqref="E228" formula="1"/>
  </ignoredErrors>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32"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MK1096"/>
  <sheetViews>
    <sheetView tabSelected="1" workbookViewId="0">
      <pane ySplit="5" topLeftCell="A225" activePane="bottomLeft" state="frozen"/>
      <selection pane="bottomLeft" activeCell="N276" sqref="N276"/>
    </sheetView>
  </sheetViews>
  <sheetFormatPr defaultColWidth="9" defaultRowHeight="16.5"/>
  <cols>
    <col min="1" max="1" width="5.5" style="210" customWidth="1"/>
    <col min="2" max="2" width="15.875" style="106" customWidth="1"/>
    <col min="3" max="5" width="14.625" style="96" customWidth="1"/>
    <col min="6" max="6" width="10.625" style="138" hidden="1" customWidth="1"/>
    <col min="7" max="7" width="11.875" style="138" hidden="1" customWidth="1"/>
    <col min="8" max="8" width="9.25" style="138" hidden="1" customWidth="1"/>
    <col min="9" max="9" width="12.625" style="138" hidden="1" customWidth="1"/>
    <col min="10" max="10" width="10" style="113" customWidth="1"/>
    <col min="11" max="11" width="15.5" style="138" customWidth="1"/>
    <col min="12" max="12" width="10.875" style="140" customWidth="1"/>
    <col min="13" max="13" width="6.75" style="138" customWidth="1"/>
    <col min="14" max="15" width="14.5" style="138" customWidth="1"/>
    <col min="16" max="16" width="15.25" style="138" customWidth="1"/>
    <col min="17" max="17" width="8.75" style="138" customWidth="1"/>
    <col min="18" max="18" width="17.625" style="138" customWidth="1"/>
    <col min="19" max="1025" width="8.75" style="138" customWidth="1"/>
    <col min="1026" max="16384" width="9" style="138"/>
  </cols>
  <sheetData>
    <row r="1" spans="1:18">
      <c r="A1" s="136" t="s">
        <v>299</v>
      </c>
      <c r="C1" s="137"/>
      <c r="D1" s="137"/>
      <c r="E1" s="137"/>
      <c r="J1" s="139"/>
    </row>
    <row r="2" spans="1:18" ht="66.75" customHeight="1" thickBot="1">
      <c r="A2" s="240" t="s">
        <v>479</v>
      </c>
      <c r="B2" s="241"/>
      <c r="C2" s="241"/>
      <c r="D2" s="241"/>
      <c r="E2" s="241"/>
      <c r="F2" s="241"/>
      <c r="G2" s="241"/>
      <c r="H2" s="241"/>
      <c r="I2" s="241"/>
      <c r="J2" s="241"/>
      <c r="K2" s="241"/>
      <c r="L2" s="241"/>
    </row>
    <row r="3" spans="1:18" ht="40.5" customHeight="1">
      <c r="A3" s="141" t="s">
        <v>1</v>
      </c>
      <c r="B3" s="107" t="s">
        <v>478</v>
      </c>
      <c r="C3" s="107" t="s">
        <v>3</v>
      </c>
      <c r="D3" s="107" t="s">
        <v>400</v>
      </c>
      <c r="E3" s="107" t="s">
        <v>5</v>
      </c>
      <c r="F3" s="142"/>
      <c r="G3" s="142"/>
      <c r="H3" s="142"/>
      <c r="I3" s="143"/>
      <c r="J3" s="107" t="s">
        <v>6</v>
      </c>
      <c r="K3" s="107" t="s">
        <v>7</v>
      </c>
      <c r="L3" s="144" t="s">
        <v>8</v>
      </c>
      <c r="N3" s="140"/>
      <c r="O3" s="140"/>
    </row>
    <row r="4" spans="1:18" ht="30" customHeight="1">
      <c r="A4" s="226" t="s">
        <v>283</v>
      </c>
      <c r="B4" s="99" t="s">
        <v>287</v>
      </c>
      <c r="C4" s="227">
        <f>C5+'冠名基金收支明细 (2023)'!C4</f>
        <v>38737688.93</v>
      </c>
      <c r="D4" s="227">
        <f>D5+'冠名基金收支明细 (2023)'!D4</f>
        <v>34198434.420000002</v>
      </c>
      <c r="E4" s="227">
        <f>SUM(E6,E9,E12,E16,E19,E22,E25,E28,E31,E32,E35,E38,E41,E44,E47,E50,E53,E56,E59,E62,E65,E68,E72,E75,E78,E81,E84,E87,E90,E93,E96,E99,E102,E105,E108,E111,E114,E117,E120,E123,E126,E148,E151,E154,E157,E160,E163,E185,E188,E191,E194,E210,E213,E217,E220,E224,E227,E230,E233,E236,E239,E242,E245,E248,E251,E253,E255,E257,E259,E261,E263,E265,E267,E277,E269,E271,E273,E275)</f>
        <v>4439254.51</v>
      </c>
      <c r="F4" s="228"/>
      <c r="G4" s="228"/>
      <c r="H4" s="228"/>
      <c r="I4" s="229"/>
      <c r="J4" s="97" t="s">
        <v>9</v>
      </c>
      <c r="K4" s="97" t="s">
        <v>9</v>
      </c>
      <c r="L4" s="149" t="s">
        <v>338</v>
      </c>
      <c r="N4" s="150">
        <f>C5+'冠名基金收支明细 (2022)'!C4</f>
        <v>30574055.030000001</v>
      </c>
      <c r="O4" s="150">
        <f>D5+'冠名基金收支明细 (2022)'!D4</f>
        <v>26297156.420000002</v>
      </c>
      <c r="P4" s="150">
        <f>E5+'冠名基金收支明细 (2022)'!E4</f>
        <v>4276898.6100000003</v>
      </c>
      <c r="R4" s="151"/>
    </row>
    <row r="5" spans="1:18" ht="30" customHeight="1">
      <c r="A5" s="226" t="s">
        <v>283</v>
      </c>
      <c r="B5" s="108" t="s">
        <v>431</v>
      </c>
      <c r="C5" s="227">
        <f>SUM(C6,C12,C16,C19,C22,C28,C32,C35,C38,C41,C44,C50,C53,C56,C59,C62,C65,C68,C72,C75,C78,C81,C84,C87,C90,C93,C96,C99,C102,C105,C108,C111,C114,C117,C120,C123,C126,C148,C151,C154,C157,C160,C163,C185,C188,C191,C194,C210,C213,C217,C220,C224,C227,C230,C233,C236,C239,C242,C245,C248,C251,C253,C255,C257,C259,C261,C263,C265,C267,C269,C271,C273,C275,C277)</f>
        <v>8035107</v>
      </c>
      <c r="D5" s="227">
        <f>SUM(D6,D12,D16,D19,D22,D28,D32,D35,D38,D41,D44,D50,D53,D56,D59,D62,D65,D68,D72,D75,D78,D81,D84,D87,D90,D93,D96,D99,D102,D105,D108,D111,D114,D117,D120,D123,D126,D148,D151,D154,D157,D160,D163,D185,D188,D191,D194,D210,D213,D217,D220,D224,D227,D230,D233,D236,D239,D242,D245,D248,D251,D253,D255,D257,D259,D261,D263,D265,D267,,D269,D271,D273,D275,D277,)</f>
        <v>7980525</v>
      </c>
      <c r="E5" s="227">
        <f>SUM(E8,E15,E18,E21,E24,E27,E30,E34,E37,E40,E43,E46,E49,E52,E55,E58,E61,E64,E71,E74,E77,E80,E83,E86,E89,E92,E95,E98,E101,E104,E107,E110,E113,E116,E119,E122,E125,E129,E132,E135,E138,E141,E144,E147,E150,E153,E156,E159,E162,E166,E169,E172,E175,E178,E181,E184,E187,E190,E193,E199,E204,E207,E212,E216,E219,E223,E226,E229,E232,E235,E238,E241,E244,E247,E250,E252,E254,E256,E258,E260,E262,E264,E266,E268,E270,E272,E274,E276,E278)</f>
        <v>54582</v>
      </c>
      <c r="F5" s="228"/>
      <c r="G5" s="228"/>
      <c r="H5" s="228"/>
      <c r="I5" s="229"/>
      <c r="J5" s="97" t="s">
        <v>9</v>
      </c>
      <c r="K5" s="97" t="s">
        <v>9</v>
      </c>
      <c r="L5" s="152" t="s">
        <v>339</v>
      </c>
      <c r="N5" s="153">
        <f>SUM(C6,C12,C16,C19,C22,C28,C32,C35,C38,C41,C44,C50,C53,C56,C59,C62,C65,C68,C72,C75,C78,C81,C84,C87,C90,C93,C96,C99,C102,C105,C108,C111,C114,C117,C120,C123,C126,C148,C151,C154,C157,C160,C163,C185,C188,C191,C194,C210,C213,C217,C220,C224,C227,C230,C233,C236,C239,C242,C245,C248,C251,C253,C255,C257,C259,C261,C263,C265,C267,C277,)</f>
        <v>7685107</v>
      </c>
      <c r="O5" s="153">
        <f>SUM(D6,D12,D16,D19,D22,D28,D32,D35,D38,D41,D44,D50,D53,D56,D59,D62,D65,D68,D72,D75,D78,D81,D84,D87,D90,D93,D96,D99,D102,D105,D108,D111,D114,D117,D120,D123,D126,D148,D151,D154,D157,D160,D163,D185,D188,D191,D194,D210,D213,D217,D220,D224,D227,D230,D233,D236,D239,D242,D245,D248,D251,D253,D255,D257,D259,D261,D263,D265,D267,D277,)</f>
        <v>7780525</v>
      </c>
    </row>
    <row r="6" spans="1:18" s="158" customFormat="1" ht="30" customHeight="1">
      <c r="A6" s="154" t="s">
        <v>13</v>
      </c>
      <c r="B6" s="104" t="s">
        <v>14</v>
      </c>
      <c r="C6" s="96">
        <f>C8</f>
        <v>120000</v>
      </c>
      <c r="D6" s="96">
        <f>D8</f>
        <v>120000</v>
      </c>
      <c r="E6" s="96">
        <f>E7+E8</f>
        <v>401688</v>
      </c>
      <c r="F6" s="155"/>
      <c r="G6" s="155"/>
      <c r="H6" s="155"/>
      <c r="I6" s="155"/>
      <c r="J6" s="113" t="s">
        <v>15</v>
      </c>
      <c r="K6" s="156" t="s">
        <v>16</v>
      </c>
      <c r="L6" s="157" t="s">
        <v>17</v>
      </c>
      <c r="N6" s="159"/>
      <c r="O6" s="159"/>
      <c r="R6" s="159"/>
    </row>
    <row r="7" spans="1:18" s="158" customFormat="1" ht="30" customHeight="1">
      <c r="A7" s="154"/>
      <c r="B7" s="109" t="s">
        <v>347</v>
      </c>
      <c r="C7" s="97" t="s">
        <v>9</v>
      </c>
      <c r="D7" s="97" t="s">
        <v>9</v>
      </c>
      <c r="E7" s="98">
        <f>'冠名基金收支明细 (2023)'!E6</f>
        <v>401688</v>
      </c>
      <c r="F7" s="155"/>
      <c r="G7" s="155"/>
      <c r="H7" s="155"/>
      <c r="I7" s="155"/>
      <c r="J7" s="164" t="s">
        <v>15</v>
      </c>
      <c r="K7" s="156" t="s">
        <v>16</v>
      </c>
      <c r="L7" s="157" t="s">
        <v>17</v>
      </c>
      <c r="N7" s="159"/>
      <c r="O7" s="159"/>
      <c r="R7" s="159"/>
    </row>
    <row r="8" spans="1:18" s="158" customFormat="1" ht="30" customHeight="1">
      <c r="A8" s="154"/>
      <c r="B8" s="109" t="s">
        <v>431</v>
      </c>
      <c r="C8" s="98">
        <v>120000</v>
      </c>
      <c r="D8" s="98">
        <v>120000</v>
      </c>
      <c r="E8" s="98">
        <f>C8-D8</f>
        <v>0</v>
      </c>
      <c r="F8" s="98"/>
      <c r="G8" s="98"/>
      <c r="H8" s="98"/>
      <c r="I8" s="98"/>
      <c r="J8" s="164" t="s">
        <v>15</v>
      </c>
      <c r="K8" s="156" t="s">
        <v>16</v>
      </c>
      <c r="L8" s="157" t="s">
        <v>17</v>
      </c>
      <c r="N8" s="159"/>
      <c r="R8" s="159"/>
    </row>
    <row r="9" spans="1:18" s="158" customFormat="1" ht="30" hidden="1" customHeight="1">
      <c r="A9" s="154" t="s">
        <v>21</v>
      </c>
      <c r="B9" s="105" t="s">
        <v>22</v>
      </c>
      <c r="C9" s="96">
        <v>0</v>
      </c>
      <c r="D9" s="96">
        <v>0</v>
      </c>
      <c r="E9" s="96">
        <f>E10+E11</f>
        <v>0</v>
      </c>
      <c r="F9" s="96"/>
      <c r="G9" s="160"/>
      <c r="H9" s="109"/>
      <c r="I9" s="161"/>
      <c r="J9" s="113" t="s">
        <v>23</v>
      </c>
      <c r="K9" s="156" t="s">
        <v>24</v>
      </c>
      <c r="L9" s="157" t="s">
        <v>25</v>
      </c>
      <c r="O9" s="159"/>
    </row>
    <row r="10" spans="1:18" s="158" customFormat="1" ht="30" hidden="1" customHeight="1">
      <c r="A10" s="154"/>
      <c r="B10" s="109" t="s">
        <v>348</v>
      </c>
      <c r="C10" s="97" t="s">
        <v>9</v>
      </c>
      <c r="D10" s="97" t="s">
        <v>9</v>
      </c>
      <c r="E10" s="98">
        <f>'冠名基金收支明细 (2022)'!E9</f>
        <v>0</v>
      </c>
      <c r="F10" s="96"/>
      <c r="G10" s="160"/>
      <c r="H10" s="109"/>
      <c r="I10" s="161"/>
      <c r="J10" s="113" t="s">
        <v>23</v>
      </c>
      <c r="K10" s="156" t="s">
        <v>24</v>
      </c>
      <c r="L10" s="157" t="s">
        <v>25</v>
      </c>
    </row>
    <row r="11" spans="1:18" s="158" customFormat="1" ht="30" hidden="1" customHeight="1">
      <c r="A11" s="154"/>
      <c r="B11" s="109" t="s">
        <v>347</v>
      </c>
      <c r="C11" s="98">
        <v>0</v>
      </c>
      <c r="D11" s="98">
        <v>0</v>
      </c>
      <c r="E11" s="98">
        <v>0</v>
      </c>
      <c r="F11" s="96"/>
      <c r="G11" s="160"/>
      <c r="H11" s="109"/>
      <c r="I11" s="161"/>
      <c r="J11" s="113" t="s">
        <v>23</v>
      </c>
      <c r="K11" s="156" t="s">
        <v>24</v>
      </c>
      <c r="L11" s="157" t="s">
        <v>25</v>
      </c>
    </row>
    <row r="12" spans="1:18" s="158" customFormat="1" ht="30" customHeight="1">
      <c r="A12" s="154" t="s">
        <v>26</v>
      </c>
      <c r="B12" s="104" t="s">
        <v>27</v>
      </c>
      <c r="C12" s="96">
        <v>0</v>
      </c>
      <c r="D12" s="96">
        <f>D15</f>
        <v>20000</v>
      </c>
      <c r="E12" s="96">
        <f>E13+E15</f>
        <v>0</v>
      </c>
      <c r="F12" s="96"/>
      <c r="G12" s="160"/>
      <c r="H12" s="109"/>
      <c r="I12" s="161"/>
      <c r="J12" s="113" t="s">
        <v>28</v>
      </c>
      <c r="K12" s="199" t="s">
        <v>29</v>
      </c>
      <c r="L12" s="157" t="s">
        <v>30</v>
      </c>
    </row>
    <row r="13" spans="1:18" s="158" customFormat="1" ht="30" customHeight="1">
      <c r="A13" s="154"/>
      <c r="B13" s="109" t="s">
        <v>347</v>
      </c>
      <c r="C13" s="97" t="s">
        <v>9</v>
      </c>
      <c r="D13" s="97" t="s">
        <v>9</v>
      </c>
      <c r="E13" s="98">
        <f>'冠名基金收支明细 (2023)'!E12</f>
        <v>20000</v>
      </c>
      <c r="F13" s="96"/>
      <c r="G13" s="160"/>
      <c r="H13" s="109"/>
      <c r="I13" s="161"/>
      <c r="J13" s="164" t="s">
        <v>28</v>
      </c>
      <c r="K13" s="199" t="s">
        <v>29</v>
      </c>
      <c r="L13" s="157" t="s">
        <v>30</v>
      </c>
    </row>
    <row r="14" spans="1:18" s="158" customFormat="1" ht="30" hidden="1" customHeight="1">
      <c r="A14" s="154"/>
      <c r="B14" s="109" t="s">
        <v>347</v>
      </c>
      <c r="C14" s="98">
        <v>0</v>
      </c>
      <c r="D14" s="98">
        <v>0</v>
      </c>
      <c r="E14" s="98">
        <v>0</v>
      </c>
      <c r="F14" s="96"/>
      <c r="G14" s="160"/>
      <c r="H14" s="109"/>
      <c r="I14" s="161"/>
      <c r="J14" s="113" t="s">
        <v>28</v>
      </c>
      <c r="K14" s="199" t="s">
        <v>29</v>
      </c>
      <c r="L14" s="157" t="s">
        <v>30</v>
      </c>
    </row>
    <row r="15" spans="1:18" s="158" customFormat="1" ht="30" customHeight="1">
      <c r="A15" s="154"/>
      <c r="B15" s="109" t="s">
        <v>431</v>
      </c>
      <c r="C15" s="98">
        <v>0</v>
      </c>
      <c r="D15" s="98">
        <v>20000</v>
      </c>
      <c r="E15" s="98">
        <f>C15-D15</f>
        <v>-20000</v>
      </c>
      <c r="F15" s="96"/>
      <c r="G15" s="160"/>
      <c r="H15" s="109"/>
      <c r="I15" s="161"/>
      <c r="J15" s="113"/>
      <c r="K15" s="199"/>
      <c r="L15" s="157"/>
    </row>
    <row r="16" spans="1:18" s="158" customFormat="1" ht="30" customHeight="1">
      <c r="A16" s="154" t="s">
        <v>31</v>
      </c>
      <c r="B16" s="104" t="s">
        <v>32</v>
      </c>
      <c r="C16" s="96">
        <v>0</v>
      </c>
      <c r="D16" s="96">
        <v>0</v>
      </c>
      <c r="E16" s="96">
        <f>E17+E18</f>
        <v>1520</v>
      </c>
      <c r="F16" s="96"/>
      <c r="G16" s="160"/>
      <c r="H16" s="109"/>
      <c r="I16" s="161"/>
      <c r="J16" s="113" t="s">
        <v>33</v>
      </c>
      <c r="K16" s="156" t="s">
        <v>34</v>
      </c>
      <c r="L16" s="157" t="s">
        <v>35</v>
      </c>
    </row>
    <row r="17" spans="1:12" s="158" customFormat="1" ht="30" customHeight="1">
      <c r="A17" s="154"/>
      <c r="B17" s="109" t="s">
        <v>347</v>
      </c>
      <c r="C17" s="97" t="s">
        <v>9</v>
      </c>
      <c r="D17" s="97" t="s">
        <v>9</v>
      </c>
      <c r="E17" s="98">
        <f>'冠名基金收支明细 (2023)'!E15</f>
        <v>1520</v>
      </c>
      <c r="F17" s="96"/>
      <c r="G17" s="160"/>
      <c r="H17" s="109"/>
      <c r="I17" s="161"/>
      <c r="J17" s="164" t="s">
        <v>33</v>
      </c>
      <c r="K17" s="156" t="s">
        <v>34</v>
      </c>
      <c r="L17" s="157" t="s">
        <v>35</v>
      </c>
    </row>
    <row r="18" spans="1:12" s="158" customFormat="1" ht="30" customHeight="1">
      <c r="A18" s="154"/>
      <c r="B18" s="109" t="s">
        <v>431</v>
      </c>
      <c r="C18" s="98">
        <v>0</v>
      </c>
      <c r="D18" s="98">
        <v>0</v>
      </c>
      <c r="E18" s="98">
        <v>0</v>
      </c>
      <c r="F18" s="96"/>
      <c r="G18" s="160"/>
      <c r="H18" s="109"/>
      <c r="I18" s="161"/>
      <c r="J18" s="164" t="s">
        <v>33</v>
      </c>
      <c r="K18" s="156" t="s">
        <v>34</v>
      </c>
      <c r="L18" s="157" t="s">
        <v>35</v>
      </c>
    </row>
    <row r="19" spans="1:12" s="158" customFormat="1" ht="30" customHeight="1">
      <c r="A19" s="154" t="s">
        <v>36</v>
      </c>
      <c r="B19" s="104" t="s">
        <v>37</v>
      </c>
      <c r="C19" s="96">
        <f>C21</f>
        <v>0</v>
      </c>
      <c r="D19" s="96">
        <f>D21</f>
        <v>0</v>
      </c>
      <c r="E19" s="96">
        <f>E20+E21</f>
        <v>18350</v>
      </c>
      <c r="F19" s="96"/>
      <c r="G19" s="160"/>
      <c r="H19" s="109"/>
      <c r="I19" s="161"/>
      <c r="J19" s="113" t="s">
        <v>38</v>
      </c>
      <c r="K19" s="156" t="s">
        <v>39</v>
      </c>
      <c r="L19" s="157" t="s">
        <v>40</v>
      </c>
    </row>
    <row r="20" spans="1:12" s="158" customFormat="1" ht="30" customHeight="1">
      <c r="A20" s="163"/>
      <c r="B20" s="109" t="s">
        <v>347</v>
      </c>
      <c r="C20" s="97" t="s">
        <v>9</v>
      </c>
      <c r="D20" s="97" t="s">
        <v>9</v>
      </c>
      <c r="E20" s="98">
        <f>'冠名基金收支明细 (2023)'!E18</f>
        <v>18350</v>
      </c>
      <c r="F20" s="96"/>
      <c r="G20" s="160"/>
      <c r="H20" s="109"/>
      <c r="I20" s="161"/>
      <c r="J20" s="164" t="s">
        <v>38</v>
      </c>
      <c r="K20" s="156" t="s">
        <v>39</v>
      </c>
      <c r="L20" s="157" t="s">
        <v>40</v>
      </c>
    </row>
    <row r="21" spans="1:12" s="158" customFormat="1" ht="30" customHeight="1">
      <c r="A21" s="163"/>
      <c r="B21" s="109" t="s">
        <v>431</v>
      </c>
      <c r="C21" s="98">
        <v>0</v>
      </c>
      <c r="D21" s="98">
        <v>0</v>
      </c>
      <c r="E21" s="98">
        <v>0</v>
      </c>
      <c r="F21" s="96"/>
      <c r="G21" s="160"/>
      <c r="H21" s="109"/>
      <c r="I21" s="161"/>
      <c r="J21" s="164" t="s">
        <v>38</v>
      </c>
      <c r="K21" s="156" t="s">
        <v>39</v>
      </c>
      <c r="L21" s="157" t="s">
        <v>40</v>
      </c>
    </row>
    <row r="22" spans="1:12" s="158" customFormat="1" ht="30" customHeight="1">
      <c r="A22" s="154" t="s">
        <v>41</v>
      </c>
      <c r="B22" s="104" t="s">
        <v>42</v>
      </c>
      <c r="C22" s="96">
        <f>C24</f>
        <v>0</v>
      </c>
      <c r="D22" s="96">
        <f>D24</f>
        <v>0</v>
      </c>
      <c r="E22" s="96">
        <f>E23+E24</f>
        <v>5513.7599999999948</v>
      </c>
      <c r="F22" s="96"/>
      <c r="G22" s="160"/>
      <c r="H22" s="109"/>
      <c r="I22" s="161"/>
      <c r="J22" s="113" t="s">
        <v>33</v>
      </c>
      <c r="K22" s="156" t="s">
        <v>43</v>
      </c>
      <c r="L22" s="157" t="s">
        <v>44</v>
      </c>
    </row>
    <row r="23" spans="1:12" s="158" customFormat="1" ht="30" customHeight="1">
      <c r="A23" s="163"/>
      <c r="B23" s="109" t="s">
        <v>347</v>
      </c>
      <c r="C23" s="97" t="s">
        <v>9</v>
      </c>
      <c r="D23" s="97" t="s">
        <v>9</v>
      </c>
      <c r="E23" s="98">
        <f>'冠名基金收支明细 (2023)'!E21</f>
        <v>5513.7599999999948</v>
      </c>
      <c r="F23" s="96"/>
      <c r="G23" s="160"/>
      <c r="H23" s="109"/>
      <c r="I23" s="161"/>
      <c r="J23" s="164" t="s">
        <v>33</v>
      </c>
      <c r="K23" s="156" t="s">
        <v>43</v>
      </c>
      <c r="L23" s="157" t="s">
        <v>44</v>
      </c>
    </row>
    <row r="24" spans="1:12" s="158" customFormat="1" ht="30" customHeight="1">
      <c r="A24" s="163"/>
      <c r="B24" s="109" t="s">
        <v>431</v>
      </c>
      <c r="C24" s="98">
        <v>0</v>
      </c>
      <c r="D24" s="98">
        <v>0</v>
      </c>
      <c r="E24" s="98">
        <f>C24-D24</f>
        <v>0</v>
      </c>
      <c r="F24" s="96"/>
      <c r="G24" s="160"/>
      <c r="H24" s="109"/>
      <c r="I24" s="161"/>
      <c r="J24" s="164" t="s">
        <v>33</v>
      </c>
      <c r="K24" s="156" t="s">
        <v>43</v>
      </c>
      <c r="L24" s="157" t="s">
        <v>44</v>
      </c>
    </row>
    <row r="25" spans="1:12" s="158" customFormat="1" ht="30" customHeight="1">
      <c r="A25" s="154" t="s">
        <v>46</v>
      </c>
      <c r="B25" s="104" t="s">
        <v>47</v>
      </c>
      <c r="C25" s="96">
        <f>C27</f>
        <v>0</v>
      </c>
      <c r="D25" s="96">
        <f>D27</f>
        <v>0</v>
      </c>
      <c r="E25" s="96">
        <f>E26+E27</f>
        <v>30000</v>
      </c>
      <c r="F25" s="96"/>
      <c r="G25" s="160"/>
      <c r="H25" s="109"/>
      <c r="I25" s="161"/>
      <c r="J25" s="113" t="s">
        <v>33</v>
      </c>
      <c r="K25" s="156" t="s">
        <v>48</v>
      </c>
      <c r="L25" s="157" t="s">
        <v>49</v>
      </c>
    </row>
    <row r="26" spans="1:12" s="158" customFormat="1" ht="30" customHeight="1">
      <c r="A26" s="163"/>
      <c r="B26" s="109" t="s">
        <v>347</v>
      </c>
      <c r="C26" s="97" t="s">
        <v>9</v>
      </c>
      <c r="D26" s="97" t="s">
        <v>9</v>
      </c>
      <c r="E26" s="98">
        <f>'冠名基金收支明细 (2023)'!E24</f>
        <v>30000</v>
      </c>
      <c r="F26" s="96"/>
      <c r="G26" s="160"/>
      <c r="H26" s="109"/>
      <c r="I26" s="161"/>
      <c r="J26" s="164" t="s">
        <v>33</v>
      </c>
      <c r="K26" s="156" t="s">
        <v>48</v>
      </c>
      <c r="L26" s="157" t="s">
        <v>49</v>
      </c>
    </row>
    <row r="27" spans="1:12" s="158" customFormat="1" ht="30" customHeight="1">
      <c r="A27" s="163"/>
      <c r="B27" s="109" t="s">
        <v>431</v>
      </c>
      <c r="C27" s="98">
        <v>0</v>
      </c>
      <c r="D27" s="98">
        <v>0</v>
      </c>
      <c r="E27" s="98">
        <v>0</v>
      </c>
      <c r="F27" s="96"/>
      <c r="G27" s="160"/>
      <c r="H27" s="109"/>
      <c r="I27" s="161"/>
      <c r="J27" s="164" t="s">
        <v>33</v>
      </c>
      <c r="K27" s="156" t="s">
        <v>48</v>
      </c>
      <c r="L27" s="157" t="s">
        <v>49</v>
      </c>
    </row>
    <row r="28" spans="1:12" s="158" customFormat="1" ht="30" customHeight="1">
      <c r="A28" s="154" t="s">
        <v>50</v>
      </c>
      <c r="B28" s="104" t="s">
        <v>51</v>
      </c>
      <c r="C28" s="96">
        <f>C30</f>
        <v>0</v>
      </c>
      <c r="D28" s="96">
        <f>D30</f>
        <v>0</v>
      </c>
      <c r="E28" s="96">
        <f>E29+E30</f>
        <v>10000</v>
      </c>
      <c r="F28" s="96"/>
      <c r="G28" s="160"/>
      <c r="H28" s="109"/>
      <c r="I28" s="161"/>
      <c r="J28" s="113" t="s">
        <v>33</v>
      </c>
      <c r="K28" s="156" t="s">
        <v>52</v>
      </c>
      <c r="L28" s="157" t="s">
        <v>53</v>
      </c>
    </row>
    <row r="29" spans="1:12" s="158" customFormat="1" ht="30" customHeight="1">
      <c r="A29" s="163"/>
      <c r="B29" s="109" t="s">
        <v>347</v>
      </c>
      <c r="C29" s="97" t="s">
        <v>9</v>
      </c>
      <c r="D29" s="97" t="s">
        <v>9</v>
      </c>
      <c r="E29" s="98">
        <f>'冠名基金收支明细 (2023)'!E27</f>
        <v>10000</v>
      </c>
      <c r="F29" s="96"/>
      <c r="G29" s="160"/>
      <c r="H29" s="109"/>
      <c r="I29" s="161"/>
      <c r="J29" s="164" t="s">
        <v>33</v>
      </c>
      <c r="K29" s="156" t="s">
        <v>52</v>
      </c>
      <c r="L29" s="157" t="s">
        <v>53</v>
      </c>
    </row>
    <row r="30" spans="1:12" s="158" customFormat="1" ht="30" customHeight="1">
      <c r="A30" s="163"/>
      <c r="B30" s="109" t="s">
        <v>431</v>
      </c>
      <c r="C30" s="98">
        <v>0</v>
      </c>
      <c r="D30" s="98">
        <v>0</v>
      </c>
      <c r="E30" s="98">
        <f>C30-D30</f>
        <v>0</v>
      </c>
      <c r="F30" s="96"/>
      <c r="G30" s="160"/>
      <c r="H30" s="109"/>
      <c r="I30" s="161"/>
      <c r="J30" s="164" t="s">
        <v>33</v>
      </c>
      <c r="K30" s="156" t="s">
        <v>52</v>
      </c>
      <c r="L30" s="157" t="s">
        <v>53</v>
      </c>
    </row>
    <row r="31" spans="1:12" s="158" customFormat="1" ht="30" customHeight="1">
      <c r="A31" s="154" t="s">
        <v>54</v>
      </c>
      <c r="B31" s="104" t="s">
        <v>55</v>
      </c>
      <c r="C31" s="96">
        <v>0</v>
      </c>
      <c r="D31" s="96">
        <v>0</v>
      </c>
      <c r="E31" s="96">
        <v>0</v>
      </c>
      <c r="F31" s="96"/>
      <c r="G31" s="160"/>
      <c r="H31" s="109"/>
      <c r="I31" s="161"/>
      <c r="J31" s="113" t="s">
        <v>10</v>
      </c>
      <c r="K31" s="165" t="s">
        <v>56</v>
      </c>
      <c r="L31" s="157" t="s">
        <v>57</v>
      </c>
    </row>
    <row r="32" spans="1:12" s="158" customFormat="1" ht="30" customHeight="1">
      <c r="A32" s="154" t="s">
        <v>58</v>
      </c>
      <c r="B32" s="104" t="s">
        <v>59</v>
      </c>
      <c r="C32" s="96">
        <f>C34</f>
        <v>0</v>
      </c>
      <c r="D32" s="96">
        <f>D34</f>
        <v>100000</v>
      </c>
      <c r="E32" s="96">
        <f>+E33+E34</f>
        <v>0</v>
      </c>
      <c r="F32" s="96"/>
      <c r="G32" s="160"/>
      <c r="H32" s="109"/>
      <c r="I32" s="161"/>
      <c r="J32" s="113" t="s">
        <v>33</v>
      </c>
      <c r="K32" s="156" t="s">
        <v>60</v>
      </c>
      <c r="L32" s="157" t="s">
        <v>61</v>
      </c>
    </row>
    <row r="33" spans="1:14" s="158" customFormat="1" ht="30" customHeight="1">
      <c r="A33" s="154"/>
      <c r="B33" s="109" t="s">
        <v>347</v>
      </c>
      <c r="C33" s="97" t="s">
        <v>9</v>
      </c>
      <c r="D33" s="97" t="s">
        <v>9</v>
      </c>
      <c r="E33" s="98">
        <f>'冠名基金收支明细 (2023)'!E31</f>
        <v>100000</v>
      </c>
      <c r="F33" s="96"/>
      <c r="G33" s="160"/>
      <c r="H33" s="109"/>
      <c r="I33" s="161"/>
      <c r="J33" s="164" t="s">
        <v>33</v>
      </c>
      <c r="K33" s="156" t="s">
        <v>60</v>
      </c>
      <c r="L33" s="157" t="s">
        <v>61</v>
      </c>
    </row>
    <row r="34" spans="1:14" s="158" customFormat="1" ht="30" customHeight="1">
      <c r="A34" s="163"/>
      <c r="B34" s="109" t="s">
        <v>431</v>
      </c>
      <c r="C34" s="98">
        <v>0</v>
      </c>
      <c r="D34" s="98">
        <v>100000</v>
      </c>
      <c r="E34" s="98">
        <f>C34-D34</f>
        <v>-100000</v>
      </c>
      <c r="F34" s="96"/>
      <c r="G34" s="160"/>
      <c r="H34" s="109"/>
      <c r="I34" s="161"/>
      <c r="J34" s="164" t="s">
        <v>33</v>
      </c>
      <c r="K34" s="156" t="s">
        <v>60</v>
      </c>
      <c r="L34" s="157" t="s">
        <v>61</v>
      </c>
    </row>
    <row r="35" spans="1:14" s="158" customFormat="1" ht="30" customHeight="1">
      <c r="A35" s="154" t="s">
        <v>62</v>
      </c>
      <c r="B35" s="104" t="s">
        <v>63</v>
      </c>
      <c r="C35" s="96">
        <f>C37</f>
        <v>15000</v>
      </c>
      <c r="D35" s="96">
        <f>D37</f>
        <v>0</v>
      </c>
      <c r="E35" s="96">
        <f>E36+E37</f>
        <v>37457.919999999998</v>
      </c>
      <c r="F35" s="96"/>
      <c r="G35" s="160"/>
      <c r="H35" s="109"/>
      <c r="I35" s="161"/>
      <c r="J35" s="113" t="s">
        <v>38</v>
      </c>
      <c r="K35" s="156" t="s">
        <v>64</v>
      </c>
      <c r="L35" s="157" t="s">
        <v>65</v>
      </c>
    </row>
    <row r="36" spans="1:14" s="158" customFormat="1" ht="30" customHeight="1">
      <c r="A36" s="163"/>
      <c r="B36" s="110" t="s">
        <v>347</v>
      </c>
      <c r="C36" s="97" t="s">
        <v>9</v>
      </c>
      <c r="D36" s="97" t="s">
        <v>9</v>
      </c>
      <c r="E36" s="98">
        <f>'冠名基金收支明细 (2023)'!E34</f>
        <v>22457.919999999998</v>
      </c>
      <c r="F36" s="96"/>
      <c r="G36" s="160"/>
      <c r="H36" s="109"/>
      <c r="I36" s="161"/>
      <c r="J36" s="164" t="s">
        <v>38</v>
      </c>
      <c r="K36" s="156" t="s">
        <v>64</v>
      </c>
      <c r="L36" s="157" t="s">
        <v>65</v>
      </c>
      <c r="N36" s="159"/>
    </row>
    <row r="37" spans="1:14" s="158" customFormat="1" ht="30" customHeight="1">
      <c r="A37" s="163"/>
      <c r="B37" s="110" t="s">
        <v>431</v>
      </c>
      <c r="C37" s="98">
        <v>15000</v>
      </c>
      <c r="D37" s="98">
        <v>0</v>
      </c>
      <c r="E37" s="98">
        <f>C37-D37</f>
        <v>15000</v>
      </c>
      <c r="F37" s="96"/>
      <c r="G37" s="160"/>
      <c r="H37" s="109"/>
      <c r="I37" s="161"/>
      <c r="J37" s="164" t="s">
        <v>38</v>
      </c>
      <c r="K37" s="156" t="s">
        <v>64</v>
      </c>
      <c r="L37" s="157" t="s">
        <v>65</v>
      </c>
    </row>
    <row r="38" spans="1:14" s="158" customFormat="1" ht="30" customHeight="1">
      <c r="A38" s="154" t="s">
        <v>66</v>
      </c>
      <c r="B38" s="104" t="s">
        <v>67</v>
      </c>
      <c r="C38" s="96">
        <f>C40</f>
        <v>0</v>
      </c>
      <c r="D38" s="96">
        <f>D40</f>
        <v>0</v>
      </c>
      <c r="E38" s="96">
        <f>E39+E40</f>
        <v>38000</v>
      </c>
      <c r="F38" s="96">
        <v>6</v>
      </c>
      <c r="G38" s="160">
        <v>10</v>
      </c>
      <c r="H38" s="109" t="s">
        <v>68</v>
      </c>
      <c r="I38" s="161">
        <v>15312060575</v>
      </c>
      <c r="J38" s="113" t="s">
        <v>38</v>
      </c>
      <c r="K38" s="156" t="s">
        <v>69</v>
      </c>
      <c r="L38" s="157" t="s">
        <v>70</v>
      </c>
    </row>
    <row r="39" spans="1:14" s="158" customFormat="1" ht="30" customHeight="1">
      <c r="A39" s="163"/>
      <c r="B39" s="110" t="s">
        <v>347</v>
      </c>
      <c r="C39" s="97" t="s">
        <v>9</v>
      </c>
      <c r="D39" s="97" t="s">
        <v>9</v>
      </c>
      <c r="E39" s="98">
        <f>'冠名基金收支明细 (2023)'!E37</f>
        <v>38000</v>
      </c>
      <c r="F39" s="96"/>
      <c r="G39" s="160"/>
      <c r="H39" s="109"/>
      <c r="I39" s="161"/>
      <c r="J39" s="164" t="s">
        <v>38</v>
      </c>
      <c r="K39" s="156" t="s">
        <v>69</v>
      </c>
      <c r="L39" s="157" t="s">
        <v>70</v>
      </c>
    </row>
    <row r="40" spans="1:14" s="158" customFormat="1" ht="30" customHeight="1">
      <c r="A40" s="163"/>
      <c r="B40" s="110" t="s">
        <v>431</v>
      </c>
      <c r="C40" s="98">
        <v>0</v>
      </c>
      <c r="D40" s="98">
        <v>0</v>
      </c>
      <c r="E40" s="98">
        <v>0</v>
      </c>
      <c r="F40" s="96"/>
      <c r="G40" s="160"/>
      <c r="H40" s="109"/>
      <c r="I40" s="161"/>
      <c r="J40" s="164" t="s">
        <v>38</v>
      </c>
      <c r="K40" s="156" t="s">
        <v>69</v>
      </c>
      <c r="L40" s="157" t="s">
        <v>70</v>
      </c>
    </row>
    <row r="41" spans="1:14" s="158" customFormat="1" ht="30" customHeight="1">
      <c r="A41" s="154" t="s">
        <v>71</v>
      </c>
      <c r="B41" s="104" t="s">
        <v>72</v>
      </c>
      <c r="C41" s="96">
        <f>C43</f>
        <v>0</v>
      </c>
      <c r="D41" s="96">
        <f>D43</f>
        <v>0</v>
      </c>
      <c r="E41" s="96">
        <f>E42+E43</f>
        <v>0</v>
      </c>
      <c r="F41" s="96">
        <v>5</v>
      </c>
      <c r="G41" s="160">
        <v>10</v>
      </c>
      <c r="H41" s="109" t="s">
        <v>73</v>
      </c>
      <c r="I41" s="161">
        <v>13813077777</v>
      </c>
      <c r="J41" s="113" t="s">
        <v>38</v>
      </c>
      <c r="K41" s="156" t="s">
        <v>74</v>
      </c>
      <c r="L41" s="157" t="s">
        <v>75</v>
      </c>
    </row>
    <row r="42" spans="1:14" s="158" customFormat="1" ht="37.5" customHeight="1">
      <c r="A42" s="154"/>
      <c r="B42" s="109" t="s">
        <v>347</v>
      </c>
      <c r="C42" s="97" t="s">
        <v>9</v>
      </c>
      <c r="D42" s="97" t="s">
        <v>9</v>
      </c>
      <c r="E42" s="98">
        <f>'冠名基金收支明细 (2023)'!E40</f>
        <v>0</v>
      </c>
      <c r="F42" s="96"/>
      <c r="G42" s="160"/>
      <c r="H42" s="109"/>
      <c r="I42" s="161"/>
      <c r="J42" s="164" t="s">
        <v>38</v>
      </c>
      <c r="K42" s="156" t="s">
        <v>74</v>
      </c>
      <c r="L42" s="157" t="s">
        <v>75</v>
      </c>
    </row>
    <row r="43" spans="1:14" s="158" customFormat="1" ht="30" customHeight="1">
      <c r="A43" s="163"/>
      <c r="B43" s="110" t="s">
        <v>431</v>
      </c>
      <c r="C43" s="98">
        <v>0</v>
      </c>
      <c r="D43" s="98">
        <v>0</v>
      </c>
      <c r="E43" s="98">
        <f>C43-D43</f>
        <v>0</v>
      </c>
      <c r="F43" s="96"/>
      <c r="G43" s="160"/>
      <c r="H43" s="109"/>
      <c r="I43" s="161"/>
      <c r="J43" s="164" t="s">
        <v>38</v>
      </c>
      <c r="K43" s="156" t="s">
        <v>74</v>
      </c>
      <c r="L43" s="157" t="s">
        <v>75</v>
      </c>
    </row>
    <row r="44" spans="1:14" s="158" customFormat="1" ht="30" customHeight="1">
      <c r="A44" s="154" t="s">
        <v>76</v>
      </c>
      <c r="B44" s="104" t="s">
        <v>77</v>
      </c>
      <c r="C44" s="96">
        <f>C46</f>
        <v>0</v>
      </c>
      <c r="D44" s="96">
        <f>D46</f>
        <v>0</v>
      </c>
      <c r="E44" s="96">
        <f>E45+E46</f>
        <v>0</v>
      </c>
      <c r="F44" s="96">
        <v>6</v>
      </c>
      <c r="G44" s="160">
        <v>10</v>
      </c>
      <c r="H44" s="109" t="s">
        <v>78</v>
      </c>
      <c r="I44" s="161">
        <v>15295510709</v>
      </c>
      <c r="J44" s="113" t="s">
        <v>38</v>
      </c>
      <c r="K44" s="156" t="s">
        <v>79</v>
      </c>
      <c r="L44" s="157" t="s">
        <v>80</v>
      </c>
    </row>
    <row r="45" spans="1:14" s="158" customFormat="1" ht="37.5" customHeight="1">
      <c r="A45" s="154"/>
      <c r="B45" s="109" t="s">
        <v>347</v>
      </c>
      <c r="C45" s="97" t="s">
        <v>9</v>
      </c>
      <c r="D45" s="97" t="s">
        <v>9</v>
      </c>
      <c r="E45" s="98">
        <f>'冠名基金收支明细 (2023)'!E43</f>
        <v>0</v>
      </c>
      <c r="F45" s="96"/>
      <c r="G45" s="160"/>
      <c r="H45" s="109"/>
      <c r="I45" s="161"/>
      <c r="J45" s="164" t="s">
        <v>38</v>
      </c>
      <c r="K45" s="166" t="s">
        <v>79</v>
      </c>
      <c r="L45" s="157" t="s">
        <v>80</v>
      </c>
    </row>
    <row r="46" spans="1:14" s="158" customFormat="1" ht="30" customHeight="1">
      <c r="A46" s="163"/>
      <c r="B46" s="110" t="s">
        <v>431</v>
      </c>
      <c r="C46" s="98">
        <v>0</v>
      </c>
      <c r="D46" s="98">
        <v>0</v>
      </c>
      <c r="E46" s="98">
        <f>C46-D46</f>
        <v>0</v>
      </c>
      <c r="F46" s="96"/>
      <c r="G46" s="160"/>
      <c r="H46" s="109"/>
      <c r="I46" s="161"/>
      <c r="J46" s="164" t="s">
        <v>38</v>
      </c>
      <c r="K46" s="156" t="s">
        <v>79</v>
      </c>
      <c r="L46" s="157" t="s">
        <v>80</v>
      </c>
    </row>
    <row r="47" spans="1:14" s="158" customFormat="1" ht="30" customHeight="1">
      <c r="A47" s="154" t="s">
        <v>81</v>
      </c>
      <c r="B47" s="104" t="s">
        <v>82</v>
      </c>
      <c r="C47" s="96">
        <f>C49</f>
        <v>0</v>
      </c>
      <c r="D47" s="96">
        <f>D49</f>
        <v>0</v>
      </c>
      <c r="E47" s="96">
        <f>E48+E49</f>
        <v>0</v>
      </c>
      <c r="F47" s="96">
        <v>20</v>
      </c>
      <c r="G47" s="160">
        <v>10</v>
      </c>
      <c r="H47" s="109" t="s">
        <v>83</v>
      </c>
      <c r="I47" s="161">
        <v>13601439888</v>
      </c>
      <c r="J47" s="113" t="s">
        <v>38</v>
      </c>
      <c r="K47" s="156" t="s">
        <v>84</v>
      </c>
      <c r="L47" s="157" t="s">
        <v>85</v>
      </c>
    </row>
    <row r="48" spans="1:14" s="158" customFormat="1" ht="30" customHeight="1">
      <c r="A48" s="163"/>
      <c r="B48" s="110" t="s">
        <v>347</v>
      </c>
      <c r="C48" s="97" t="s">
        <v>9</v>
      </c>
      <c r="D48" s="97" t="s">
        <v>9</v>
      </c>
      <c r="E48" s="98">
        <f>'冠名基金收支明细 (2023)'!E46</f>
        <v>0</v>
      </c>
      <c r="F48" s="96"/>
      <c r="G48" s="160"/>
      <c r="H48" s="109"/>
      <c r="I48" s="161"/>
      <c r="J48" s="164" t="s">
        <v>38</v>
      </c>
      <c r="K48" s="156" t="s">
        <v>84</v>
      </c>
      <c r="L48" s="157" t="s">
        <v>85</v>
      </c>
    </row>
    <row r="49" spans="1:12" s="158" customFormat="1" ht="30" customHeight="1">
      <c r="A49" s="163"/>
      <c r="B49" s="110" t="s">
        <v>447</v>
      </c>
      <c r="C49" s="98">
        <v>0</v>
      </c>
      <c r="D49" s="98">
        <v>0</v>
      </c>
      <c r="E49" s="98">
        <f>C49-D49</f>
        <v>0</v>
      </c>
      <c r="F49" s="96"/>
      <c r="G49" s="160"/>
      <c r="H49" s="109"/>
      <c r="I49" s="161"/>
      <c r="J49" s="164" t="s">
        <v>38</v>
      </c>
      <c r="K49" s="156" t="s">
        <v>84</v>
      </c>
      <c r="L49" s="157" t="s">
        <v>85</v>
      </c>
    </row>
    <row r="50" spans="1:12" s="158" customFormat="1" ht="30" customHeight="1">
      <c r="A50" s="154" t="s">
        <v>86</v>
      </c>
      <c r="B50" s="104" t="s">
        <v>87</v>
      </c>
      <c r="C50" s="96">
        <f>C52</f>
        <v>0</v>
      </c>
      <c r="D50" s="96">
        <f>D52</f>
        <v>0</v>
      </c>
      <c r="E50" s="96">
        <f>E51+E52</f>
        <v>0</v>
      </c>
      <c r="F50" s="96">
        <v>8</v>
      </c>
      <c r="G50" s="160">
        <v>40</v>
      </c>
      <c r="H50" s="109" t="s">
        <v>88</v>
      </c>
      <c r="I50" s="161">
        <v>17766428897</v>
      </c>
      <c r="J50" s="113" t="s">
        <v>33</v>
      </c>
      <c r="K50" s="156" t="s">
        <v>89</v>
      </c>
      <c r="L50" s="157" t="s">
        <v>90</v>
      </c>
    </row>
    <row r="51" spans="1:12" s="158" customFormat="1" ht="30" customHeight="1">
      <c r="A51" s="154"/>
      <c r="B51" s="110" t="s">
        <v>347</v>
      </c>
      <c r="C51" s="97" t="s">
        <v>9</v>
      </c>
      <c r="D51" s="97" t="s">
        <v>9</v>
      </c>
      <c r="E51" s="98">
        <f>'冠名基金收支明细 (2023)'!E49</f>
        <v>0</v>
      </c>
      <c r="F51" s="96"/>
      <c r="G51" s="160"/>
      <c r="H51" s="109"/>
      <c r="I51" s="161"/>
      <c r="J51" s="164" t="s">
        <v>33</v>
      </c>
      <c r="K51" s="156" t="s">
        <v>89</v>
      </c>
      <c r="L51" s="157" t="s">
        <v>90</v>
      </c>
    </row>
    <row r="52" spans="1:12" s="158" customFormat="1" ht="30" customHeight="1">
      <c r="A52" s="163"/>
      <c r="B52" s="110" t="s">
        <v>431</v>
      </c>
      <c r="C52" s="98">
        <v>0</v>
      </c>
      <c r="D52" s="98">
        <v>0</v>
      </c>
      <c r="E52" s="98">
        <f>C52-D52</f>
        <v>0</v>
      </c>
      <c r="F52" s="96"/>
      <c r="G52" s="160"/>
      <c r="H52" s="109"/>
      <c r="I52" s="161"/>
      <c r="J52" s="164" t="s">
        <v>33</v>
      </c>
      <c r="K52" s="156" t="s">
        <v>89</v>
      </c>
      <c r="L52" s="157" t="s">
        <v>90</v>
      </c>
    </row>
    <row r="53" spans="1:12" s="158" customFormat="1" ht="30" customHeight="1">
      <c r="A53" s="154" t="s">
        <v>91</v>
      </c>
      <c r="B53" s="104" t="s">
        <v>92</v>
      </c>
      <c r="C53" s="113">
        <f>C55</f>
        <v>0</v>
      </c>
      <c r="D53" s="113">
        <f>D55</f>
        <v>0</v>
      </c>
      <c r="E53" s="96">
        <f>E54+E55</f>
        <v>100000</v>
      </c>
      <c r="F53" s="96"/>
      <c r="G53" s="160"/>
      <c r="H53" s="109"/>
      <c r="I53" s="161"/>
      <c r="J53" s="113" t="s">
        <v>93</v>
      </c>
      <c r="K53" s="156" t="s">
        <v>94</v>
      </c>
      <c r="L53" s="157" t="s">
        <v>95</v>
      </c>
    </row>
    <row r="54" spans="1:12" s="158" customFormat="1" ht="30" customHeight="1">
      <c r="A54" s="154"/>
      <c r="B54" s="110" t="s">
        <v>45</v>
      </c>
      <c r="C54" s="97" t="s">
        <v>9</v>
      </c>
      <c r="D54" s="97" t="s">
        <v>9</v>
      </c>
      <c r="E54" s="98">
        <f>'冠名基金收支明细 (2023)'!E52</f>
        <v>100000</v>
      </c>
      <c r="F54" s="98"/>
      <c r="G54" s="98"/>
      <c r="H54" s="98"/>
      <c r="I54" s="98"/>
      <c r="J54" s="164" t="s">
        <v>93</v>
      </c>
      <c r="K54" s="156" t="s">
        <v>94</v>
      </c>
      <c r="L54" s="157" t="s">
        <v>95</v>
      </c>
    </row>
    <row r="55" spans="1:12" s="158" customFormat="1" ht="30" customHeight="1">
      <c r="A55" s="154"/>
      <c r="B55" s="110" t="s">
        <v>431</v>
      </c>
      <c r="C55" s="98">
        <v>0</v>
      </c>
      <c r="D55" s="98">
        <v>0</v>
      </c>
      <c r="E55" s="98">
        <f>C55-D55</f>
        <v>0</v>
      </c>
      <c r="F55" s="98"/>
      <c r="G55" s="98"/>
      <c r="H55" s="98"/>
      <c r="I55" s="98"/>
      <c r="J55" s="164" t="s">
        <v>93</v>
      </c>
      <c r="K55" s="156" t="s">
        <v>94</v>
      </c>
      <c r="L55" s="157" t="s">
        <v>95</v>
      </c>
    </row>
    <row r="56" spans="1:12" s="158" customFormat="1" ht="30" customHeight="1">
      <c r="A56" s="154" t="s">
        <v>96</v>
      </c>
      <c r="B56" s="104" t="s">
        <v>97</v>
      </c>
      <c r="C56" s="96">
        <f>C58</f>
        <v>150000</v>
      </c>
      <c r="D56" s="96">
        <f>D58</f>
        <v>161960</v>
      </c>
      <c r="E56" s="96">
        <f>E57+E58</f>
        <v>188040</v>
      </c>
      <c r="F56" s="96"/>
      <c r="G56" s="160"/>
      <c r="H56" s="109"/>
      <c r="I56" s="161"/>
      <c r="J56" s="113" t="s">
        <v>38</v>
      </c>
      <c r="K56" s="156" t="s">
        <v>98</v>
      </c>
      <c r="L56" s="157" t="s">
        <v>99</v>
      </c>
    </row>
    <row r="57" spans="1:12" s="158" customFormat="1" ht="30" customHeight="1">
      <c r="A57" s="163"/>
      <c r="B57" s="110" t="s">
        <v>347</v>
      </c>
      <c r="C57" s="97" t="s">
        <v>9</v>
      </c>
      <c r="D57" s="97" t="s">
        <v>9</v>
      </c>
      <c r="E57" s="98">
        <f>'冠名基金收支明细 (2023)'!E55</f>
        <v>200000</v>
      </c>
      <c r="F57" s="96"/>
      <c r="G57" s="160"/>
      <c r="H57" s="109"/>
      <c r="I57" s="161"/>
      <c r="J57" s="164" t="s">
        <v>38</v>
      </c>
      <c r="K57" s="156" t="s">
        <v>98</v>
      </c>
      <c r="L57" s="157" t="s">
        <v>99</v>
      </c>
    </row>
    <row r="58" spans="1:12" s="158" customFormat="1" ht="30" customHeight="1">
      <c r="A58" s="163"/>
      <c r="B58" s="110" t="s">
        <v>432</v>
      </c>
      <c r="C58" s="98">
        <v>150000</v>
      </c>
      <c r="D58" s="98">
        <v>161960</v>
      </c>
      <c r="E58" s="98">
        <f>C58-D58</f>
        <v>-11960</v>
      </c>
      <c r="F58" s="96"/>
      <c r="G58" s="160"/>
      <c r="H58" s="109"/>
      <c r="I58" s="161"/>
      <c r="J58" s="164" t="s">
        <v>38</v>
      </c>
      <c r="K58" s="156" t="s">
        <v>98</v>
      </c>
      <c r="L58" s="157" t="s">
        <v>99</v>
      </c>
    </row>
    <row r="59" spans="1:12" s="158" customFormat="1" ht="30" customHeight="1">
      <c r="A59" s="154" t="s">
        <v>377</v>
      </c>
      <c r="B59" s="104" t="s">
        <v>374</v>
      </c>
      <c r="C59" s="96">
        <f>C61</f>
        <v>424857</v>
      </c>
      <c r="D59" s="96">
        <f>D61</f>
        <v>126000</v>
      </c>
      <c r="E59" s="96">
        <f>E60+E61</f>
        <v>926590.9</v>
      </c>
      <c r="F59" s="96"/>
      <c r="G59" s="160"/>
      <c r="H59" s="109"/>
      <c r="I59" s="161"/>
      <c r="J59" s="113" t="s">
        <v>38</v>
      </c>
      <c r="K59" s="219" t="s">
        <v>429</v>
      </c>
      <c r="L59" s="157" t="s">
        <v>376</v>
      </c>
    </row>
    <row r="60" spans="1:12" s="158" customFormat="1" ht="30" customHeight="1">
      <c r="A60" s="163"/>
      <c r="B60" s="110" t="s">
        <v>347</v>
      </c>
      <c r="C60" s="97" t="s">
        <v>9</v>
      </c>
      <c r="D60" s="97" t="s">
        <v>9</v>
      </c>
      <c r="E60" s="98">
        <f>'冠名基金收支明细 (2023)'!E58</f>
        <v>627733.9</v>
      </c>
      <c r="F60" s="96"/>
      <c r="G60" s="160"/>
      <c r="H60" s="109"/>
      <c r="I60" s="161"/>
      <c r="J60" s="164" t="s">
        <v>38</v>
      </c>
      <c r="K60" s="219" t="s">
        <v>429</v>
      </c>
      <c r="L60" s="157" t="s">
        <v>376</v>
      </c>
    </row>
    <row r="61" spans="1:12" s="158" customFormat="1" ht="30" customHeight="1">
      <c r="A61" s="163"/>
      <c r="B61" s="110" t="s">
        <v>432</v>
      </c>
      <c r="C61" s="98">
        <f>7460+417397</f>
        <v>424857</v>
      </c>
      <c r="D61" s="98">
        <v>126000</v>
      </c>
      <c r="E61" s="98">
        <f>C61-D61</f>
        <v>298857</v>
      </c>
      <c r="F61" s="96"/>
      <c r="G61" s="160"/>
      <c r="H61" s="109"/>
      <c r="I61" s="161"/>
      <c r="J61" s="164" t="s">
        <v>38</v>
      </c>
      <c r="K61" s="219" t="s">
        <v>429</v>
      </c>
      <c r="L61" s="157" t="s">
        <v>433</v>
      </c>
    </row>
    <row r="62" spans="1:12" ht="30" customHeight="1">
      <c r="A62" s="154" t="s">
        <v>102</v>
      </c>
      <c r="B62" s="104" t="s">
        <v>103</v>
      </c>
      <c r="C62" s="96">
        <f>C64</f>
        <v>30000</v>
      </c>
      <c r="D62" s="96">
        <f>D64</f>
        <v>30000</v>
      </c>
      <c r="E62" s="96">
        <f>E63+E64</f>
        <v>50000</v>
      </c>
      <c r="F62" s="98"/>
      <c r="G62" s="176"/>
      <c r="H62" s="109"/>
      <c r="I62" s="161"/>
      <c r="J62" s="113" t="s">
        <v>38</v>
      </c>
      <c r="K62" s="161" t="s">
        <v>104</v>
      </c>
      <c r="L62" s="157" t="s">
        <v>105</v>
      </c>
    </row>
    <row r="63" spans="1:12" ht="30" customHeight="1">
      <c r="A63" s="154"/>
      <c r="B63" s="110" t="s">
        <v>347</v>
      </c>
      <c r="C63" s="97" t="s">
        <v>9</v>
      </c>
      <c r="D63" s="97" t="s">
        <v>9</v>
      </c>
      <c r="E63" s="98">
        <f>'冠名基金收支明细 (2023)'!E60</f>
        <v>50000</v>
      </c>
      <c r="F63" s="98"/>
      <c r="G63" s="176"/>
      <c r="H63" s="109"/>
      <c r="I63" s="161"/>
      <c r="J63" s="164" t="s">
        <v>38</v>
      </c>
      <c r="K63" s="161" t="s">
        <v>104</v>
      </c>
      <c r="L63" s="157" t="s">
        <v>105</v>
      </c>
    </row>
    <row r="64" spans="1:12" ht="30" customHeight="1">
      <c r="A64" s="154"/>
      <c r="B64" s="110" t="s">
        <v>431</v>
      </c>
      <c r="C64" s="98">
        <v>30000</v>
      </c>
      <c r="D64" s="98">
        <v>30000</v>
      </c>
      <c r="E64" s="98">
        <f>C64-D64</f>
        <v>0</v>
      </c>
      <c r="F64" s="98"/>
      <c r="G64" s="176"/>
      <c r="H64" s="109"/>
      <c r="I64" s="161"/>
      <c r="J64" s="164" t="s">
        <v>38</v>
      </c>
      <c r="K64" s="161" t="s">
        <v>104</v>
      </c>
      <c r="L64" s="157" t="s">
        <v>105</v>
      </c>
    </row>
    <row r="65" spans="1:14" ht="30" customHeight="1">
      <c r="A65" s="154" t="s">
        <v>106</v>
      </c>
      <c r="B65" s="104" t="s">
        <v>107</v>
      </c>
      <c r="C65" s="96">
        <v>0</v>
      </c>
      <c r="D65" s="96">
        <v>0</v>
      </c>
      <c r="E65" s="96">
        <f>E66+E67</f>
        <v>4709.5999999999767</v>
      </c>
      <c r="F65" s="98"/>
      <c r="G65" s="176"/>
      <c r="H65" s="109"/>
      <c r="I65" s="161"/>
      <c r="J65" s="113" t="s">
        <v>33</v>
      </c>
      <c r="K65" s="161" t="s">
        <v>108</v>
      </c>
      <c r="L65" s="157" t="s">
        <v>109</v>
      </c>
    </row>
    <row r="66" spans="1:14" ht="30" customHeight="1">
      <c r="A66" s="154"/>
      <c r="B66" s="110" t="s">
        <v>347</v>
      </c>
      <c r="C66" s="97" t="s">
        <v>9</v>
      </c>
      <c r="D66" s="97" t="s">
        <v>9</v>
      </c>
      <c r="E66" s="98">
        <f>'冠名基金收支明细 (2023)'!E63</f>
        <v>4709.5999999999767</v>
      </c>
      <c r="F66" s="98"/>
      <c r="G66" s="176"/>
      <c r="H66" s="109"/>
      <c r="I66" s="161"/>
      <c r="J66" s="164" t="s">
        <v>33</v>
      </c>
      <c r="K66" s="161" t="s">
        <v>108</v>
      </c>
      <c r="L66" s="157" t="s">
        <v>109</v>
      </c>
    </row>
    <row r="67" spans="1:14" s="158" customFormat="1" ht="30" customHeight="1">
      <c r="A67" s="163"/>
      <c r="B67" s="110" t="s">
        <v>431</v>
      </c>
      <c r="C67" s="98">
        <v>0</v>
      </c>
      <c r="D67" s="98">
        <v>0</v>
      </c>
      <c r="E67" s="98">
        <v>0</v>
      </c>
      <c r="F67" s="96"/>
      <c r="G67" s="160"/>
      <c r="H67" s="109"/>
      <c r="I67" s="161"/>
      <c r="J67" s="164" t="s">
        <v>33</v>
      </c>
      <c r="K67" s="161" t="s">
        <v>108</v>
      </c>
      <c r="L67" s="157" t="s">
        <v>109</v>
      </c>
    </row>
    <row r="68" spans="1:14" s="158" customFormat="1" ht="30" customHeight="1">
      <c r="A68" s="154" t="s">
        <v>110</v>
      </c>
      <c r="B68" s="104" t="s">
        <v>111</v>
      </c>
      <c r="C68" s="96">
        <v>0</v>
      </c>
      <c r="D68" s="96">
        <f>D70</f>
        <v>0</v>
      </c>
      <c r="E68" s="96">
        <f>E69+E70</f>
        <v>0</v>
      </c>
      <c r="F68" s="96">
        <v>20</v>
      </c>
      <c r="G68" s="160">
        <v>50</v>
      </c>
      <c r="H68" s="109" t="s">
        <v>112</v>
      </c>
      <c r="I68" s="161">
        <v>18851689529</v>
      </c>
      <c r="J68" s="113" t="s">
        <v>38</v>
      </c>
      <c r="K68" s="161" t="s">
        <v>113</v>
      </c>
      <c r="L68" s="157" t="s">
        <v>114</v>
      </c>
    </row>
    <row r="69" spans="1:14" s="158" customFormat="1" ht="30" customHeight="1">
      <c r="A69" s="163"/>
      <c r="B69" s="109" t="s">
        <v>347</v>
      </c>
      <c r="C69" s="97" t="s">
        <v>9</v>
      </c>
      <c r="D69" s="97" t="s">
        <v>9</v>
      </c>
      <c r="E69" s="98">
        <f>'冠名基金收支明细 (2023)'!E66</f>
        <v>0</v>
      </c>
      <c r="F69" s="96"/>
      <c r="G69" s="160"/>
      <c r="H69" s="109"/>
      <c r="I69" s="161"/>
      <c r="J69" s="164" t="s">
        <v>38</v>
      </c>
      <c r="K69" s="156" t="s">
        <v>113</v>
      </c>
      <c r="L69" s="157" t="s">
        <v>114</v>
      </c>
    </row>
    <row r="70" spans="1:14" s="158" customFormat="1" ht="30" customHeight="1">
      <c r="A70" s="163"/>
      <c r="B70" s="110" t="s">
        <v>431</v>
      </c>
      <c r="C70" s="98">
        <v>0</v>
      </c>
      <c r="D70" s="98">
        <v>0</v>
      </c>
      <c r="E70" s="98">
        <f>C70-D70</f>
        <v>0</v>
      </c>
      <c r="F70" s="96"/>
      <c r="G70" s="160"/>
      <c r="H70" s="109"/>
      <c r="I70" s="161"/>
      <c r="J70" s="164" t="s">
        <v>38</v>
      </c>
      <c r="K70" s="156" t="s">
        <v>113</v>
      </c>
      <c r="L70" s="157" t="s">
        <v>114</v>
      </c>
    </row>
    <row r="71" spans="1:14" s="158" customFormat="1" ht="30" customHeight="1">
      <c r="A71" s="163"/>
      <c r="B71" s="110" t="s">
        <v>431</v>
      </c>
      <c r="C71" s="98">
        <v>0</v>
      </c>
      <c r="D71" s="98">
        <v>0</v>
      </c>
      <c r="E71" s="98">
        <f>C71-D71</f>
        <v>0</v>
      </c>
      <c r="F71" s="96"/>
      <c r="G71" s="160"/>
      <c r="H71" s="109"/>
      <c r="I71" s="161"/>
      <c r="J71" s="164"/>
      <c r="K71" s="156"/>
      <c r="L71" s="157"/>
    </row>
    <row r="72" spans="1:14" s="158" customFormat="1" ht="30" customHeight="1">
      <c r="A72" s="154" t="s">
        <v>115</v>
      </c>
      <c r="B72" s="104" t="s">
        <v>116</v>
      </c>
      <c r="C72" s="96">
        <f>C74</f>
        <v>0</v>
      </c>
      <c r="D72" s="96">
        <f>D74</f>
        <v>0</v>
      </c>
      <c r="E72" s="96">
        <f>E73+E74</f>
        <v>0</v>
      </c>
      <c r="F72" s="96"/>
      <c r="G72" s="160"/>
      <c r="H72" s="109"/>
      <c r="I72" s="161"/>
      <c r="J72" s="113" t="s">
        <v>38</v>
      </c>
      <c r="K72" s="161" t="s">
        <v>117</v>
      </c>
      <c r="L72" s="157" t="s">
        <v>118</v>
      </c>
    </row>
    <row r="73" spans="1:14" s="158" customFormat="1" ht="30" customHeight="1">
      <c r="A73" s="163"/>
      <c r="B73" s="110" t="s">
        <v>347</v>
      </c>
      <c r="C73" s="97" t="s">
        <v>9</v>
      </c>
      <c r="D73" s="97" t="s">
        <v>9</v>
      </c>
      <c r="E73" s="98">
        <f>'冠名基金收支明细 (2023)'!E69</f>
        <v>0</v>
      </c>
      <c r="F73" s="96"/>
      <c r="G73" s="160"/>
      <c r="H73" s="109"/>
      <c r="I73" s="161"/>
      <c r="J73" s="164" t="s">
        <v>38</v>
      </c>
      <c r="K73" s="161" t="s">
        <v>117</v>
      </c>
      <c r="L73" s="157" t="s">
        <v>118</v>
      </c>
    </row>
    <row r="74" spans="1:14" s="158" customFormat="1" ht="30" customHeight="1">
      <c r="A74" s="163"/>
      <c r="B74" s="110" t="s">
        <v>431</v>
      </c>
      <c r="C74" s="98">
        <v>0</v>
      </c>
      <c r="D74" s="98">
        <v>0</v>
      </c>
      <c r="E74" s="98">
        <f>C74-D74</f>
        <v>0</v>
      </c>
      <c r="F74" s="96"/>
      <c r="G74" s="160"/>
      <c r="H74" s="109"/>
      <c r="I74" s="161"/>
      <c r="J74" s="164" t="s">
        <v>38</v>
      </c>
      <c r="K74" s="161" t="s">
        <v>117</v>
      </c>
      <c r="L74" s="157" t="s">
        <v>118</v>
      </c>
    </row>
    <row r="75" spans="1:14" s="158" customFormat="1" ht="30" customHeight="1">
      <c r="A75" s="154" t="s">
        <v>119</v>
      </c>
      <c r="B75" s="104" t="s">
        <v>120</v>
      </c>
      <c r="C75" s="96">
        <f>C77</f>
        <v>100000</v>
      </c>
      <c r="D75" s="96">
        <f>D77</f>
        <v>100000</v>
      </c>
      <c r="E75" s="96">
        <f>E76+E77</f>
        <v>26060.830000000016</v>
      </c>
      <c r="F75" s="96"/>
      <c r="G75" s="160"/>
      <c r="H75" s="109"/>
      <c r="I75" s="161"/>
      <c r="J75" s="113" t="s">
        <v>121</v>
      </c>
      <c r="K75" s="161" t="s">
        <v>122</v>
      </c>
      <c r="L75" s="157" t="s">
        <v>123</v>
      </c>
    </row>
    <row r="76" spans="1:14" s="158" customFormat="1" ht="30" customHeight="1">
      <c r="A76" s="163"/>
      <c r="B76" s="110" t="s">
        <v>347</v>
      </c>
      <c r="C76" s="97" t="s">
        <v>9</v>
      </c>
      <c r="D76" s="97" t="s">
        <v>9</v>
      </c>
      <c r="E76" s="98">
        <f>'冠名基金收支明细 (2023)'!E72</f>
        <v>26060.830000000016</v>
      </c>
      <c r="F76" s="96"/>
      <c r="G76" s="160"/>
      <c r="H76" s="109"/>
      <c r="I76" s="161"/>
      <c r="J76" s="164" t="s">
        <v>121</v>
      </c>
      <c r="K76" s="199" t="s">
        <v>122</v>
      </c>
      <c r="L76" s="157" t="s">
        <v>123</v>
      </c>
    </row>
    <row r="77" spans="1:14" s="158" customFormat="1" ht="30" customHeight="1">
      <c r="A77" s="163"/>
      <c r="B77" s="110" t="s">
        <v>431</v>
      </c>
      <c r="C77" s="98">
        <v>100000</v>
      </c>
      <c r="D77" s="98">
        <v>100000</v>
      </c>
      <c r="E77" s="98">
        <f>C77-D77</f>
        <v>0</v>
      </c>
      <c r="F77" s="96"/>
      <c r="G77" s="160"/>
      <c r="H77" s="109"/>
      <c r="I77" s="161"/>
      <c r="J77" s="164" t="s">
        <v>121</v>
      </c>
      <c r="K77" s="199" t="s">
        <v>122</v>
      </c>
      <c r="L77" s="157" t="s">
        <v>123</v>
      </c>
    </row>
    <row r="78" spans="1:14" s="158" customFormat="1" ht="30" customHeight="1">
      <c r="A78" s="154" t="s">
        <v>124</v>
      </c>
      <c r="B78" s="104" t="s">
        <v>125</v>
      </c>
      <c r="C78" s="96">
        <f>C80</f>
        <v>0</v>
      </c>
      <c r="D78" s="96">
        <f>D80</f>
        <v>0</v>
      </c>
      <c r="E78" s="96">
        <f>E79+E80</f>
        <v>0</v>
      </c>
      <c r="F78" s="96"/>
      <c r="G78" s="160"/>
      <c r="H78" s="109"/>
      <c r="I78" s="161"/>
      <c r="J78" s="113" t="s">
        <v>121</v>
      </c>
      <c r="K78" s="161" t="s">
        <v>126</v>
      </c>
      <c r="L78" s="157" t="s">
        <v>127</v>
      </c>
    </row>
    <row r="79" spans="1:14" s="158" customFormat="1" ht="30" customHeight="1">
      <c r="A79" s="163"/>
      <c r="B79" s="110" t="s">
        <v>347</v>
      </c>
      <c r="C79" s="97" t="s">
        <v>9</v>
      </c>
      <c r="D79" s="97" t="s">
        <v>9</v>
      </c>
      <c r="E79" s="98">
        <f>'冠名基金收支明细 (2023)'!E75</f>
        <v>0</v>
      </c>
      <c r="F79" s="96"/>
      <c r="G79" s="160"/>
      <c r="H79" s="109"/>
      <c r="I79" s="161"/>
      <c r="J79" s="164" t="s">
        <v>121</v>
      </c>
      <c r="K79" s="199" t="s">
        <v>126</v>
      </c>
      <c r="L79" s="157" t="s">
        <v>127</v>
      </c>
      <c r="N79" s="159"/>
    </row>
    <row r="80" spans="1:14" s="158" customFormat="1" ht="30" customHeight="1">
      <c r="A80" s="163"/>
      <c r="B80" s="110" t="s">
        <v>431</v>
      </c>
      <c r="C80" s="98">
        <v>0</v>
      </c>
      <c r="D80" s="98">
        <v>0</v>
      </c>
      <c r="E80" s="98">
        <f>C80-D80</f>
        <v>0</v>
      </c>
      <c r="F80" s="96"/>
      <c r="G80" s="160"/>
      <c r="H80" s="109"/>
      <c r="I80" s="161"/>
      <c r="J80" s="164" t="s">
        <v>121</v>
      </c>
      <c r="K80" s="199" t="s">
        <v>126</v>
      </c>
      <c r="L80" s="157" t="s">
        <v>127</v>
      </c>
    </row>
    <row r="81" spans="1:14" s="158" customFormat="1" ht="30" customHeight="1">
      <c r="A81" s="154" t="s">
        <v>128</v>
      </c>
      <c r="B81" s="104" t="s">
        <v>129</v>
      </c>
      <c r="C81" s="96">
        <f>C83</f>
        <v>0</v>
      </c>
      <c r="D81" s="96">
        <f>D83</f>
        <v>100000</v>
      </c>
      <c r="E81" s="96">
        <f>E82+E83</f>
        <v>15000</v>
      </c>
      <c r="F81" s="96"/>
      <c r="G81" s="160"/>
      <c r="H81" s="109"/>
      <c r="I81" s="161"/>
      <c r="J81" s="113" t="s">
        <v>38</v>
      </c>
      <c r="K81" s="161" t="s">
        <v>130</v>
      </c>
      <c r="L81" s="157" t="s">
        <v>131</v>
      </c>
      <c r="N81" s="180"/>
    </row>
    <row r="82" spans="1:14" s="158" customFormat="1" ht="30" customHeight="1">
      <c r="A82" s="163"/>
      <c r="B82" s="110" t="s">
        <v>347</v>
      </c>
      <c r="C82" s="97" t="s">
        <v>9</v>
      </c>
      <c r="D82" s="97" t="s">
        <v>9</v>
      </c>
      <c r="E82" s="98">
        <f>'冠名基金收支明细 (2023)'!E78</f>
        <v>115000</v>
      </c>
      <c r="F82" s="96"/>
      <c r="G82" s="160"/>
      <c r="H82" s="109"/>
      <c r="I82" s="161"/>
      <c r="J82" s="164" t="s">
        <v>38</v>
      </c>
      <c r="K82" s="199" t="s">
        <v>130</v>
      </c>
      <c r="L82" s="157" t="s">
        <v>131</v>
      </c>
    </row>
    <row r="83" spans="1:14" s="158" customFormat="1" ht="30" customHeight="1">
      <c r="A83" s="163"/>
      <c r="B83" s="110" t="s">
        <v>431</v>
      </c>
      <c r="C83" s="98">
        <v>0</v>
      </c>
      <c r="D83" s="98">
        <v>100000</v>
      </c>
      <c r="E83" s="98">
        <f>C83-D83</f>
        <v>-100000</v>
      </c>
      <c r="F83" s="96"/>
      <c r="G83" s="160"/>
      <c r="H83" s="109"/>
      <c r="I83" s="161"/>
      <c r="J83" s="164" t="s">
        <v>38</v>
      </c>
      <c r="K83" s="199" t="s">
        <v>130</v>
      </c>
      <c r="L83" s="157" t="s">
        <v>131</v>
      </c>
    </row>
    <row r="84" spans="1:14" s="158" customFormat="1" ht="30" customHeight="1">
      <c r="A84" s="154" t="s">
        <v>132</v>
      </c>
      <c r="B84" s="104" t="s">
        <v>133</v>
      </c>
      <c r="C84" s="96">
        <f>C86</f>
        <v>0</v>
      </c>
      <c r="D84" s="96">
        <f>D86</f>
        <v>50000</v>
      </c>
      <c r="E84" s="96">
        <f>E85+E86</f>
        <v>0</v>
      </c>
      <c r="F84" s="96"/>
      <c r="G84" s="160"/>
      <c r="H84" s="109"/>
      <c r="I84" s="161"/>
      <c r="J84" s="113" t="s">
        <v>38</v>
      </c>
      <c r="K84" s="161" t="s">
        <v>134</v>
      </c>
      <c r="L84" s="157" t="s">
        <v>135</v>
      </c>
    </row>
    <row r="85" spans="1:14" s="158" customFormat="1" ht="30" customHeight="1">
      <c r="A85" s="163"/>
      <c r="B85" s="109" t="s">
        <v>347</v>
      </c>
      <c r="C85" s="97" t="s">
        <v>9</v>
      </c>
      <c r="D85" s="97" t="s">
        <v>9</v>
      </c>
      <c r="E85" s="98">
        <f>'冠名基金收支明细 (2023)'!E81</f>
        <v>50000</v>
      </c>
      <c r="F85" s="96"/>
      <c r="G85" s="160"/>
      <c r="H85" s="109"/>
      <c r="I85" s="161"/>
      <c r="J85" s="164" t="s">
        <v>38</v>
      </c>
      <c r="K85" s="199" t="s">
        <v>134</v>
      </c>
      <c r="L85" s="157" t="s">
        <v>135</v>
      </c>
      <c r="N85" s="159"/>
    </row>
    <row r="86" spans="1:14" s="158" customFormat="1" ht="30" customHeight="1">
      <c r="A86" s="163"/>
      <c r="B86" s="110" t="s">
        <v>431</v>
      </c>
      <c r="C86" s="98">
        <v>0</v>
      </c>
      <c r="D86" s="98">
        <v>50000</v>
      </c>
      <c r="E86" s="98">
        <f>C86-D86</f>
        <v>-50000</v>
      </c>
      <c r="F86" s="96"/>
      <c r="G86" s="160"/>
      <c r="H86" s="109"/>
      <c r="I86" s="161"/>
      <c r="J86" s="164" t="s">
        <v>38</v>
      </c>
      <c r="K86" s="199" t="s">
        <v>134</v>
      </c>
      <c r="L86" s="157" t="s">
        <v>135</v>
      </c>
      <c r="N86" s="159"/>
    </row>
    <row r="87" spans="1:14" s="158" customFormat="1" ht="30" customHeight="1">
      <c r="A87" s="154" t="s">
        <v>136</v>
      </c>
      <c r="B87" s="104" t="s">
        <v>137</v>
      </c>
      <c r="C87" s="96">
        <f>C89</f>
        <v>100000</v>
      </c>
      <c r="D87" s="96">
        <f>D89</f>
        <v>102032</v>
      </c>
      <c r="E87" s="96">
        <f>E88+E89</f>
        <v>1636</v>
      </c>
      <c r="F87" s="96"/>
      <c r="G87" s="160"/>
      <c r="H87" s="109"/>
      <c r="I87" s="161"/>
      <c r="J87" s="113" t="s">
        <v>38</v>
      </c>
      <c r="K87" s="161" t="s">
        <v>138</v>
      </c>
      <c r="L87" s="157" t="s">
        <v>139</v>
      </c>
    </row>
    <row r="88" spans="1:14" s="158" customFormat="1" ht="30" customHeight="1">
      <c r="A88" s="163"/>
      <c r="B88" s="110" t="s">
        <v>347</v>
      </c>
      <c r="C88" s="97" t="s">
        <v>9</v>
      </c>
      <c r="D88" s="97" t="s">
        <v>9</v>
      </c>
      <c r="E88" s="98">
        <f>'冠名基金收支明细 (2023)'!E84</f>
        <v>3668</v>
      </c>
      <c r="F88" s="96"/>
      <c r="G88" s="160"/>
      <c r="H88" s="109"/>
      <c r="I88" s="161"/>
      <c r="J88" s="164" t="s">
        <v>38</v>
      </c>
      <c r="K88" s="161" t="s">
        <v>138</v>
      </c>
      <c r="L88" s="157" t="s">
        <v>139</v>
      </c>
    </row>
    <row r="89" spans="1:14" s="158" customFormat="1" ht="30" customHeight="1">
      <c r="A89" s="163"/>
      <c r="B89" s="110" t="s">
        <v>431</v>
      </c>
      <c r="C89" s="98">
        <v>100000</v>
      </c>
      <c r="D89" s="98">
        <v>102032</v>
      </c>
      <c r="E89" s="98">
        <f>C89-D89</f>
        <v>-2032</v>
      </c>
      <c r="F89" s="96"/>
      <c r="G89" s="160"/>
      <c r="H89" s="109"/>
      <c r="I89" s="161"/>
      <c r="J89" s="164" t="s">
        <v>38</v>
      </c>
      <c r="K89" s="161" t="s">
        <v>138</v>
      </c>
      <c r="L89" s="157" t="s">
        <v>143</v>
      </c>
    </row>
    <row r="90" spans="1:14" s="158" customFormat="1" ht="30" customHeight="1">
      <c r="A90" s="154" t="s">
        <v>140</v>
      </c>
      <c r="B90" s="104" t="s">
        <v>141</v>
      </c>
      <c r="C90" s="96">
        <f>C92</f>
        <v>0</v>
      </c>
      <c r="D90" s="96">
        <f>D92</f>
        <v>20000</v>
      </c>
      <c r="E90" s="96">
        <f>E91+E92</f>
        <v>0</v>
      </c>
      <c r="F90" s="96"/>
      <c r="G90" s="160"/>
      <c r="H90" s="109"/>
      <c r="I90" s="161"/>
      <c r="J90" s="113" t="s">
        <v>38</v>
      </c>
      <c r="K90" s="199" t="s">
        <v>142</v>
      </c>
      <c r="L90" s="157" t="s">
        <v>143</v>
      </c>
    </row>
    <row r="91" spans="1:14" s="158" customFormat="1" ht="30" customHeight="1">
      <c r="A91" s="163"/>
      <c r="B91" s="110" t="s">
        <v>347</v>
      </c>
      <c r="C91" s="97" t="s">
        <v>9</v>
      </c>
      <c r="D91" s="97" t="s">
        <v>9</v>
      </c>
      <c r="E91" s="98">
        <f>'冠名基金收支明细 (2023)'!E87</f>
        <v>20000</v>
      </c>
      <c r="F91" s="96"/>
      <c r="G91" s="160"/>
      <c r="H91" s="109"/>
      <c r="I91" s="161"/>
      <c r="J91" s="164" t="s">
        <v>38</v>
      </c>
      <c r="K91" s="199" t="s">
        <v>142</v>
      </c>
      <c r="L91" s="157" t="s">
        <v>143</v>
      </c>
    </row>
    <row r="92" spans="1:14" s="158" customFormat="1" ht="30" customHeight="1">
      <c r="A92" s="163"/>
      <c r="B92" s="110" t="s">
        <v>431</v>
      </c>
      <c r="C92" s="98">
        <v>0</v>
      </c>
      <c r="D92" s="98">
        <v>20000</v>
      </c>
      <c r="E92" s="98">
        <f>C92-D92</f>
        <v>-20000</v>
      </c>
      <c r="F92" s="96"/>
      <c r="G92" s="160"/>
      <c r="H92" s="109"/>
      <c r="I92" s="161"/>
      <c r="J92" s="164" t="s">
        <v>38</v>
      </c>
      <c r="K92" s="199" t="s">
        <v>142</v>
      </c>
      <c r="L92" s="157" t="s">
        <v>143</v>
      </c>
    </row>
    <row r="93" spans="1:14" ht="30" customHeight="1">
      <c r="A93" s="154" t="s">
        <v>342</v>
      </c>
      <c r="B93" s="104" t="s">
        <v>409</v>
      </c>
      <c r="C93" s="96">
        <f>C95</f>
        <v>30000</v>
      </c>
      <c r="D93" s="96">
        <f>D95</f>
        <v>50000</v>
      </c>
      <c r="E93" s="96">
        <f>E94+E95</f>
        <v>0</v>
      </c>
      <c r="F93" s="98"/>
      <c r="G93" s="176"/>
      <c r="H93" s="109"/>
      <c r="I93" s="161"/>
      <c r="J93" s="113" t="s">
        <v>187</v>
      </c>
      <c r="K93" s="161" t="s">
        <v>313</v>
      </c>
      <c r="L93" s="157" t="s">
        <v>314</v>
      </c>
    </row>
    <row r="94" spans="1:14" ht="30" customHeight="1">
      <c r="A94" s="163"/>
      <c r="B94" s="110" t="s">
        <v>347</v>
      </c>
      <c r="C94" s="97" t="s">
        <v>9</v>
      </c>
      <c r="D94" s="97" t="s">
        <v>9</v>
      </c>
      <c r="E94" s="98">
        <f>'冠名基金收支明细 (2023)'!E90</f>
        <v>20000</v>
      </c>
      <c r="F94" s="98"/>
      <c r="G94" s="176"/>
      <c r="H94" s="109"/>
      <c r="I94" s="161"/>
      <c r="J94" s="164" t="s">
        <v>187</v>
      </c>
      <c r="K94" s="161" t="s">
        <v>313</v>
      </c>
      <c r="L94" s="157" t="s">
        <v>314</v>
      </c>
    </row>
    <row r="95" spans="1:14" ht="30" customHeight="1">
      <c r="A95" s="163"/>
      <c r="B95" s="110" t="s">
        <v>431</v>
      </c>
      <c r="C95" s="98">
        <v>30000</v>
      </c>
      <c r="D95" s="98">
        <v>50000</v>
      </c>
      <c r="E95" s="98">
        <f>C95-D95</f>
        <v>-20000</v>
      </c>
      <c r="F95" s="98"/>
      <c r="G95" s="176"/>
      <c r="H95" s="109"/>
      <c r="I95" s="161"/>
      <c r="J95" s="164" t="s">
        <v>187</v>
      </c>
      <c r="K95" s="161" t="s">
        <v>313</v>
      </c>
      <c r="L95" s="157" t="s">
        <v>314</v>
      </c>
    </row>
    <row r="96" spans="1:14" ht="30" customHeight="1">
      <c r="A96" s="154" t="s">
        <v>343</v>
      </c>
      <c r="B96" s="104" t="s">
        <v>356</v>
      </c>
      <c r="C96" s="96">
        <f>C98</f>
        <v>0</v>
      </c>
      <c r="D96" s="96">
        <f>D98</f>
        <v>0</v>
      </c>
      <c r="E96" s="96">
        <f>E97+E98</f>
        <v>0</v>
      </c>
      <c r="F96" s="98"/>
      <c r="G96" s="176"/>
      <c r="H96" s="109"/>
      <c r="I96" s="161"/>
      <c r="J96" s="113" t="s">
        <v>187</v>
      </c>
      <c r="K96" s="161" t="s">
        <v>316</v>
      </c>
      <c r="L96" s="157" t="s">
        <v>317</v>
      </c>
    </row>
    <row r="97" spans="1:16" ht="30" customHeight="1">
      <c r="A97" s="163"/>
      <c r="B97" s="110" t="s">
        <v>347</v>
      </c>
      <c r="C97" s="97" t="s">
        <v>9</v>
      </c>
      <c r="D97" s="97" t="s">
        <v>9</v>
      </c>
      <c r="E97" s="98">
        <f>'冠名基金收支明细 (2023)'!E93</f>
        <v>0</v>
      </c>
      <c r="F97" s="98"/>
      <c r="G97" s="176"/>
      <c r="H97" s="109"/>
      <c r="I97" s="161"/>
      <c r="J97" s="164" t="s">
        <v>187</v>
      </c>
      <c r="K97" s="164" t="s">
        <v>316</v>
      </c>
      <c r="L97" s="157" t="s">
        <v>317</v>
      </c>
    </row>
    <row r="98" spans="1:16" ht="30" customHeight="1">
      <c r="A98" s="163"/>
      <c r="B98" s="110" t="s">
        <v>431</v>
      </c>
      <c r="C98" s="98">
        <v>0</v>
      </c>
      <c r="D98" s="98">
        <v>0</v>
      </c>
      <c r="E98" s="98">
        <f>C98-D98</f>
        <v>0</v>
      </c>
      <c r="F98" s="98"/>
      <c r="G98" s="176"/>
      <c r="H98" s="109"/>
      <c r="I98" s="161"/>
      <c r="J98" s="164" t="s">
        <v>187</v>
      </c>
      <c r="K98" s="164" t="s">
        <v>316</v>
      </c>
      <c r="L98" s="157" t="s">
        <v>317</v>
      </c>
    </row>
    <row r="99" spans="1:16" ht="30" customHeight="1">
      <c r="A99" s="154" t="s">
        <v>344</v>
      </c>
      <c r="B99" s="104" t="s">
        <v>352</v>
      </c>
      <c r="C99" s="96">
        <f>C101</f>
        <v>0</v>
      </c>
      <c r="D99" s="96">
        <f>D101</f>
        <v>100000</v>
      </c>
      <c r="E99" s="96">
        <f>E100+E101</f>
        <v>0</v>
      </c>
      <c r="F99" s="104"/>
      <c r="G99" s="104"/>
      <c r="H99" s="104"/>
      <c r="I99" s="104"/>
      <c r="J99" s="113" t="s">
        <v>187</v>
      </c>
      <c r="K99" s="161" t="s">
        <v>318</v>
      </c>
      <c r="L99" s="157" t="s">
        <v>319</v>
      </c>
    </row>
    <row r="100" spans="1:16" ht="30" customHeight="1">
      <c r="A100" s="163"/>
      <c r="B100" s="110" t="s">
        <v>347</v>
      </c>
      <c r="C100" s="97" t="s">
        <v>9</v>
      </c>
      <c r="D100" s="97" t="s">
        <v>9</v>
      </c>
      <c r="E100" s="98">
        <f>'冠名基金收支明细 (2023)'!E96</f>
        <v>100000</v>
      </c>
      <c r="F100" s="98"/>
      <c r="G100" s="176"/>
      <c r="H100" s="109"/>
      <c r="I100" s="161"/>
      <c r="J100" s="164" t="s">
        <v>187</v>
      </c>
      <c r="K100" s="161" t="s">
        <v>318</v>
      </c>
      <c r="L100" s="157" t="s">
        <v>319</v>
      </c>
    </row>
    <row r="101" spans="1:16" ht="30" customHeight="1">
      <c r="A101" s="163"/>
      <c r="B101" s="110" t="s">
        <v>431</v>
      </c>
      <c r="C101" s="98">
        <v>0</v>
      </c>
      <c r="D101" s="98">
        <v>100000</v>
      </c>
      <c r="E101" s="98">
        <f>C101-D101</f>
        <v>-100000</v>
      </c>
      <c r="F101" s="98"/>
      <c r="G101" s="176"/>
      <c r="H101" s="109"/>
      <c r="I101" s="161"/>
      <c r="J101" s="164" t="s">
        <v>187</v>
      </c>
      <c r="K101" s="161" t="s">
        <v>318</v>
      </c>
      <c r="L101" s="157" t="s">
        <v>319</v>
      </c>
    </row>
    <row r="102" spans="1:16" ht="30" customHeight="1">
      <c r="A102" s="154" t="s">
        <v>345</v>
      </c>
      <c r="B102" s="104" t="s">
        <v>410</v>
      </c>
      <c r="C102" s="96">
        <f>C104</f>
        <v>30000</v>
      </c>
      <c r="D102" s="96">
        <f>D104</f>
        <v>30000</v>
      </c>
      <c r="E102" s="96">
        <f>E103+E104</f>
        <v>50000</v>
      </c>
      <c r="F102" s="98"/>
      <c r="G102" s="176"/>
      <c r="H102" s="109"/>
      <c r="I102" s="161"/>
      <c r="J102" s="113" t="s">
        <v>187</v>
      </c>
      <c r="K102" s="161" t="s">
        <v>321</v>
      </c>
      <c r="L102" s="157" t="s">
        <v>328</v>
      </c>
    </row>
    <row r="103" spans="1:16" ht="30" customHeight="1">
      <c r="A103" s="163"/>
      <c r="B103" s="110" t="s">
        <v>347</v>
      </c>
      <c r="C103" s="97" t="s">
        <v>9</v>
      </c>
      <c r="D103" s="97" t="s">
        <v>9</v>
      </c>
      <c r="E103" s="98">
        <f>'冠名基金收支明细 (2023)'!E99</f>
        <v>50000</v>
      </c>
      <c r="F103" s="110"/>
      <c r="G103" s="110"/>
      <c r="H103" s="110"/>
      <c r="I103" s="110"/>
      <c r="J103" s="164" t="s">
        <v>187</v>
      </c>
      <c r="K103" s="161" t="s">
        <v>321</v>
      </c>
      <c r="L103" s="157" t="s">
        <v>328</v>
      </c>
    </row>
    <row r="104" spans="1:16" ht="30" customHeight="1">
      <c r="A104" s="163"/>
      <c r="B104" s="110" t="s">
        <v>431</v>
      </c>
      <c r="C104" s="98">
        <v>30000</v>
      </c>
      <c r="D104" s="98">
        <v>30000</v>
      </c>
      <c r="E104" s="98">
        <f>C104-D104</f>
        <v>0</v>
      </c>
      <c r="F104" s="110"/>
      <c r="G104" s="110"/>
      <c r="H104" s="110"/>
      <c r="I104" s="110"/>
      <c r="J104" s="164" t="s">
        <v>187</v>
      </c>
      <c r="K104" s="161" t="s">
        <v>321</v>
      </c>
      <c r="L104" s="157" t="s">
        <v>328</v>
      </c>
    </row>
    <row r="105" spans="1:16" ht="30" customHeight="1">
      <c r="A105" s="154" t="s">
        <v>346</v>
      </c>
      <c r="B105" s="104" t="s">
        <v>411</v>
      </c>
      <c r="C105" s="96">
        <f>C107</f>
        <v>0</v>
      </c>
      <c r="D105" s="96">
        <f>D107</f>
        <v>30000</v>
      </c>
      <c r="E105" s="96">
        <f>E106+E107</f>
        <v>20000</v>
      </c>
      <c r="F105" s="110"/>
      <c r="G105" s="110"/>
      <c r="H105" s="110"/>
      <c r="I105" s="110"/>
      <c r="J105" s="113" t="s">
        <v>187</v>
      </c>
      <c r="K105" s="161" t="s">
        <v>323</v>
      </c>
      <c r="L105" s="157" t="s">
        <v>329</v>
      </c>
    </row>
    <row r="106" spans="1:16" ht="30" customHeight="1">
      <c r="A106" s="163"/>
      <c r="B106" s="110" t="s">
        <v>347</v>
      </c>
      <c r="C106" s="97" t="s">
        <v>9</v>
      </c>
      <c r="D106" s="97" t="s">
        <v>9</v>
      </c>
      <c r="E106" s="98">
        <f>'冠名基金收支明细 (2023)'!E102</f>
        <v>50000</v>
      </c>
      <c r="F106" s="110"/>
      <c r="G106" s="110"/>
      <c r="H106" s="110"/>
      <c r="I106" s="110"/>
      <c r="J106" s="164" t="s">
        <v>187</v>
      </c>
      <c r="K106" s="161" t="s">
        <v>323</v>
      </c>
      <c r="L106" s="157" t="s">
        <v>329</v>
      </c>
    </row>
    <row r="107" spans="1:16" ht="30" customHeight="1">
      <c r="A107" s="163"/>
      <c r="B107" s="110" t="s">
        <v>431</v>
      </c>
      <c r="C107" s="98">
        <v>0</v>
      </c>
      <c r="D107" s="98">
        <v>30000</v>
      </c>
      <c r="E107" s="98">
        <f>C107-D107</f>
        <v>-30000</v>
      </c>
      <c r="F107" s="110"/>
      <c r="G107" s="110"/>
      <c r="H107" s="110"/>
      <c r="I107" s="110"/>
      <c r="J107" s="164" t="s">
        <v>187</v>
      </c>
      <c r="K107" s="161" t="s">
        <v>323</v>
      </c>
      <c r="L107" s="157" t="s">
        <v>329</v>
      </c>
    </row>
    <row r="108" spans="1:16" ht="30" customHeight="1">
      <c r="A108" s="154" t="s">
        <v>363</v>
      </c>
      <c r="B108" s="104" t="s">
        <v>412</v>
      </c>
      <c r="C108" s="96">
        <f>C110</f>
        <v>0</v>
      </c>
      <c r="D108" s="96">
        <f>D110</f>
        <v>30000</v>
      </c>
      <c r="E108" s="96">
        <f>E109+E110</f>
        <v>20000</v>
      </c>
      <c r="F108" s="110"/>
      <c r="G108" s="110"/>
      <c r="H108" s="110"/>
      <c r="I108" s="110"/>
      <c r="J108" s="113" t="s">
        <v>187</v>
      </c>
      <c r="K108" s="161" t="s">
        <v>325</v>
      </c>
      <c r="L108" s="157" t="s">
        <v>330</v>
      </c>
    </row>
    <row r="109" spans="1:16" ht="30" customHeight="1">
      <c r="A109" s="163"/>
      <c r="B109" s="110" t="s">
        <v>347</v>
      </c>
      <c r="C109" s="97" t="s">
        <v>9</v>
      </c>
      <c r="D109" s="97" t="s">
        <v>9</v>
      </c>
      <c r="E109" s="98">
        <f>'冠名基金收支明细 (2023)'!E105</f>
        <v>50000</v>
      </c>
      <c r="F109" s="110"/>
      <c r="G109" s="110"/>
      <c r="H109" s="110"/>
      <c r="I109" s="110"/>
      <c r="J109" s="164" t="s">
        <v>187</v>
      </c>
      <c r="K109" s="161" t="s">
        <v>325</v>
      </c>
      <c r="L109" s="157" t="s">
        <v>330</v>
      </c>
      <c r="O109" s="185"/>
      <c r="P109" s="179"/>
    </row>
    <row r="110" spans="1:16" ht="30" customHeight="1">
      <c r="A110" s="163"/>
      <c r="B110" s="110" t="s">
        <v>431</v>
      </c>
      <c r="C110" s="98">
        <v>0</v>
      </c>
      <c r="D110" s="98">
        <v>30000</v>
      </c>
      <c r="E110" s="98">
        <f>C110-D110</f>
        <v>-30000</v>
      </c>
      <c r="F110" s="110"/>
      <c r="G110" s="110"/>
      <c r="H110" s="110"/>
      <c r="I110" s="110"/>
      <c r="J110" s="164" t="s">
        <v>187</v>
      </c>
      <c r="K110" s="161" t="s">
        <v>325</v>
      </c>
      <c r="L110" s="157" t="s">
        <v>330</v>
      </c>
      <c r="O110" s="185"/>
      <c r="P110" s="179"/>
    </row>
    <row r="111" spans="1:16" ht="30" customHeight="1">
      <c r="A111" s="154" t="s">
        <v>364</v>
      </c>
      <c r="B111" s="104" t="s">
        <v>413</v>
      </c>
      <c r="C111" s="96">
        <f>C113</f>
        <v>30000</v>
      </c>
      <c r="D111" s="96">
        <f>D113</f>
        <v>30000</v>
      </c>
      <c r="E111" s="96">
        <f>E112+E113</f>
        <v>50000</v>
      </c>
      <c r="F111" s="110"/>
      <c r="G111" s="110"/>
      <c r="H111" s="110"/>
      <c r="I111" s="110"/>
      <c r="J111" s="113" t="s">
        <v>187</v>
      </c>
      <c r="K111" s="161" t="s">
        <v>327</v>
      </c>
      <c r="L111" s="157" t="s">
        <v>331</v>
      </c>
    </row>
    <row r="112" spans="1:16" ht="30" customHeight="1">
      <c r="A112" s="154"/>
      <c r="B112" s="110" t="s">
        <v>347</v>
      </c>
      <c r="C112" s="97" t="s">
        <v>9</v>
      </c>
      <c r="D112" s="97" t="s">
        <v>9</v>
      </c>
      <c r="E112" s="98">
        <f>'冠名基金收支明细 (2023)'!E108</f>
        <v>50000</v>
      </c>
      <c r="F112" s="110"/>
      <c r="G112" s="110"/>
      <c r="H112" s="110"/>
      <c r="I112" s="110"/>
      <c r="J112" s="164" t="s">
        <v>187</v>
      </c>
      <c r="K112" s="109" t="s">
        <v>327</v>
      </c>
      <c r="L112" s="157" t="s">
        <v>331</v>
      </c>
    </row>
    <row r="113" spans="1:18" ht="30" customHeight="1">
      <c r="A113" s="154"/>
      <c r="B113" s="110" t="s">
        <v>431</v>
      </c>
      <c r="C113" s="98">
        <v>30000</v>
      </c>
      <c r="D113" s="98">
        <v>30000</v>
      </c>
      <c r="E113" s="98">
        <f>C113-D113</f>
        <v>0</v>
      </c>
      <c r="F113" s="110"/>
      <c r="G113" s="110"/>
      <c r="H113" s="110"/>
      <c r="I113" s="110"/>
      <c r="J113" s="164" t="s">
        <v>187</v>
      </c>
      <c r="K113" s="109" t="s">
        <v>327</v>
      </c>
      <c r="L113" s="157" t="s">
        <v>331</v>
      </c>
    </row>
    <row r="114" spans="1:18" s="158" customFormat="1" ht="30" customHeight="1">
      <c r="A114" s="154" t="s">
        <v>366</v>
      </c>
      <c r="B114" s="104" t="s">
        <v>365</v>
      </c>
      <c r="C114" s="96">
        <f>C116</f>
        <v>0</v>
      </c>
      <c r="D114" s="96">
        <f>D116</f>
        <v>50000</v>
      </c>
      <c r="E114" s="96">
        <f>E115+E116</f>
        <v>0</v>
      </c>
      <c r="F114" s="96"/>
      <c r="G114" s="160"/>
      <c r="H114" s="109"/>
      <c r="I114" s="161"/>
      <c r="J114" s="164" t="s">
        <v>187</v>
      </c>
      <c r="K114" s="161" t="s">
        <v>367</v>
      </c>
      <c r="L114" s="157" t="s">
        <v>368</v>
      </c>
    </row>
    <row r="115" spans="1:18" s="158" customFormat="1" ht="30" customHeight="1">
      <c r="A115" s="163"/>
      <c r="B115" s="110" t="s">
        <v>347</v>
      </c>
      <c r="C115" s="97" t="s">
        <v>9</v>
      </c>
      <c r="D115" s="97" t="s">
        <v>9</v>
      </c>
      <c r="E115" s="98">
        <f>'冠名基金收支明细 (2023)'!E111</f>
        <v>50000</v>
      </c>
      <c r="F115" s="96"/>
      <c r="G115" s="160"/>
      <c r="H115" s="109"/>
      <c r="I115" s="161"/>
      <c r="J115" s="164" t="s">
        <v>187</v>
      </c>
      <c r="K115" s="161" t="s">
        <v>367</v>
      </c>
      <c r="L115" s="157" t="s">
        <v>368</v>
      </c>
    </row>
    <row r="116" spans="1:18" s="158" customFormat="1" ht="30" customHeight="1">
      <c r="A116" s="163"/>
      <c r="B116" s="110" t="s">
        <v>431</v>
      </c>
      <c r="C116" s="98">
        <v>0</v>
      </c>
      <c r="D116" s="98">
        <v>50000</v>
      </c>
      <c r="E116" s="98">
        <f>C116-D116</f>
        <v>-50000</v>
      </c>
      <c r="F116" s="96"/>
      <c r="G116" s="160"/>
      <c r="H116" s="109"/>
      <c r="I116" s="161"/>
      <c r="J116" s="164" t="s">
        <v>187</v>
      </c>
      <c r="K116" s="161" t="s">
        <v>367</v>
      </c>
      <c r="L116" s="157" t="s">
        <v>434</v>
      </c>
    </row>
    <row r="117" spans="1:18" s="158" customFormat="1" ht="30" customHeight="1">
      <c r="A117" s="206" t="s">
        <v>369</v>
      </c>
      <c r="B117" s="104" t="s">
        <v>370</v>
      </c>
      <c r="C117" s="96">
        <f>C119</f>
        <v>0</v>
      </c>
      <c r="D117" s="96">
        <f>D119</f>
        <v>30000</v>
      </c>
      <c r="E117" s="96">
        <f>E118+E119</f>
        <v>20000</v>
      </c>
      <c r="F117" s="96"/>
      <c r="G117" s="160"/>
      <c r="H117" s="109"/>
      <c r="I117" s="161"/>
      <c r="J117" s="164" t="s">
        <v>187</v>
      </c>
      <c r="K117" s="109" t="s">
        <v>371</v>
      </c>
      <c r="L117" s="157" t="s">
        <v>372</v>
      </c>
    </row>
    <row r="118" spans="1:18" s="158" customFormat="1" ht="30" customHeight="1">
      <c r="A118" s="163"/>
      <c r="B118" s="110" t="s">
        <v>347</v>
      </c>
      <c r="C118" s="97" t="s">
        <v>9</v>
      </c>
      <c r="D118" s="97" t="s">
        <v>9</v>
      </c>
      <c r="E118" s="98">
        <f>'冠名基金收支明细 (2023)'!E113</f>
        <v>50000</v>
      </c>
      <c r="F118" s="96"/>
      <c r="G118" s="160"/>
      <c r="H118" s="109"/>
      <c r="I118" s="161"/>
      <c r="J118" s="164" t="s">
        <v>187</v>
      </c>
      <c r="K118" s="109" t="s">
        <v>371</v>
      </c>
      <c r="L118" s="157" t="s">
        <v>372</v>
      </c>
    </row>
    <row r="119" spans="1:18" s="158" customFormat="1" ht="30" customHeight="1">
      <c r="A119" s="163"/>
      <c r="B119" s="110" t="s">
        <v>431</v>
      </c>
      <c r="C119" s="98">
        <v>0</v>
      </c>
      <c r="D119" s="98">
        <v>30000</v>
      </c>
      <c r="E119" s="98">
        <f>C119-D119</f>
        <v>-30000</v>
      </c>
      <c r="F119" s="96"/>
      <c r="G119" s="160"/>
      <c r="H119" s="109"/>
      <c r="I119" s="161"/>
      <c r="J119" s="164" t="s">
        <v>187</v>
      </c>
      <c r="K119" s="109" t="s">
        <v>371</v>
      </c>
      <c r="L119" s="157" t="s">
        <v>435</v>
      </c>
    </row>
    <row r="120" spans="1:18" s="158" customFormat="1" ht="30" customHeight="1">
      <c r="A120" s="154" t="s">
        <v>373</v>
      </c>
      <c r="B120" s="104" t="s">
        <v>388</v>
      </c>
      <c r="C120" s="96">
        <f>C122</f>
        <v>50000</v>
      </c>
      <c r="D120" s="96">
        <f>D122</f>
        <v>100000</v>
      </c>
      <c r="E120" s="96">
        <f>E121+E122</f>
        <v>0</v>
      </c>
      <c r="F120" s="96"/>
      <c r="G120" s="160"/>
      <c r="H120" s="109"/>
      <c r="I120" s="161"/>
      <c r="J120" s="164" t="s">
        <v>187</v>
      </c>
      <c r="K120" s="109" t="s">
        <v>390</v>
      </c>
      <c r="L120" s="157" t="s">
        <v>392</v>
      </c>
    </row>
    <row r="121" spans="1:18" s="158" customFormat="1" ht="30" customHeight="1">
      <c r="A121" s="163"/>
      <c r="B121" s="110" t="s">
        <v>347</v>
      </c>
      <c r="C121" s="97" t="s">
        <v>9</v>
      </c>
      <c r="D121" s="97" t="s">
        <v>9</v>
      </c>
      <c r="E121" s="98">
        <f>'冠名基金收支明细 (2023)'!E115</f>
        <v>50000</v>
      </c>
      <c r="F121" s="96"/>
      <c r="G121" s="160"/>
      <c r="H121" s="109"/>
      <c r="I121" s="161"/>
      <c r="J121" s="164" t="s">
        <v>187</v>
      </c>
      <c r="K121" s="109" t="s">
        <v>390</v>
      </c>
      <c r="L121" s="157" t="s">
        <v>392</v>
      </c>
    </row>
    <row r="122" spans="1:18" s="158" customFormat="1" ht="30" customHeight="1">
      <c r="A122" s="163"/>
      <c r="B122" s="110" t="s">
        <v>431</v>
      </c>
      <c r="C122" s="98">
        <v>50000</v>
      </c>
      <c r="D122" s="98">
        <v>100000</v>
      </c>
      <c r="E122" s="98">
        <f>C122-D122</f>
        <v>-50000</v>
      </c>
      <c r="F122" s="96"/>
      <c r="G122" s="160"/>
      <c r="H122" s="109"/>
      <c r="I122" s="161"/>
      <c r="J122" s="164" t="s">
        <v>187</v>
      </c>
      <c r="K122" s="109" t="s">
        <v>390</v>
      </c>
      <c r="L122" s="157" t="s">
        <v>436</v>
      </c>
    </row>
    <row r="123" spans="1:18" s="158" customFormat="1" ht="30" customHeight="1">
      <c r="A123" s="154" t="s">
        <v>387</v>
      </c>
      <c r="B123" s="104" t="s">
        <v>389</v>
      </c>
      <c r="C123" s="96">
        <f>C125</f>
        <v>50000</v>
      </c>
      <c r="D123" s="96">
        <f>D125</f>
        <v>100000</v>
      </c>
      <c r="E123" s="96">
        <f>E124+E125</f>
        <v>0</v>
      </c>
      <c r="F123" s="96"/>
      <c r="G123" s="160"/>
      <c r="H123" s="109"/>
      <c r="I123" s="161"/>
      <c r="J123" s="164" t="s">
        <v>187</v>
      </c>
      <c r="K123" s="109" t="s">
        <v>391</v>
      </c>
      <c r="L123" s="157" t="s">
        <v>393</v>
      </c>
    </row>
    <row r="124" spans="1:18" s="158" customFormat="1" ht="30" customHeight="1">
      <c r="A124" s="154"/>
      <c r="B124" s="110" t="s">
        <v>347</v>
      </c>
      <c r="C124" s="97" t="s">
        <v>9</v>
      </c>
      <c r="D124" s="97" t="s">
        <v>9</v>
      </c>
      <c r="E124" s="98">
        <f>'冠名基金收支明细 (2023)'!E117</f>
        <v>50000</v>
      </c>
      <c r="F124" s="96"/>
      <c r="G124" s="160"/>
      <c r="H124" s="109"/>
      <c r="I124" s="161"/>
      <c r="J124" s="164" t="s">
        <v>187</v>
      </c>
      <c r="K124" s="109" t="s">
        <v>391</v>
      </c>
      <c r="L124" s="157" t="s">
        <v>437</v>
      </c>
    </row>
    <row r="125" spans="1:18" s="158" customFormat="1" ht="30" customHeight="1">
      <c r="A125" s="163"/>
      <c r="B125" s="110" t="s">
        <v>431</v>
      </c>
      <c r="C125" s="98">
        <v>50000</v>
      </c>
      <c r="D125" s="98">
        <v>100000</v>
      </c>
      <c r="E125" s="98">
        <f>C125-D125</f>
        <v>-50000</v>
      </c>
      <c r="F125" s="96"/>
      <c r="G125" s="160"/>
      <c r="H125" s="109"/>
      <c r="I125" s="161"/>
      <c r="J125" s="164" t="s">
        <v>187</v>
      </c>
      <c r="K125" s="109" t="s">
        <v>391</v>
      </c>
      <c r="L125" s="157" t="s">
        <v>393</v>
      </c>
    </row>
    <row r="126" spans="1:18" s="158" customFormat="1" ht="30" customHeight="1">
      <c r="A126" s="154" t="s">
        <v>291</v>
      </c>
      <c r="B126" s="104" t="s">
        <v>414</v>
      </c>
      <c r="C126" s="96">
        <f>C127+C130+C133+C136+C139+C142+C145</f>
        <v>1055500</v>
      </c>
      <c r="D126" s="96">
        <f>D127+D130+D133+D136+D139+D142+D145</f>
        <v>1258000</v>
      </c>
      <c r="E126" s="96">
        <f>E127+E130+E133+E136+E139+E142+E145</f>
        <v>384100</v>
      </c>
      <c r="F126" s="96">
        <f>SUM(F127:F145)</f>
        <v>125</v>
      </c>
      <c r="G126" s="160">
        <f>SUM(G127:G142)</f>
        <v>160</v>
      </c>
      <c r="H126" s="109" t="s">
        <v>148</v>
      </c>
      <c r="I126" s="161">
        <v>13033513830</v>
      </c>
      <c r="J126" s="113" t="s">
        <v>38</v>
      </c>
      <c r="K126" s="218" t="s">
        <v>149</v>
      </c>
      <c r="L126" s="157" t="s">
        <v>150</v>
      </c>
      <c r="R126" s="159"/>
    </row>
    <row r="127" spans="1:18" s="158" customFormat="1" ht="30" customHeight="1">
      <c r="A127" s="154" t="s">
        <v>146</v>
      </c>
      <c r="B127" s="116" t="s">
        <v>151</v>
      </c>
      <c r="C127" s="115">
        <f>C129</f>
        <v>210000</v>
      </c>
      <c r="D127" s="115">
        <f>D129</f>
        <v>223000</v>
      </c>
      <c r="E127" s="115">
        <f>E128+E129</f>
        <v>1000</v>
      </c>
      <c r="F127" s="98">
        <v>30</v>
      </c>
      <c r="G127" s="176">
        <v>30</v>
      </c>
      <c r="H127" s="109" t="s">
        <v>152</v>
      </c>
      <c r="I127" s="161">
        <v>13812267310</v>
      </c>
      <c r="J127" s="164" t="s">
        <v>38</v>
      </c>
      <c r="K127" s="199" t="s">
        <v>153</v>
      </c>
      <c r="L127" s="157" t="s">
        <v>150</v>
      </c>
      <c r="R127" s="159"/>
    </row>
    <row r="128" spans="1:18" s="158" customFormat="1" ht="30" customHeight="1">
      <c r="A128" s="154"/>
      <c r="B128" s="108" t="s">
        <v>347</v>
      </c>
      <c r="C128" s="97" t="s">
        <v>9</v>
      </c>
      <c r="D128" s="97" t="s">
        <v>9</v>
      </c>
      <c r="E128" s="114">
        <f>'冠名基金收支明细 (2023)'!E120</f>
        <v>14000</v>
      </c>
      <c r="F128" s="98"/>
      <c r="G128" s="176"/>
      <c r="H128" s="109"/>
      <c r="I128" s="161"/>
      <c r="J128" s="164" t="s">
        <v>38</v>
      </c>
      <c r="K128" s="199" t="s">
        <v>153</v>
      </c>
      <c r="L128" s="157" t="s">
        <v>150</v>
      </c>
      <c r="R128" s="159"/>
    </row>
    <row r="129" spans="1:18" s="158" customFormat="1" ht="30" customHeight="1">
      <c r="A129" s="154"/>
      <c r="B129" s="108" t="s">
        <v>431</v>
      </c>
      <c r="C129" s="114">
        <v>210000</v>
      </c>
      <c r="D129" s="114">
        <v>223000</v>
      </c>
      <c r="E129" s="114">
        <f>C129-D129</f>
        <v>-13000</v>
      </c>
      <c r="F129" s="98"/>
      <c r="G129" s="176"/>
      <c r="H129" s="109"/>
      <c r="I129" s="161"/>
      <c r="J129" s="164" t="s">
        <v>38</v>
      </c>
      <c r="K129" s="199" t="s">
        <v>153</v>
      </c>
      <c r="L129" s="157" t="s">
        <v>150</v>
      </c>
    </row>
    <row r="130" spans="1:18" s="158" customFormat="1" ht="30" customHeight="1">
      <c r="A130" s="154" t="s">
        <v>292</v>
      </c>
      <c r="B130" s="116" t="s">
        <v>154</v>
      </c>
      <c r="C130" s="115">
        <f>C132</f>
        <v>180000</v>
      </c>
      <c r="D130" s="115">
        <f>D132</f>
        <v>180000</v>
      </c>
      <c r="E130" s="115">
        <f>E131+E132</f>
        <v>60000</v>
      </c>
      <c r="F130" s="98">
        <v>18</v>
      </c>
      <c r="G130" s="176">
        <v>25</v>
      </c>
      <c r="H130" s="109" t="s">
        <v>399</v>
      </c>
      <c r="I130" s="161">
        <v>13961651000</v>
      </c>
      <c r="J130" s="164" t="s">
        <v>38</v>
      </c>
      <c r="K130" s="199" t="s">
        <v>156</v>
      </c>
      <c r="L130" s="157" t="s">
        <v>150</v>
      </c>
    </row>
    <row r="131" spans="1:18" s="158" customFormat="1" ht="30" customHeight="1">
      <c r="A131" s="154"/>
      <c r="B131" s="108" t="s">
        <v>347</v>
      </c>
      <c r="C131" s="114" t="s">
        <v>9</v>
      </c>
      <c r="D131" s="114" t="s">
        <v>9</v>
      </c>
      <c r="E131" s="114">
        <f>'冠名基金收支明细 (2023)'!E123</f>
        <v>60000</v>
      </c>
      <c r="F131" s="98"/>
      <c r="G131" s="176"/>
      <c r="H131" s="109"/>
      <c r="I131" s="161"/>
      <c r="J131" s="164" t="s">
        <v>38</v>
      </c>
      <c r="K131" s="199" t="s">
        <v>156</v>
      </c>
      <c r="L131" s="157" t="s">
        <v>150</v>
      </c>
    </row>
    <row r="132" spans="1:18" s="158" customFormat="1" ht="30" customHeight="1">
      <c r="A132" s="154"/>
      <c r="B132" s="108" t="s">
        <v>431</v>
      </c>
      <c r="C132" s="114">
        <v>180000</v>
      </c>
      <c r="D132" s="114">
        <v>180000</v>
      </c>
      <c r="E132" s="114">
        <f>C132-D132</f>
        <v>0</v>
      </c>
      <c r="F132" s="98"/>
      <c r="G132" s="176"/>
      <c r="H132" s="109"/>
      <c r="I132" s="161"/>
      <c r="J132" s="164" t="s">
        <v>38</v>
      </c>
      <c r="K132" s="199" t="s">
        <v>156</v>
      </c>
      <c r="L132" s="157" t="s">
        <v>150</v>
      </c>
    </row>
    <row r="133" spans="1:18" s="158" customFormat="1" ht="30" customHeight="1">
      <c r="A133" s="154" t="s">
        <v>293</v>
      </c>
      <c r="B133" s="116" t="s">
        <v>157</v>
      </c>
      <c r="C133" s="115">
        <f>C135</f>
        <v>100000</v>
      </c>
      <c r="D133" s="115">
        <f>D135</f>
        <v>100000</v>
      </c>
      <c r="E133" s="115">
        <f>E134+E135</f>
        <v>0</v>
      </c>
      <c r="F133" s="98">
        <v>6</v>
      </c>
      <c r="G133" s="176">
        <v>25</v>
      </c>
      <c r="H133" s="109" t="s">
        <v>158</v>
      </c>
      <c r="I133" s="161">
        <v>13906150158</v>
      </c>
      <c r="J133" s="164" t="s">
        <v>38</v>
      </c>
      <c r="K133" s="199" t="s">
        <v>159</v>
      </c>
      <c r="L133" s="157" t="s">
        <v>150</v>
      </c>
      <c r="R133" s="159"/>
    </row>
    <row r="134" spans="1:18" s="158" customFormat="1" ht="30" customHeight="1">
      <c r="A134" s="154"/>
      <c r="B134" s="108" t="s">
        <v>347</v>
      </c>
      <c r="C134" s="97" t="s">
        <v>9</v>
      </c>
      <c r="D134" s="97" t="s">
        <v>9</v>
      </c>
      <c r="E134" s="114">
        <f>'冠名基金收支明细 (2023)'!E126</f>
        <v>0</v>
      </c>
      <c r="F134" s="98"/>
      <c r="G134" s="176"/>
      <c r="H134" s="109"/>
      <c r="I134" s="161"/>
      <c r="J134" s="164" t="s">
        <v>38</v>
      </c>
      <c r="K134" s="199" t="s">
        <v>159</v>
      </c>
      <c r="L134" s="157" t="s">
        <v>150</v>
      </c>
      <c r="R134" s="159"/>
    </row>
    <row r="135" spans="1:18" s="158" customFormat="1" ht="30" customHeight="1">
      <c r="A135" s="154"/>
      <c r="B135" s="108" t="s">
        <v>431</v>
      </c>
      <c r="C135" s="114">
        <v>100000</v>
      </c>
      <c r="D135" s="114">
        <v>100000</v>
      </c>
      <c r="E135" s="114">
        <f>C135-D135</f>
        <v>0</v>
      </c>
      <c r="F135" s="98"/>
      <c r="G135" s="176"/>
      <c r="H135" s="109"/>
      <c r="I135" s="161"/>
      <c r="J135" s="164" t="s">
        <v>38</v>
      </c>
      <c r="K135" s="199" t="s">
        <v>159</v>
      </c>
      <c r="L135" s="157" t="s">
        <v>150</v>
      </c>
    </row>
    <row r="136" spans="1:18" s="158" customFormat="1" ht="30" customHeight="1">
      <c r="A136" s="154" t="s">
        <v>294</v>
      </c>
      <c r="B136" s="116" t="s">
        <v>160</v>
      </c>
      <c r="C136" s="115">
        <f>C138</f>
        <v>302500</v>
      </c>
      <c r="D136" s="115">
        <f>D138</f>
        <v>494000</v>
      </c>
      <c r="E136" s="115">
        <f>E137+E138</f>
        <v>289100</v>
      </c>
      <c r="F136" s="98">
        <v>38</v>
      </c>
      <c r="G136" s="176">
        <v>40</v>
      </c>
      <c r="H136" s="109" t="s">
        <v>161</v>
      </c>
      <c r="I136" s="161">
        <v>13906172858</v>
      </c>
      <c r="J136" s="164" t="s">
        <v>38</v>
      </c>
      <c r="K136" s="199" t="s">
        <v>162</v>
      </c>
      <c r="L136" s="157" t="s">
        <v>150</v>
      </c>
    </row>
    <row r="137" spans="1:18" s="158" customFormat="1" ht="30" customHeight="1">
      <c r="A137" s="154"/>
      <c r="B137" s="108" t="s">
        <v>347</v>
      </c>
      <c r="C137" s="97" t="s">
        <v>9</v>
      </c>
      <c r="D137" s="97" t="s">
        <v>9</v>
      </c>
      <c r="E137" s="114">
        <f>'冠名基金收支明细 (2023)'!E129</f>
        <v>480600</v>
      </c>
      <c r="F137" s="98"/>
      <c r="G137" s="176"/>
      <c r="H137" s="109"/>
      <c r="I137" s="161"/>
      <c r="J137" s="164" t="s">
        <v>38</v>
      </c>
      <c r="K137" s="199" t="s">
        <v>162</v>
      </c>
      <c r="L137" s="157" t="s">
        <v>150</v>
      </c>
    </row>
    <row r="138" spans="1:18" s="158" customFormat="1" ht="30" customHeight="1">
      <c r="A138" s="154"/>
      <c r="B138" s="108" t="s">
        <v>431</v>
      </c>
      <c r="C138" s="114">
        <v>302500</v>
      </c>
      <c r="D138" s="114">
        <v>494000</v>
      </c>
      <c r="E138" s="114">
        <f>C138-D138</f>
        <v>-191500</v>
      </c>
      <c r="F138" s="98"/>
      <c r="G138" s="176"/>
      <c r="H138" s="109"/>
      <c r="I138" s="161"/>
      <c r="J138" s="164" t="s">
        <v>38</v>
      </c>
      <c r="K138" s="199" t="s">
        <v>162</v>
      </c>
      <c r="L138" s="157" t="s">
        <v>150</v>
      </c>
    </row>
    <row r="139" spans="1:18" s="158" customFormat="1" ht="30" customHeight="1">
      <c r="A139" s="154" t="s">
        <v>295</v>
      </c>
      <c r="B139" s="116" t="s">
        <v>163</v>
      </c>
      <c r="C139" s="115">
        <f>C141</f>
        <v>0</v>
      </c>
      <c r="D139" s="115">
        <f>D141</f>
        <v>0</v>
      </c>
      <c r="E139" s="115">
        <f>E140+E141</f>
        <v>0</v>
      </c>
      <c r="F139" s="98">
        <v>15</v>
      </c>
      <c r="G139" s="176">
        <v>20</v>
      </c>
      <c r="H139" s="109" t="s">
        <v>164</v>
      </c>
      <c r="I139" s="161">
        <v>13861708930</v>
      </c>
      <c r="J139" s="164" t="s">
        <v>38</v>
      </c>
      <c r="K139" s="199" t="s">
        <v>165</v>
      </c>
      <c r="L139" s="157" t="s">
        <v>150</v>
      </c>
    </row>
    <row r="140" spans="1:18" s="158" customFormat="1" ht="30" customHeight="1">
      <c r="A140" s="230"/>
      <c r="B140" s="108" t="s">
        <v>347</v>
      </c>
      <c r="C140" s="99" t="s">
        <v>9</v>
      </c>
      <c r="D140" s="99" t="s">
        <v>9</v>
      </c>
      <c r="E140" s="114">
        <f>'冠名基金收支明细 (2023)'!E132</f>
        <v>0</v>
      </c>
      <c r="F140" s="98"/>
      <c r="G140" s="176"/>
      <c r="H140" s="109"/>
      <c r="I140" s="161"/>
      <c r="J140" s="164" t="s">
        <v>38</v>
      </c>
      <c r="K140" s="199" t="s">
        <v>165</v>
      </c>
      <c r="L140" s="157" t="s">
        <v>150</v>
      </c>
    </row>
    <row r="141" spans="1:18" s="158" customFormat="1" ht="30" customHeight="1">
      <c r="A141" s="154"/>
      <c r="B141" s="108" t="s">
        <v>431</v>
      </c>
      <c r="C141" s="114">
        <v>0</v>
      </c>
      <c r="D141" s="114">
        <v>0</v>
      </c>
      <c r="E141" s="114">
        <f>C141-D141</f>
        <v>0</v>
      </c>
      <c r="F141" s="98"/>
      <c r="G141" s="176"/>
      <c r="H141" s="109"/>
      <c r="I141" s="161"/>
      <c r="J141" s="164" t="s">
        <v>38</v>
      </c>
      <c r="K141" s="199" t="s">
        <v>165</v>
      </c>
      <c r="L141" s="157" t="s">
        <v>150</v>
      </c>
    </row>
    <row r="142" spans="1:18" ht="30" customHeight="1">
      <c r="A142" s="154" t="s">
        <v>296</v>
      </c>
      <c r="B142" s="116" t="s">
        <v>166</v>
      </c>
      <c r="C142" s="115">
        <f>C144</f>
        <v>263000</v>
      </c>
      <c r="D142" s="115">
        <f>D144</f>
        <v>261000</v>
      </c>
      <c r="E142" s="115">
        <f>E143+E144</f>
        <v>4000</v>
      </c>
      <c r="F142" s="98">
        <v>8</v>
      </c>
      <c r="G142" s="176">
        <v>20</v>
      </c>
      <c r="H142" s="109" t="s">
        <v>167</v>
      </c>
      <c r="I142" s="161">
        <v>13812030518</v>
      </c>
      <c r="J142" s="164" t="s">
        <v>38</v>
      </c>
      <c r="K142" s="199" t="s">
        <v>168</v>
      </c>
      <c r="L142" s="157" t="s">
        <v>150</v>
      </c>
    </row>
    <row r="143" spans="1:18" ht="30" customHeight="1">
      <c r="A143" s="154"/>
      <c r="B143" s="108" t="s">
        <v>347</v>
      </c>
      <c r="C143" s="97" t="s">
        <v>9</v>
      </c>
      <c r="D143" s="97" t="s">
        <v>9</v>
      </c>
      <c r="E143" s="114">
        <f>'冠名基金收支明细 (2023)'!E135</f>
        <v>2000</v>
      </c>
      <c r="F143" s="98"/>
      <c r="G143" s="176"/>
      <c r="H143" s="109"/>
      <c r="I143" s="161"/>
      <c r="J143" s="164" t="s">
        <v>38</v>
      </c>
      <c r="K143" s="199" t="s">
        <v>168</v>
      </c>
      <c r="L143" s="157" t="s">
        <v>150</v>
      </c>
    </row>
    <row r="144" spans="1:18" ht="30" customHeight="1">
      <c r="A144" s="154"/>
      <c r="B144" s="108" t="s">
        <v>431</v>
      </c>
      <c r="C144" s="114">
        <v>263000</v>
      </c>
      <c r="D144" s="114">
        <v>261000</v>
      </c>
      <c r="E144" s="114">
        <f>C144-D144</f>
        <v>2000</v>
      </c>
      <c r="F144" s="98"/>
      <c r="G144" s="176"/>
      <c r="H144" s="109"/>
      <c r="I144" s="161"/>
      <c r="J144" s="164" t="s">
        <v>38</v>
      </c>
      <c r="K144" s="199" t="s">
        <v>168</v>
      </c>
      <c r="L144" s="157" t="s">
        <v>150</v>
      </c>
    </row>
    <row r="145" spans="1:12" ht="30" customHeight="1">
      <c r="A145" s="154" t="s">
        <v>297</v>
      </c>
      <c r="B145" s="116" t="s">
        <v>169</v>
      </c>
      <c r="C145" s="115">
        <f>C147</f>
        <v>0</v>
      </c>
      <c r="D145" s="115">
        <f>D147</f>
        <v>0</v>
      </c>
      <c r="E145" s="115">
        <f>E146+E147</f>
        <v>30000</v>
      </c>
      <c r="F145" s="98">
        <v>10</v>
      </c>
      <c r="G145" s="176">
        <v>20</v>
      </c>
      <c r="H145" s="109" t="s">
        <v>170</v>
      </c>
      <c r="I145" s="161">
        <v>13906182608</v>
      </c>
      <c r="J145" s="164" t="s">
        <v>38</v>
      </c>
      <c r="K145" s="199" t="s">
        <v>171</v>
      </c>
      <c r="L145" s="157" t="s">
        <v>150</v>
      </c>
    </row>
    <row r="146" spans="1:12" ht="30" customHeight="1">
      <c r="A146" s="154"/>
      <c r="B146" s="108" t="s">
        <v>347</v>
      </c>
      <c r="C146" s="114">
        <v>0</v>
      </c>
      <c r="D146" s="114">
        <v>0</v>
      </c>
      <c r="E146" s="114">
        <f>'冠名基金收支明细 (2023)'!E138</f>
        <v>30000</v>
      </c>
      <c r="F146" s="98"/>
      <c r="G146" s="176"/>
      <c r="H146" s="109"/>
      <c r="I146" s="161"/>
      <c r="J146" s="164" t="s">
        <v>38</v>
      </c>
      <c r="K146" s="199" t="s">
        <v>171</v>
      </c>
      <c r="L146" s="157" t="s">
        <v>150</v>
      </c>
    </row>
    <row r="147" spans="1:12" ht="30" customHeight="1">
      <c r="A147" s="154"/>
      <c r="B147" s="108" t="s">
        <v>431</v>
      </c>
      <c r="C147" s="114">
        <v>0</v>
      </c>
      <c r="D147" s="114">
        <v>0</v>
      </c>
      <c r="E147" s="114">
        <f>C147-D147</f>
        <v>0</v>
      </c>
      <c r="F147" s="98"/>
      <c r="G147" s="176"/>
      <c r="H147" s="109"/>
      <c r="I147" s="161"/>
      <c r="J147" s="164" t="s">
        <v>38</v>
      </c>
      <c r="K147" s="199" t="s">
        <v>171</v>
      </c>
      <c r="L147" s="157" t="s">
        <v>150</v>
      </c>
    </row>
    <row r="148" spans="1:12" ht="30" customHeight="1">
      <c r="A148" s="154" t="s">
        <v>350</v>
      </c>
      <c r="B148" s="104" t="s">
        <v>301</v>
      </c>
      <c r="C148" s="96">
        <f>C150</f>
        <v>1065000</v>
      </c>
      <c r="D148" s="96">
        <f>D150</f>
        <v>1065000</v>
      </c>
      <c r="E148" s="96">
        <f>E149+E150</f>
        <v>0</v>
      </c>
      <c r="F148" s="98"/>
      <c r="G148" s="176"/>
      <c r="H148" s="109"/>
      <c r="I148" s="161"/>
      <c r="J148" s="113" t="s">
        <v>173</v>
      </c>
      <c r="K148" s="199" t="s">
        <v>165</v>
      </c>
      <c r="L148" s="157" t="s">
        <v>340</v>
      </c>
    </row>
    <row r="149" spans="1:12" ht="30" customHeight="1">
      <c r="A149" s="154"/>
      <c r="B149" s="108" t="s">
        <v>347</v>
      </c>
      <c r="C149" s="97" t="s">
        <v>9</v>
      </c>
      <c r="D149" s="97" t="s">
        <v>9</v>
      </c>
      <c r="E149" s="98">
        <f>'冠名基金收支明细 (2023)'!E141</f>
        <v>0</v>
      </c>
      <c r="F149" s="98"/>
      <c r="G149" s="176"/>
      <c r="H149" s="109"/>
      <c r="I149" s="161"/>
      <c r="J149" s="164" t="s">
        <v>173</v>
      </c>
      <c r="K149" s="199" t="s">
        <v>165</v>
      </c>
      <c r="L149" s="157" t="s">
        <v>340</v>
      </c>
    </row>
    <row r="150" spans="1:12" ht="30" customHeight="1">
      <c r="A150" s="154"/>
      <c r="B150" s="108" t="s">
        <v>431</v>
      </c>
      <c r="C150" s="98">
        <v>1065000</v>
      </c>
      <c r="D150" s="98">
        <v>1065000</v>
      </c>
      <c r="E150" s="98">
        <f>C150-D150</f>
        <v>0</v>
      </c>
      <c r="F150" s="98"/>
      <c r="G150" s="176"/>
      <c r="H150" s="109"/>
      <c r="I150" s="161"/>
      <c r="J150" s="164" t="s">
        <v>173</v>
      </c>
      <c r="K150" s="199" t="s">
        <v>165</v>
      </c>
      <c r="L150" s="157" t="s">
        <v>340</v>
      </c>
    </row>
    <row r="151" spans="1:12" s="158" customFormat="1" ht="30" customHeight="1">
      <c r="A151" s="154" t="s">
        <v>179</v>
      </c>
      <c r="B151" s="104" t="s">
        <v>415</v>
      </c>
      <c r="C151" s="96">
        <f>C153</f>
        <v>720000</v>
      </c>
      <c r="D151" s="96">
        <f>D153</f>
        <v>775815</v>
      </c>
      <c r="E151" s="96">
        <f>E152+E153</f>
        <v>201103</v>
      </c>
      <c r="F151" s="96">
        <v>64</v>
      </c>
      <c r="G151" s="160">
        <v>400</v>
      </c>
      <c r="H151" s="109" t="s">
        <v>181</v>
      </c>
      <c r="I151" s="161">
        <v>13801493939</v>
      </c>
      <c r="J151" s="113" t="s">
        <v>93</v>
      </c>
      <c r="K151" s="199" t="s">
        <v>182</v>
      </c>
      <c r="L151" s="157" t="s">
        <v>183</v>
      </c>
    </row>
    <row r="152" spans="1:12" s="158" customFormat="1" ht="30" customHeight="1">
      <c r="A152" s="163"/>
      <c r="B152" s="110" t="s">
        <v>347</v>
      </c>
      <c r="C152" s="97" t="s">
        <v>9</v>
      </c>
      <c r="D152" s="97" t="s">
        <v>9</v>
      </c>
      <c r="E152" s="98">
        <f>'冠名基金收支明细 (2023)'!E144</f>
        <v>256918</v>
      </c>
      <c r="F152" s="96"/>
      <c r="G152" s="160"/>
      <c r="H152" s="109"/>
      <c r="I152" s="161"/>
      <c r="J152" s="164" t="s">
        <v>93</v>
      </c>
      <c r="K152" s="199" t="s">
        <v>182</v>
      </c>
      <c r="L152" s="157" t="s">
        <v>183</v>
      </c>
    </row>
    <row r="153" spans="1:12" s="158" customFormat="1" ht="30" customHeight="1">
      <c r="A153" s="163"/>
      <c r="B153" s="110" t="s">
        <v>431</v>
      </c>
      <c r="C153" s="98">
        <v>720000</v>
      </c>
      <c r="D153" s="98">
        <f>678408+97407</f>
        <v>775815</v>
      </c>
      <c r="E153" s="98">
        <f>C153-D153</f>
        <v>-55815</v>
      </c>
      <c r="F153" s="96"/>
      <c r="G153" s="160"/>
      <c r="H153" s="109"/>
      <c r="I153" s="161"/>
      <c r="J153" s="164" t="s">
        <v>93</v>
      </c>
      <c r="K153" s="199" t="s">
        <v>182</v>
      </c>
      <c r="L153" s="157" t="s">
        <v>183</v>
      </c>
    </row>
    <row r="154" spans="1:12" s="158" customFormat="1" ht="30" customHeight="1">
      <c r="A154" s="154" t="s">
        <v>184</v>
      </c>
      <c r="B154" s="104" t="s">
        <v>416</v>
      </c>
      <c r="C154" s="96">
        <f>C156</f>
        <v>400000</v>
      </c>
      <c r="D154" s="96">
        <f>D156</f>
        <v>412500</v>
      </c>
      <c r="E154" s="96">
        <f>E155+E156</f>
        <v>133500</v>
      </c>
      <c r="F154" s="96">
        <v>40</v>
      </c>
      <c r="G154" s="160">
        <v>195</v>
      </c>
      <c r="H154" s="109" t="s">
        <v>186</v>
      </c>
      <c r="I154" s="161">
        <v>13961104728</v>
      </c>
      <c r="J154" s="113" t="s">
        <v>187</v>
      </c>
      <c r="K154" s="199" t="s">
        <v>188</v>
      </c>
      <c r="L154" s="157" t="s">
        <v>189</v>
      </c>
    </row>
    <row r="155" spans="1:12" s="158" customFormat="1" ht="30" customHeight="1">
      <c r="A155" s="163"/>
      <c r="B155" s="110" t="s">
        <v>347</v>
      </c>
      <c r="C155" s="97" t="s">
        <v>9</v>
      </c>
      <c r="D155" s="97" t="s">
        <v>9</v>
      </c>
      <c r="E155" s="98">
        <f>'冠名基金收支明细 (2023)'!E147</f>
        <v>146000</v>
      </c>
      <c r="F155" s="96"/>
      <c r="G155" s="160"/>
      <c r="H155" s="109"/>
      <c r="I155" s="161"/>
      <c r="J155" s="164" t="s">
        <v>187</v>
      </c>
      <c r="K155" s="199" t="s">
        <v>188</v>
      </c>
      <c r="L155" s="157" t="s">
        <v>189</v>
      </c>
    </row>
    <row r="156" spans="1:12" s="158" customFormat="1" ht="30" customHeight="1">
      <c r="A156" s="163"/>
      <c r="B156" s="110" t="s">
        <v>431</v>
      </c>
      <c r="C156" s="98">
        <v>400000</v>
      </c>
      <c r="D156" s="98">
        <v>412500</v>
      </c>
      <c r="E156" s="98">
        <f>C156-D156</f>
        <v>-12500</v>
      </c>
      <c r="F156" s="96"/>
      <c r="G156" s="160"/>
      <c r="H156" s="109"/>
      <c r="I156" s="161"/>
      <c r="J156" s="164" t="s">
        <v>187</v>
      </c>
      <c r="K156" s="199" t="s">
        <v>188</v>
      </c>
      <c r="L156" s="157" t="s">
        <v>189</v>
      </c>
    </row>
    <row r="157" spans="1:12" s="158" customFormat="1" ht="30" customHeight="1">
      <c r="A157" s="154" t="s">
        <v>190</v>
      </c>
      <c r="B157" s="104" t="s">
        <v>417</v>
      </c>
      <c r="C157" s="96">
        <f>C159</f>
        <v>650000</v>
      </c>
      <c r="D157" s="96">
        <f>D159</f>
        <v>657800</v>
      </c>
      <c r="E157" s="96">
        <f>E158+E159</f>
        <v>42960</v>
      </c>
      <c r="F157" s="96">
        <v>50</v>
      </c>
      <c r="G157" s="160">
        <v>55</v>
      </c>
      <c r="H157" s="109" t="s">
        <v>186</v>
      </c>
      <c r="I157" s="161">
        <v>13961104728</v>
      </c>
      <c r="J157" s="113" t="s">
        <v>192</v>
      </c>
      <c r="K157" s="199" t="s">
        <v>188</v>
      </c>
      <c r="L157" s="157" t="s">
        <v>193</v>
      </c>
    </row>
    <row r="158" spans="1:12" s="158" customFormat="1" ht="30" customHeight="1">
      <c r="A158" s="163"/>
      <c r="B158" s="110" t="s">
        <v>347</v>
      </c>
      <c r="C158" s="97" t="s">
        <v>9</v>
      </c>
      <c r="D158" s="97" t="s">
        <v>9</v>
      </c>
      <c r="E158" s="98">
        <f>'冠名基金收支明细 (2023)'!E150</f>
        <v>50760</v>
      </c>
      <c r="F158" s="96"/>
      <c r="G158" s="160"/>
      <c r="H158" s="109"/>
      <c r="I158" s="161"/>
      <c r="J158" s="164" t="s">
        <v>192</v>
      </c>
      <c r="K158" s="199" t="s">
        <v>188</v>
      </c>
      <c r="L158" s="157" t="s">
        <v>193</v>
      </c>
    </row>
    <row r="159" spans="1:12" s="158" customFormat="1" ht="30" customHeight="1">
      <c r="A159" s="163"/>
      <c r="B159" s="110" t="s">
        <v>431</v>
      </c>
      <c r="C159" s="98">
        <v>650000</v>
      </c>
      <c r="D159" s="98">
        <v>657800</v>
      </c>
      <c r="E159" s="98">
        <f>C159-D159</f>
        <v>-7800</v>
      </c>
      <c r="F159" s="96"/>
      <c r="G159" s="160"/>
      <c r="H159" s="109"/>
      <c r="I159" s="161"/>
      <c r="J159" s="164" t="s">
        <v>192</v>
      </c>
      <c r="K159" s="199" t="s">
        <v>188</v>
      </c>
      <c r="L159" s="157" t="s">
        <v>193</v>
      </c>
    </row>
    <row r="160" spans="1:12" s="158" customFormat="1" ht="30" customHeight="1">
      <c r="A160" s="154" t="s">
        <v>196</v>
      </c>
      <c r="B160" s="104" t="s">
        <v>418</v>
      </c>
      <c r="C160" s="96">
        <f>C162</f>
        <v>0</v>
      </c>
      <c r="D160" s="96">
        <f>D162</f>
        <v>42400</v>
      </c>
      <c r="E160" s="96">
        <f>E161+E162</f>
        <v>7452.5</v>
      </c>
      <c r="F160" s="96">
        <v>12</v>
      </c>
      <c r="G160" s="160">
        <v>130</v>
      </c>
      <c r="H160" s="109" t="s">
        <v>198</v>
      </c>
      <c r="I160" s="161">
        <v>13706203808</v>
      </c>
      <c r="J160" s="113" t="s">
        <v>187</v>
      </c>
      <c r="K160" s="199" t="s">
        <v>199</v>
      </c>
      <c r="L160" s="157" t="s">
        <v>200</v>
      </c>
    </row>
    <row r="161" spans="1:12" s="158" customFormat="1" ht="30" customHeight="1">
      <c r="A161" s="163"/>
      <c r="B161" s="109" t="s">
        <v>347</v>
      </c>
      <c r="C161" s="97" t="s">
        <v>9</v>
      </c>
      <c r="D161" s="97" t="s">
        <v>9</v>
      </c>
      <c r="E161" s="98">
        <f>'冠名基金收支明细 (2023)'!E153</f>
        <v>49852.5</v>
      </c>
      <c r="F161" s="96"/>
      <c r="G161" s="160"/>
      <c r="H161" s="109"/>
      <c r="I161" s="161"/>
      <c r="J161" s="164" t="s">
        <v>187</v>
      </c>
      <c r="K161" s="199" t="s">
        <v>199</v>
      </c>
      <c r="L161" s="157" t="s">
        <v>200</v>
      </c>
    </row>
    <row r="162" spans="1:12" s="158" customFormat="1" ht="30" customHeight="1">
      <c r="A162" s="163"/>
      <c r="B162" s="110" t="s">
        <v>431</v>
      </c>
      <c r="C162" s="98">
        <v>0</v>
      </c>
      <c r="D162" s="98">
        <v>42400</v>
      </c>
      <c r="E162" s="98">
        <f>C162-D162</f>
        <v>-42400</v>
      </c>
      <c r="F162" s="96"/>
      <c r="G162" s="160"/>
      <c r="H162" s="109"/>
      <c r="I162" s="161"/>
      <c r="J162" s="164" t="s">
        <v>187</v>
      </c>
      <c r="K162" s="199" t="s">
        <v>199</v>
      </c>
      <c r="L162" s="157" t="s">
        <v>200</v>
      </c>
    </row>
    <row r="163" spans="1:12" s="158" customFormat="1" ht="30" customHeight="1">
      <c r="A163" s="154" t="s">
        <v>201</v>
      </c>
      <c r="B163" s="104" t="s">
        <v>202</v>
      </c>
      <c r="C163" s="96">
        <f>C164+C167+C170+C173+C176+C179+C182</f>
        <v>100000</v>
      </c>
      <c r="D163" s="96">
        <f>D164+D167+D170+D173+D176+D179+D182</f>
        <v>0</v>
      </c>
      <c r="E163" s="96">
        <f>E164+E167+E170+E173+E176+E179+E182</f>
        <v>100000</v>
      </c>
      <c r="F163" s="96"/>
      <c r="G163" s="160"/>
      <c r="H163" s="109"/>
      <c r="I163" s="161"/>
      <c r="J163" s="113" t="s">
        <v>10</v>
      </c>
      <c r="K163" s="199" t="s">
        <v>203</v>
      </c>
      <c r="L163" s="157" t="s">
        <v>204</v>
      </c>
    </row>
    <row r="164" spans="1:12" s="158" customFormat="1" ht="30" customHeight="1">
      <c r="A164" s="163"/>
      <c r="B164" s="116" t="s">
        <v>205</v>
      </c>
      <c r="C164" s="115">
        <f>C166</f>
        <v>0</v>
      </c>
      <c r="D164" s="115">
        <f>D166</f>
        <v>0</v>
      </c>
      <c r="E164" s="115">
        <f>E165+E166</f>
        <v>0</v>
      </c>
      <c r="F164" s="96"/>
      <c r="G164" s="160"/>
      <c r="H164" s="109"/>
      <c r="I164" s="161"/>
      <c r="J164" s="164" t="s">
        <v>10</v>
      </c>
      <c r="K164" s="199" t="s">
        <v>206</v>
      </c>
      <c r="L164" s="157" t="s">
        <v>204</v>
      </c>
    </row>
    <row r="165" spans="1:12" s="158" customFormat="1" ht="30" customHeight="1">
      <c r="A165" s="163"/>
      <c r="B165" s="116" t="s">
        <v>347</v>
      </c>
      <c r="C165" s="118" t="s">
        <v>9</v>
      </c>
      <c r="D165" s="118" t="s">
        <v>9</v>
      </c>
      <c r="E165" s="114">
        <f>'冠名基金收支明细 (2023)'!E157</f>
        <v>0</v>
      </c>
      <c r="F165" s="96"/>
      <c r="G165" s="160"/>
      <c r="H165" s="109"/>
      <c r="I165" s="161"/>
      <c r="J165" s="164" t="s">
        <v>10</v>
      </c>
      <c r="K165" s="199" t="s">
        <v>206</v>
      </c>
      <c r="L165" s="157" t="s">
        <v>204</v>
      </c>
    </row>
    <row r="166" spans="1:12" s="158" customFormat="1" ht="30" customHeight="1">
      <c r="A166" s="163"/>
      <c r="B166" s="117" t="s">
        <v>431</v>
      </c>
      <c r="C166" s="114">
        <v>0</v>
      </c>
      <c r="D166" s="114">
        <v>0</v>
      </c>
      <c r="E166" s="114">
        <f>C166-D166</f>
        <v>0</v>
      </c>
      <c r="F166" s="96"/>
      <c r="G166" s="160"/>
      <c r="H166" s="109"/>
      <c r="I166" s="161"/>
      <c r="J166" s="164" t="s">
        <v>10</v>
      </c>
      <c r="K166" s="199" t="s">
        <v>206</v>
      </c>
      <c r="L166" s="157" t="s">
        <v>204</v>
      </c>
    </row>
    <row r="167" spans="1:12" s="158" customFormat="1" ht="30" customHeight="1">
      <c r="A167" s="163"/>
      <c r="B167" s="116" t="s">
        <v>207</v>
      </c>
      <c r="C167" s="115">
        <f>C169</f>
        <v>100000</v>
      </c>
      <c r="D167" s="115">
        <f>D169</f>
        <v>0</v>
      </c>
      <c r="E167" s="115">
        <f>E168+E169</f>
        <v>100000</v>
      </c>
      <c r="F167" s="96"/>
      <c r="G167" s="160"/>
      <c r="H167" s="109"/>
      <c r="I167" s="161"/>
      <c r="J167" s="164" t="s">
        <v>10</v>
      </c>
      <c r="K167" s="199" t="s">
        <v>208</v>
      </c>
      <c r="L167" s="157" t="s">
        <v>204</v>
      </c>
    </row>
    <row r="168" spans="1:12" s="158" customFormat="1" ht="30" customHeight="1">
      <c r="A168" s="163"/>
      <c r="B168" s="116" t="s">
        <v>347</v>
      </c>
      <c r="C168" s="118" t="s">
        <v>9</v>
      </c>
      <c r="D168" s="118" t="s">
        <v>9</v>
      </c>
      <c r="E168" s="114">
        <f>'冠名基金收支明细 (2023)'!E160</f>
        <v>0</v>
      </c>
      <c r="F168" s="96"/>
      <c r="G168" s="160"/>
      <c r="H168" s="109"/>
      <c r="I168" s="161"/>
      <c r="J168" s="164" t="s">
        <v>10</v>
      </c>
      <c r="K168" s="199" t="s">
        <v>208</v>
      </c>
      <c r="L168" s="157" t="s">
        <v>204</v>
      </c>
    </row>
    <row r="169" spans="1:12" s="158" customFormat="1" ht="30" customHeight="1">
      <c r="A169" s="163"/>
      <c r="B169" s="117" t="s">
        <v>431</v>
      </c>
      <c r="C169" s="114">
        <v>100000</v>
      </c>
      <c r="D169" s="114">
        <v>0</v>
      </c>
      <c r="E169" s="114">
        <f>C169-D169</f>
        <v>100000</v>
      </c>
      <c r="F169" s="96"/>
      <c r="G169" s="160"/>
      <c r="H169" s="109"/>
      <c r="I169" s="161"/>
      <c r="J169" s="164" t="s">
        <v>10</v>
      </c>
      <c r="K169" s="199" t="s">
        <v>208</v>
      </c>
      <c r="L169" s="157" t="s">
        <v>204</v>
      </c>
    </row>
    <row r="170" spans="1:12" s="158" customFormat="1" ht="30" customHeight="1">
      <c r="A170" s="163"/>
      <c r="B170" s="116" t="s">
        <v>209</v>
      </c>
      <c r="C170" s="115">
        <f>C172</f>
        <v>0</v>
      </c>
      <c r="D170" s="115">
        <f>D172</f>
        <v>0</v>
      </c>
      <c r="E170" s="115">
        <f>E171+E172</f>
        <v>0</v>
      </c>
      <c r="F170" s="96"/>
      <c r="G170" s="160"/>
      <c r="H170" s="109"/>
      <c r="I170" s="161"/>
      <c r="J170" s="164" t="s">
        <v>10</v>
      </c>
      <c r="K170" s="199" t="s">
        <v>210</v>
      </c>
      <c r="L170" s="157" t="s">
        <v>204</v>
      </c>
    </row>
    <row r="171" spans="1:12" s="158" customFormat="1" ht="30" customHeight="1">
      <c r="A171" s="163"/>
      <c r="B171" s="116" t="s">
        <v>347</v>
      </c>
      <c r="C171" s="118" t="s">
        <v>9</v>
      </c>
      <c r="D171" s="118" t="s">
        <v>9</v>
      </c>
      <c r="E171" s="114">
        <f>'冠名基金收支明细 (2023)'!E163</f>
        <v>0</v>
      </c>
      <c r="F171" s="96"/>
      <c r="G171" s="160"/>
      <c r="H171" s="109"/>
      <c r="I171" s="161"/>
      <c r="J171" s="164" t="s">
        <v>10</v>
      </c>
      <c r="K171" s="199" t="s">
        <v>211</v>
      </c>
      <c r="L171" s="157" t="s">
        <v>204</v>
      </c>
    </row>
    <row r="172" spans="1:12" s="158" customFormat="1" ht="30" customHeight="1">
      <c r="A172" s="163"/>
      <c r="B172" s="117" t="s">
        <v>431</v>
      </c>
      <c r="C172" s="114">
        <v>0</v>
      </c>
      <c r="D172" s="114">
        <v>0</v>
      </c>
      <c r="E172" s="114">
        <f>C172-D172</f>
        <v>0</v>
      </c>
      <c r="F172" s="96"/>
      <c r="G172" s="160"/>
      <c r="H172" s="109"/>
      <c r="I172" s="161"/>
      <c r="J172" s="164" t="s">
        <v>10</v>
      </c>
      <c r="K172" s="199" t="s">
        <v>211</v>
      </c>
      <c r="L172" s="157" t="s">
        <v>204</v>
      </c>
    </row>
    <row r="173" spans="1:12" s="158" customFormat="1" ht="30" customHeight="1">
      <c r="A173" s="163"/>
      <c r="B173" s="116" t="s">
        <v>302</v>
      </c>
      <c r="C173" s="115">
        <f>C175</f>
        <v>0</v>
      </c>
      <c r="D173" s="115">
        <f>D175</f>
        <v>0</v>
      </c>
      <c r="E173" s="115">
        <f>E174+E175</f>
        <v>0</v>
      </c>
      <c r="F173" s="96"/>
      <c r="G173" s="160"/>
      <c r="H173" s="109"/>
      <c r="I173" s="161"/>
      <c r="J173" s="164" t="s">
        <v>10</v>
      </c>
      <c r="K173" s="199" t="s">
        <v>303</v>
      </c>
      <c r="L173" s="157" t="s">
        <v>204</v>
      </c>
    </row>
    <row r="174" spans="1:12" s="158" customFormat="1" ht="30" customHeight="1">
      <c r="A174" s="163"/>
      <c r="B174" s="116" t="s">
        <v>347</v>
      </c>
      <c r="C174" s="118" t="s">
        <v>9</v>
      </c>
      <c r="D174" s="118" t="s">
        <v>9</v>
      </c>
      <c r="E174" s="114">
        <f>'冠名基金收支明细 (2023)'!E166</f>
        <v>0</v>
      </c>
      <c r="F174" s="96"/>
      <c r="G174" s="160"/>
      <c r="H174" s="109"/>
      <c r="I174" s="161"/>
      <c r="J174" s="164" t="s">
        <v>10</v>
      </c>
      <c r="K174" s="199" t="s">
        <v>303</v>
      </c>
      <c r="L174" s="157" t="s">
        <v>204</v>
      </c>
    </row>
    <row r="175" spans="1:12" s="158" customFormat="1" ht="30" customHeight="1">
      <c r="A175" s="163"/>
      <c r="B175" s="117" t="s">
        <v>431</v>
      </c>
      <c r="C175" s="114">
        <v>0</v>
      </c>
      <c r="D175" s="114">
        <v>0</v>
      </c>
      <c r="E175" s="114">
        <f>C175-D175</f>
        <v>0</v>
      </c>
      <c r="F175" s="96"/>
      <c r="G175" s="160"/>
      <c r="H175" s="109"/>
      <c r="I175" s="161"/>
      <c r="J175" s="164" t="s">
        <v>10</v>
      </c>
      <c r="K175" s="199" t="s">
        <v>303</v>
      </c>
      <c r="L175" s="157" t="s">
        <v>204</v>
      </c>
    </row>
    <row r="176" spans="1:12" s="158" customFormat="1" ht="30" customHeight="1">
      <c r="A176" s="163"/>
      <c r="B176" s="116" t="s">
        <v>395</v>
      </c>
      <c r="C176" s="115">
        <f>C178</f>
        <v>0</v>
      </c>
      <c r="D176" s="115">
        <f>D178</f>
        <v>0</v>
      </c>
      <c r="E176" s="115">
        <f>E177+E178</f>
        <v>0</v>
      </c>
      <c r="F176" s="96"/>
      <c r="G176" s="160"/>
      <c r="H176" s="109"/>
      <c r="I176" s="161"/>
      <c r="J176" s="164" t="s">
        <v>10</v>
      </c>
      <c r="K176" s="199" t="s">
        <v>305</v>
      </c>
      <c r="L176" s="157" t="s">
        <v>204</v>
      </c>
    </row>
    <row r="177" spans="1:13" s="158" customFormat="1" ht="30" customHeight="1">
      <c r="A177" s="163"/>
      <c r="B177" s="116" t="s">
        <v>347</v>
      </c>
      <c r="C177" s="118" t="s">
        <v>9</v>
      </c>
      <c r="D177" s="118" t="s">
        <v>9</v>
      </c>
      <c r="E177" s="114">
        <f>'冠名基金收支明细 (2023)'!E169</f>
        <v>0</v>
      </c>
      <c r="F177" s="96"/>
      <c r="G177" s="160"/>
      <c r="H177" s="109"/>
      <c r="I177" s="161"/>
      <c r="J177" s="164" t="s">
        <v>10</v>
      </c>
      <c r="K177" s="199" t="s">
        <v>305</v>
      </c>
      <c r="L177" s="157" t="s">
        <v>204</v>
      </c>
    </row>
    <row r="178" spans="1:13" s="158" customFormat="1" ht="30" customHeight="1">
      <c r="A178" s="163"/>
      <c r="B178" s="117" t="s">
        <v>431</v>
      </c>
      <c r="C178" s="114">
        <v>0</v>
      </c>
      <c r="D178" s="114">
        <v>0</v>
      </c>
      <c r="E178" s="114">
        <f>C178-D178</f>
        <v>0</v>
      </c>
      <c r="F178" s="96"/>
      <c r="G178" s="160"/>
      <c r="H178" s="109"/>
      <c r="I178" s="161"/>
      <c r="J178" s="164" t="s">
        <v>10</v>
      </c>
      <c r="K178" s="199" t="s">
        <v>305</v>
      </c>
      <c r="L178" s="157" t="s">
        <v>204</v>
      </c>
    </row>
    <row r="179" spans="1:13" s="158" customFormat="1" ht="30" customHeight="1">
      <c r="A179" s="163"/>
      <c r="B179" s="117" t="s">
        <v>396</v>
      </c>
      <c r="C179" s="115">
        <f>C181</f>
        <v>0</v>
      </c>
      <c r="D179" s="115">
        <f>D181</f>
        <v>0</v>
      </c>
      <c r="E179" s="115">
        <f>E180+E181</f>
        <v>0</v>
      </c>
      <c r="F179" s="96"/>
      <c r="G179" s="160"/>
      <c r="H179" s="109"/>
      <c r="I179" s="161"/>
      <c r="J179" s="164" t="s">
        <v>10</v>
      </c>
      <c r="K179" s="199" t="s">
        <v>394</v>
      </c>
      <c r="L179" s="157" t="s">
        <v>204</v>
      </c>
    </row>
    <row r="180" spans="1:13" s="158" customFormat="1" ht="30" customHeight="1">
      <c r="A180" s="163"/>
      <c r="B180" s="117" t="s">
        <v>438</v>
      </c>
      <c r="C180" s="118" t="s">
        <v>9</v>
      </c>
      <c r="D180" s="118" t="s">
        <v>9</v>
      </c>
      <c r="E180" s="114">
        <f>'冠名基金收支明细 (2023)'!E172</f>
        <v>0</v>
      </c>
      <c r="F180" s="96"/>
      <c r="G180" s="160"/>
      <c r="H180" s="109"/>
      <c r="I180" s="161"/>
      <c r="J180" s="164" t="s">
        <v>10</v>
      </c>
      <c r="K180" s="199" t="s">
        <v>394</v>
      </c>
      <c r="L180" s="157" t="s">
        <v>204</v>
      </c>
    </row>
    <row r="181" spans="1:13" s="158" customFormat="1" ht="30" customHeight="1">
      <c r="A181" s="163"/>
      <c r="B181" s="117" t="s">
        <v>431</v>
      </c>
      <c r="C181" s="114">
        <v>0</v>
      </c>
      <c r="D181" s="114">
        <v>0</v>
      </c>
      <c r="E181" s="114">
        <f>C181-D181</f>
        <v>0</v>
      </c>
      <c r="F181" s="96"/>
      <c r="G181" s="160"/>
      <c r="H181" s="109"/>
      <c r="I181" s="161"/>
      <c r="J181" s="164" t="s">
        <v>10</v>
      </c>
      <c r="K181" s="199" t="s">
        <v>394</v>
      </c>
      <c r="L181" s="157" t="s">
        <v>139</v>
      </c>
    </row>
    <row r="182" spans="1:13" s="158" customFormat="1" ht="30" customHeight="1">
      <c r="A182" s="163"/>
      <c r="B182" s="117" t="s">
        <v>398</v>
      </c>
      <c r="C182" s="115">
        <f>C184</f>
        <v>0</v>
      </c>
      <c r="D182" s="115">
        <f>D184</f>
        <v>0</v>
      </c>
      <c r="E182" s="115">
        <f>E183+E184</f>
        <v>0</v>
      </c>
      <c r="F182" s="96"/>
      <c r="G182" s="160"/>
      <c r="H182" s="109"/>
      <c r="I182" s="161"/>
      <c r="J182" s="164" t="s">
        <v>10</v>
      </c>
      <c r="K182" s="199" t="s">
        <v>397</v>
      </c>
      <c r="L182" s="157" t="s">
        <v>139</v>
      </c>
    </row>
    <row r="183" spans="1:13" s="158" customFormat="1" ht="30" customHeight="1">
      <c r="A183" s="163"/>
      <c r="B183" s="117" t="s">
        <v>441</v>
      </c>
      <c r="C183" s="118" t="s">
        <v>9</v>
      </c>
      <c r="D183" s="118" t="s">
        <v>9</v>
      </c>
      <c r="E183" s="114">
        <f>'冠名基金收支明细 (2023)'!E174</f>
        <v>0</v>
      </c>
      <c r="F183" s="96"/>
      <c r="G183" s="160"/>
      <c r="H183" s="109"/>
      <c r="I183" s="161"/>
      <c r="J183" s="164" t="s">
        <v>10</v>
      </c>
      <c r="K183" s="199" t="s">
        <v>397</v>
      </c>
      <c r="L183" s="157" t="s">
        <v>226</v>
      </c>
    </row>
    <row r="184" spans="1:13" s="158" customFormat="1" ht="30" customHeight="1">
      <c r="A184" s="163"/>
      <c r="B184" s="117" t="s">
        <v>442</v>
      </c>
      <c r="C184" s="114">
        <v>0</v>
      </c>
      <c r="D184" s="114">
        <v>0</v>
      </c>
      <c r="E184" s="114">
        <f>C184-D184</f>
        <v>0</v>
      </c>
      <c r="F184" s="96"/>
      <c r="G184" s="160"/>
      <c r="H184" s="109"/>
      <c r="I184" s="161"/>
      <c r="J184" s="164" t="s">
        <v>10</v>
      </c>
      <c r="K184" s="199" t="s">
        <v>397</v>
      </c>
      <c r="L184" s="157" t="s">
        <v>251</v>
      </c>
    </row>
    <row r="185" spans="1:13" ht="30" customHeight="1">
      <c r="A185" s="154" t="s">
        <v>218</v>
      </c>
      <c r="B185" s="104" t="s">
        <v>419</v>
      </c>
      <c r="C185" s="96">
        <f>C187</f>
        <v>159000</v>
      </c>
      <c r="D185" s="96">
        <f>D187</f>
        <v>154000</v>
      </c>
      <c r="E185" s="96">
        <f>E186+E187</f>
        <v>5000</v>
      </c>
      <c r="F185" s="96">
        <v>10</v>
      </c>
      <c r="G185" s="160">
        <v>100</v>
      </c>
      <c r="H185" s="109" t="s">
        <v>220</v>
      </c>
      <c r="I185" s="161">
        <v>13805234229</v>
      </c>
      <c r="J185" s="113" t="s">
        <v>187</v>
      </c>
      <c r="K185" s="102" t="s">
        <v>337</v>
      </c>
      <c r="L185" s="157" t="s">
        <v>222</v>
      </c>
      <c r="M185" s="207"/>
    </row>
    <row r="186" spans="1:13" ht="30" customHeight="1">
      <c r="A186" s="163"/>
      <c r="B186" s="117" t="s">
        <v>439</v>
      </c>
      <c r="C186" s="118" t="s">
        <v>9</v>
      </c>
      <c r="D186" s="118" t="s">
        <v>9</v>
      </c>
      <c r="E186" s="98">
        <f>'冠名基金收支明细 (2023)'!E176</f>
        <v>0</v>
      </c>
      <c r="F186" s="96"/>
      <c r="G186" s="160"/>
      <c r="H186" s="109"/>
      <c r="I186" s="161"/>
      <c r="J186" s="164" t="s">
        <v>187</v>
      </c>
      <c r="K186" s="103" t="s">
        <v>337</v>
      </c>
      <c r="L186" s="157" t="s">
        <v>222</v>
      </c>
      <c r="M186" s="207"/>
    </row>
    <row r="187" spans="1:13" ht="30" customHeight="1">
      <c r="A187" s="163"/>
      <c r="B187" s="117" t="s">
        <v>440</v>
      </c>
      <c r="C187" s="98">
        <v>159000</v>
      </c>
      <c r="D187" s="98">
        <v>154000</v>
      </c>
      <c r="E187" s="114">
        <f>C187-D187</f>
        <v>5000</v>
      </c>
      <c r="F187" s="96"/>
      <c r="G187" s="160"/>
      <c r="H187" s="109"/>
      <c r="I187" s="161"/>
      <c r="J187" s="164" t="s">
        <v>187</v>
      </c>
      <c r="K187" s="103" t="s">
        <v>337</v>
      </c>
      <c r="L187" s="157" t="s">
        <v>85</v>
      </c>
      <c r="M187" s="207"/>
    </row>
    <row r="188" spans="1:13" ht="30" customHeight="1">
      <c r="A188" s="154" t="s">
        <v>223</v>
      </c>
      <c r="B188" s="104" t="s">
        <v>353</v>
      </c>
      <c r="C188" s="96">
        <f>C190</f>
        <v>200000</v>
      </c>
      <c r="D188" s="96">
        <f>D190</f>
        <v>200000</v>
      </c>
      <c r="E188" s="96">
        <f>E189+E190</f>
        <v>50000</v>
      </c>
      <c r="F188" s="96"/>
      <c r="G188" s="160"/>
      <c r="H188" s="109"/>
      <c r="I188" s="161"/>
      <c r="J188" s="113" t="s">
        <v>187</v>
      </c>
      <c r="K188" s="161" t="s">
        <v>225</v>
      </c>
      <c r="L188" s="157" t="s">
        <v>226</v>
      </c>
      <c r="M188" s="207"/>
    </row>
    <row r="189" spans="1:13" ht="30" customHeight="1">
      <c r="A189" s="163"/>
      <c r="B189" s="117" t="s">
        <v>441</v>
      </c>
      <c r="C189" s="97" t="s">
        <v>9</v>
      </c>
      <c r="D189" s="97" t="s">
        <v>9</v>
      </c>
      <c r="E189" s="98">
        <f>'冠名基金收支明细 (2023)'!E179</f>
        <v>50000</v>
      </c>
      <c r="F189" s="96"/>
      <c r="G189" s="160"/>
      <c r="H189" s="109"/>
      <c r="I189" s="161"/>
      <c r="J189" s="164" t="s">
        <v>187</v>
      </c>
      <c r="K189" s="161" t="s">
        <v>225</v>
      </c>
      <c r="L189" s="157" t="s">
        <v>226</v>
      </c>
      <c r="M189" s="207"/>
    </row>
    <row r="190" spans="1:13" ht="30" customHeight="1">
      <c r="A190" s="163"/>
      <c r="B190" s="117" t="s">
        <v>442</v>
      </c>
      <c r="C190" s="98">
        <v>200000</v>
      </c>
      <c r="D190" s="98">
        <v>200000</v>
      </c>
      <c r="E190" s="98">
        <f>C190-D190</f>
        <v>0</v>
      </c>
      <c r="F190" s="96"/>
      <c r="G190" s="160"/>
      <c r="H190" s="109"/>
      <c r="I190" s="161"/>
      <c r="J190" s="164" t="s">
        <v>187</v>
      </c>
      <c r="K190" s="161" t="s">
        <v>225</v>
      </c>
      <c r="L190" s="157" t="s">
        <v>226</v>
      </c>
      <c r="M190" s="207"/>
    </row>
    <row r="191" spans="1:13" ht="30" customHeight="1">
      <c r="A191" s="154" t="s">
        <v>227</v>
      </c>
      <c r="B191" s="104" t="s">
        <v>354</v>
      </c>
      <c r="C191" s="96">
        <f>C193</f>
        <v>150000</v>
      </c>
      <c r="D191" s="96">
        <f>D193</f>
        <v>150000</v>
      </c>
      <c r="E191" s="96">
        <f>E192+E193</f>
        <v>20000</v>
      </c>
      <c r="F191" s="96"/>
      <c r="G191" s="160"/>
      <c r="H191" s="109"/>
      <c r="I191" s="161"/>
      <c r="J191" s="113" t="s">
        <v>187</v>
      </c>
      <c r="K191" s="161" t="s">
        <v>229</v>
      </c>
      <c r="L191" s="157" t="s">
        <v>230</v>
      </c>
      <c r="M191" s="207"/>
    </row>
    <row r="192" spans="1:13" ht="30" customHeight="1">
      <c r="A192" s="163"/>
      <c r="B192" s="117" t="s">
        <v>441</v>
      </c>
      <c r="C192" s="97" t="s">
        <v>9</v>
      </c>
      <c r="D192" s="97" t="s">
        <v>9</v>
      </c>
      <c r="E192" s="98">
        <f>'冠名基金收支明细 (2023)'!E182</f>
        <v>20000</v>
      </c>
      <c r="F192" s="96"/>
      <c r="G192" s="160"/>
      <c r="H192" s="109"/>
      <c r="I192" s="161"/>
      <c r="J192" s="164" t="s">
        <v>187</v>
      </c>
      <c r="K192" s="161" t="s">
        <v>229</v>
      </c>
      <c r="L192" s="157" t="s">
        <v>230</v>
      </c>
      <c r="M192" s="207"/>
    </row>
    <row r="193" spans="1:13" ht="30" customHeight="1">
      <c r="A193" s="163"/>
      <c r="B193" s="117" t="s">
        <v>442</v>
      </c>
      <c r="C193" s="98">
        <v>150000</v>
      </c>
      <c r="D193" s="98">
        <v>150000</v>
      </c>
      <c r="E193" s="98">
        <f>C193-D193</f>
        <v>0</v>
      </c>
      <c r="F193" s="96"/>
      <c r="G193" s="160"/>
      <c r="H193" s="109"/>
      <c r="I193" s="161"/>
      <c r="J193" s="164" t="s">
        <v>187</v>
      </c>
      <c r="K193" s="161" t="s">
        <v>229</v>
      </c>
      <c r="L193" s="157" t="s">
        <v>230</v>
      </c>
      <c r="M193" s="207"/>
    </row>
    <row r="194" spans="1:13" ht="30" customHeight="1">
      <c r="A194" s="154" t="s">
        <v>233</v>
      </c>
      <c r="B194" s="104" t="s">
        <v>420</v>
      </c>
      <c r="C194" s="96">
        <f>C195+C200+C205+C208</f>
        <v>220000</v>
      </c>
      <c r="D194" s="96">
        <f>D195+D200+D205+D208</f>
        <v>200000</v>
      </c>
      <c r="E194" s="96">
        <f>E195+E200+E205+E208</f>
        <v>70000</v>
      </c>
      <c r="F194" s="98"/>
      <c r="G194" s="176"/>
      <c r="H194" s="109"/>
      <c r="I194" s="161"/>
      <c r="J194" s="113" t="s">
        <v>10</v>
      </c>
      <c r="K194" s="199" t="s">
        <v>235</v>
      </c>
      <c r="L194" s="157" t="s">
        <v>236</v>
      </c>
    </row>
    <row r="195" spans="1:13" ht="30" customHeight="1">
      <c r="A195" s="154"/>
      <c r="B195" s="224" t="s">
        <v>237</v>
      </c>
      <c r="C195" s="115">
        <f>C199</f>
        <v>0</v>
      </c>
      <c r="D195" s="115">
        <f>D199</f>
        <v>0</v>
      </c>
      <c r="E195" s="115">
        <f>E198+E199</f>
        <v>0</v>
      </c>
      <c r="F195" s="98"/>
      <c r="G195" s="176"/>
      <c r="H195" s="109"/>
      <c r="I195" s="161"/>
      <c r="J195" s="164" t="s">
        <v>10</v>
      </c>
      <c r="K195" s="161" t="s">
        <v>238</v>
      </c>
      <c r="L195" s="157" t="s">
        <v>236</v>
      </c>
    </row>
    <row r="196" spans="1:13" ht="30" hidden="1" customHeight="1">
      <c r="A196" s="154"/>
      <c r="B196" s="117" t="s">
        <v>45</v>
      </c>
      <c r="C196" s="118" t="s">
        <v>9</v>
      </c>
      <c r="D196" s="118" t="s">
        <v>9</v>
      </c>
      <c r="E196" s="114">
        <f>'冠名基金收支明细 (2022)'!E137</f>
        <v>0</v>
      </c>
      <c r="F196" s="98"/>
      <c r="G196" s="176"/>
      <c r="H196" s="109"/>
      <c r="I196" s="161"/>
      <c r="J196" s="164" t="s">
        <v>10</v>
      </c>
      <c r="K196" s="161" t="s">
        <v>238</v>
      </c>
      <c r="L196" s="157" t="s">
        <v>236</v>
      </c>
    </row>
    <row r="197" spans="1:13" ht="30" hidden="1" customHeight="1">
      <c r="A197" s="154"/>
      <c r="B197" s="117" t="s">
        <v>347</v>
      </c>
      <c r="C197" s="114">
        <v>0</v>
      </c>
      <c r="D197" s="114">
        <v>0</v>
      </c>
      <c r="E197" s="114">
        <f>C197-D197</f>
        <v>0</v>
      </c>
      <c r="F197" s="98"/>
      <c r="G197" s="176"/>
      <c r="H197" s="109"/>
      <c r="I197" s="161"/>
      <c r="J197" s="164" t="s">
        <v>10</v>
      </c>
      <c r="K197" s="161" t="s">
        <v>238</v>
      </c>
      <c r="L197" s="157" t="s">
        <v>236</v>
      </c>
    </row>
    <row r="198" spans="1:13" ht="30" customHeight="1">
      <c r="A198" s="154"/>
      <c r="B198" s="117" t="s">
        <v>439</v>
      </c>
      <c r="C198" s="97" t="s">
        <v>9</v>
      </c>
      <c r="D198" s="97" t="s">
        <v>9</v>
      </c>
      <c r="E198" s="114">
        <f>'冠名基金收支明细 (2023)'!E186</f>
        <v>0</v>
      </c>
      <c r="F198" s="98"/>
      <c r="G198" s="176"/>
      <c r="H198" s="109"/>
      <c r="I198" s="161"/>
      <c r="J198" s="164" t="s">
        <v>10</v>
      </c>
      <c r="K198" s="161" t="s">
        <v>238</v>
      </c>
      <c r="L198" s="157"/>
    </row>
    <row r="199" spans="1:13" ht="30" customHeight="1">
      <c r="A199" s="154"/>
      <c r="B199" s="117" t="s">
        <v>440</v>
      </c>
      <c r="C199" s="114">
        <v>0</v>
      </c>
      <c r="D199" s="114">
        <v>0</v>
      </c>
      <c r="E199" s="98">
        <f>C199-D199</f>
        <v>0</v>
      </c>
      <c r="F199" s="98"/>
      <c r="G199" s="176"/>
      <c r="H199" s="109"/>
      <c r="I199" s="161"/>
      <c r="J199" s="164" t="s">
        <v>10</v>
      </c>
      <c r="K199" s="161" t="s">
        <v>238</v>
      </c>
      <c r="L199" s="157"/>
    </row>
    <row r="200" spans="1:13" ht="30" customHeight="1">
      <c r="A200" s="154"/>
      <c r="B200" s="224" t="s">
        <v>239</v>
      </c>
      <c r="C200" s="115">
        <f>C202</f>
        <v>0</v>
      </c>
      <c r="D200" s="115">
        <f>D202</f>
        <v>0</v>
      </c>
      <c r="E200" s="115">
        <f>E203+E204</f>
        <v>0</v>
      </c>
      <c r="F200" s="98"/>
      <c r="G200" s="176"/>
      <c r="H200" s="109"/>
      <c r="I200" s="161"/>
      <c r="J200" s="164" t="s">
        <v>10</v>
      </c>
      <c r="K200" s="161" t="s">
        <v>240</v>
      </c>
      <c r="L200" s="157" t="s">
        <v>236</v>
      </c>
    </row>
    <row r="201" spans="1:13" ht="30" hidden="1" customHeight="1">
      <c r="A201" s="154"/>
      <c r="B201" s="117" t="s">
        <v>45</v>
      </c>
      <c r="C201" s="118" t="s">
        <v>9</v>
      </c>
      <c r="D201" s="118" t="s">
        <v>9</v>
      </c>
      <c r="E201" s="114">
        <f>'冠名基金收支明细 (2022)'!E139</f>
        <v>0</v>
      </c>
      <c r="F201" s="98"/>
      <c r="G201" s="176"/>
      <c r="H201" s="109"/>
      <c r="I201" s="161"/>
      <c r="J201" s="164" t="s">
        <v>10</v>
      </c>
      <c r="K201" s="161" t="s">
        <v>240</v>
      </c>
      <c r="L201" s="157" t="s">
        <v>236</v>
      </c>
    </row>
    <row r="202" spans="1:13" ht="30" hidden="1" customHeight="1">
      <c r="A202" s="154"/>
      <c r="B202" s="117" t="s">
        <v>347</v>
      </c>
      <c r="C202" s="114">
        <v>0</v>
      </c>
      <c r="D202" s="114">
        <v>0</v>
      </c>
      <c r="E202" s="114">
        <f>C202-D202</f>
        <v>0</v>
      </c>
      <c r="F202" s="98"/>
      <c r="G202" s="176"/>
      <c r="H202" s="109"/>
      <c r="I202" s="161"/>
      <c r="J202" s="164" t="s">
        <v>10</v>
      </c>
      <c r="K202" s="161" t="s">
        <v>240</v>
      </c>
      <c r="L202" s="157" t="s">
        <v>236</v>
      </c>
    </row>
    <row r="203" spans="1:13" ht="30" customHeight="1">
      <c r="A203" s="154"/>
      <c r="B203" s="117" t="s">
        <v>347</v>
      </c>
      <c r="C203" s="97" t="s">
        <v>9</v>
      </c>
      <c r="D203" s="97" t="s">
        <v>9</v>
      </c>
      <c r="E203" s="114">
        <f>'冠名基金收支明细 (2023)'!E189</f>
        <v>0</v>
      </c>
      <c r="F203" s="98"/>
      <c r="G203" s="176"/>
      <c r="H203" s="109"/>
      <c r="I203" s="161"/>
      <c r="J203" s="164" t="s">
        <v>10</v>
      </c>
      <c r="K203" s="161" t="s">
        <v>240</v>
      </c>
      <c r="L203" s="157"/>
    </row>
    <row r="204" spans="1:13" ht="30" customHeight="1">
      <c r="A204" s="154"/>
      <c r="B204" s="117" t="s">
        <v>431</v>
      </c>
      <c r="C204" s="114">
        <v>0</v>
      </c>
      <c r="D204" s="114">
        <v>0</v>
      </c>
      <c r="E204" s="98">
        <f>C204-D204</f>
        <v>0</v>
      </c>
      <c r="F204" s="98"/>
      <c r="G204" s="176"/>
      <c r="H204" s="109"/>
      <c r="I204" s="161"/>
      <c r="J204" s="164" t="s">
        <v>10</v>
      </c>
      <c r="K204" s="161" t="s">
        <v>240</v>
      </c>
      <c r="L204" s="157"/>
    </row>
    <row r="205" spans="1:13" ht="30" customHeight="1">
      <c r="A205" s="154"/>
      <c r="B205" s="225" t="s">
        <v>306</v>
      </c>
      <c r="C205" s="115">
        <f>C207</f>
        <v>170000</v>
      </c>
      <c r="D205" s="115">
        <f>D207</f>
        <v>150000</v>
      </c>
      <c r="E205" s="115">
        <f>E206+E207</f>
        <v>70000</v>
      </c>
      <c r="F205" s="98"/>
      <c r="G205" s="176"/>
      <c r="H205" s="109"/>
      <c r="I205" s="161"/>
      <c r="J205" s="164" t="s">
        <v>10</v>
      </c>
      <c r="K205" s="161" t="s">
        <v>307</v>
      </c>
      <c r="L205" s="157" t="s">
        <v>236</v>
      </c>
    </row>
    <row r="206" spans="1:13" ht="30" customHeight="1">
      <c r="A206" s="154"/>
      <c r="B206" s="117" t="s">
        <v>347</v>
      </c>
      <c r="C206" s="118" t="s">
        <v>9</v>
      </c>
      <c r="D206" s="118" t="s">
        <v>9</v>
      </c>
      <c r="E206" s="114">
        <f>'冠名基金收支明细 (2023)'!E192</f>
        <v>50000</v>
      </c>
      <c r="F206" s="98"/>
      <c r="G206" s="176"/>
      <c r="H206" s="109"/>
      <c r="I206" s="161"/>
      <c r="J206" s="164" t="s">
        <v>10</v>
      </c>
      <c r="K206" s="161" t="s">
        <v>307</v>
      </c>
      <c r="L206" s="157" t="s">
        <v>236</v>
      </c>
    </row>
    <row r="207" spans="1:13" ht="30" customHeight="1">
      <c r="A207" s="154"/>
      <c r="B207" s="117" t="s">
        <v>431</v>
      </c>
      <c r="C207" s="114">
        <v>170000</v>
      </c>
      <c r="D207" s="114">
        <v>150000</v>
      </c>
      <c r="E207" s="114">
        <f>C207-D207</f>
        <v>20000</v>
      </c>
      <c r="F207" s="98"/>
      <c r="G207" s="176"/>
      <c r="H207" s="109"/>
      <c r="I207" s="161"/>
      <c r="J207" s="164" t="s">
        <v>10</v>
      </c>
      <c r="K207" s="161" t="s">
        <v>307</v>
      </c>
      <c r="L207" s="157" t="s">
        <v>236</v>
      </c>
    </row>
    <row r="208" spans="1:13" ht="30" customHeight="1">
      <c r="A208" s="154"/>
      <c r="B208" s="225" t="s">
        <v>470</v>
      </c>
      <c r="C208" s="115">
        <f>C209</f>
        <v>50000</v>
      </c>
      <c r="D208" s="115">
        <f>D209</f>
        <v>50000</v>
      </c>
      <c r="E208" s="115">
        <f>E209</f>
        <v>0</v>
      </c>
      <c r="F208" s="98"/>
      <c r="G208" s="176"/>
      <c r="H208" s="109"/>
      <c r="I208" s="161"/>
      <c r="J208" s="164" t="s">
        <v>10</v>
      </c>
      <c r="K208" s="161" t="s">
        <v>471</v>
      </c>
      <c r="L208" s="157"/>
    </row>
    <row r="209" spans="1:12" ht="30" customHeight="1">
      <c r="A209" s="154"/>
      <c r="B209" s="117" t="s">
        <v>431</v>
      </c>
      <c r="C209" s="114">
        <v>50000</v>
      </c>
      <c r="D209" s="114">
        <v>50000</v>
      </c>
      <c r="E209" s="114">
        <f>C209-D209</f>
        <v>0</v>
      </c>
      <c r="F209" s="98"/>
      <c r="G209" s="176"/>
      <c r="H209" s="109"/>
      <c r="I209" s="161"/>
      <c r="J209" s="164" t="s">
        <v>10</v>
      </c>
      <c r="K209" s="161" t="s">
        <v>471</v>
      </c>
      <c r="L209" s="157"/>
    </row>
    <row r="210" spans="1:12" ht="30" customHeight="1">
      <c r="A210" s="154" t="s">
        <v>247</v>
      </c>
      <c r="B210" s="104" t="s">
        <v>421</v>
      </c>
      <c r="C210" s="96">
        <f>C212</f>
        <v>100000</v>
      </c>
      <c r="D210" s="96">
        <f>D212</f>
        <v>0</v>
      </c>
      <c r="E210" s="96">
        <f>E211+E212</f>
        <v>150000</v>
      </c>
      <c r="F210" s="98"/>
      <c r="G210" s="176"/>
      <c r="H210" s="109"/>
      <c r="I210" s="161"/>
      <c r="J210" s="113" t="s">
        <v>249</v>
      </c>
      <c r="K210" s="161" t="s">
        <v>250</v>
      </c>
      <c r="L210" s="157" t="s">
        <v>251</v>
      </c>
    </row>
    <row r="211" spans="1:12" ht="30" customHeight="1">
      <c r="A211" s="154"/>
      <c r="B211" s="110" t="s">
        <v>443</v>
      </c>
      <c r="C211" s="97" t="s">
        <v>9</v>
      </c>
      <c r="D211" s="97" t="s">
        <v>9</v>
      </c>
      <c r="E211" s="98">
        <f>'冠名基金收支明细 (2023)'!E195</f>
        <v>50000</v>
      </c>
      <c r="F211" s="98"/>
      <c r="G211" s="176"/>
      <c r="H211" s="109"/>
      <c r="I211" s="161"/>
      <c r="J211" s="164" t="s">
        <v>249</v>
      </c>
      <c r="K211" s="161" t="s">
        <v>250</v>
      </c>
      <c r="L211" s="157" t="s">
        <v>251</v>
      </c>
    </row>
    <row r="212" spans="1:12" ht="30" customHeight="1">
      <c r="A212" s="154"/>
      <c r="B212" s="110" t="s">
        <v>431</v>
      </c>
      <c r="C212" s="98">
        <v>100000</v>
      </c>
      <c r="D212" s="98">
        <v>0</v>
      </c>
      <c r="E212" s="98">
        <f>C212-D212</f>
        <v>100000</v>
      </c>
      <c r="F212" s="98"/>
      <c r="G212" s="176"/>
      <c r="H212" s="109"/>
      <c r="I212" s="161"/>
      <c r="J212" s="164" t="s">
        <v>249</v>
      </c>
      <c r="K212" s="161" t="s">
        <v>250</v>
      </c>
      <c r="L212" s="157" t="s">
        <v>251</v>
      </c>
    </row>
    <row r="213" spans="1:12" ht="30" customHeight="1">
      <c r="A213" s="154" t="s">
        <v>252</v>
      </c>
      <c r="B213" s="104" t="s">
        <v>422</v>
      </c>
      <c r="C213" s="96">
        <f>C216</f>
        <v>100000</v>
      </c>
      <c r="D213" s="96">
        <f>D216</f>
        <v>0</v>
      </c>
      <c r="E213" s="96">
        <f>E214+E215</f>
        <v>0</v>
      </c>
      <c r="F213" s="98"/>
      <c r="G213" s="176"/>
      <c r="H213" s="109"/>
      <c r="I213" s="161"/>
      <c r="J213" s="113" t="s">
        <v>249</v>
      </c>
      <c r="K213" s="161" t="s">
        <v>254</v>
      </c>
      <c r="L213" s="157" t="s">
        <v>255</v>
      </c>
    </row>
    <row r="214" spans="1:12" ht="30" hidden="1" customHeight="1">
      <c r="A214" s="154"/>
      <c r="B214" s="110" t="s">
        <v>348</v>
      </c>
      <c r="C214" s="97" t="s">
        <v>9</v>
      </c>
      <c r="D214" s="97" t="s">
        <v>9</v>
      </c>
      <c r="E214" s="98">
        <f>'冠名基金收支明细 (2022)'!E144</f>
        <v>0</v>
      </c>
      <c r="F214" s="98"/>
      <c r="G214" s="176"/>
      <c r="H214" s="109"/>
      <c r="I214" s="161"/>
      <c r="J214" s="164" t="s">
        <v>249</v>
      </c>
      <c r="K214" s="161" t="s">
        <v>254</v>
      </c>
      <c r="L214" s="157" t="s">
        <v>255</v>
      </c>
    </row>
    <row r="215" spans="1:12" ht="30" customHeight="1">
      <c r="A215" s="154"/>
      <c r="B215" s="110" t="s">
        <v>347</v>
      </c>
      <c r="C215" s="97" t="s">
        <v>9</v>
      </c>
      <c r="D215" s="97" t="s">
        <v>9</v>
      </c>
      <c r="E215" s="98">
        <f>'冠名基金收支明细 (2023)'!E198</f>
        <v>0</v>
      </c>
      <c r="F215" s="98"/>
      <c r="G215" s="176"/>
      <c r="H215" s="109"/>
      <c r="I215" s="161"/>
      <c r="J215" s="164" t="s">
        <v>249</v>
      </c>
      <c r="K215" s="161" t="s">
        <v>254</v>
      </c>
      <c r="L215" s="157" t="s">
        <v>255</v>
      </c>
    </row>
    <row r="216" spans="1:12" ht="30" customHeight="1">
      <c r="A216" s="154"/>
      <c r="B216" s="110" t="s">
        <v>431</v>
      </c>
      <c r="C216" s="98">
        <v>100000</v>
      </c>
      <c r="D216" s="98">
        <v>0</v>
      </c>
      <c r="E216" s="98">
        <f>C216-D216</f>
        <v>100000</v>
      </c>
      <c r="F216" s="98"/>
      <c r="G216" s="176"/>
      <c r="H216" s="109"/>
      <c r="I216" s="161"/>
      <c r="J216" s="164" t="s">
        <v>249</v>
      </c>
      <c r="K216" s="161" t="s">
        <v>254</v>
      </c>
      <c r="L216" s="157"/>
    </row>
    <row r="217" spans="1:12" ht="30" customHeight="1">
      <c r="A217" s="154" t="s">
        <v>256</v>
      </c>
      <c r="B217" s="104" t="s">
        <v>423</v>
      </c>
      <c r="C217" s="96">
        <f>C219</f>
        <v>50000</v>
      </c>
      <c r="D217" s="96">
        <f>D219</f>
        <v>50000</v>
      </c>
      <c r="E217" s="96">
        <f>E218+E219</f>
        <v>50000</v>
      </c>
      <c r="F217" s="98"/>
      <c r="G217" s="176"/>
      <c r="H217" s="109"/>
      <c r="I217" s="161"/>
      <c r="J217" s="113" t="s">
        <v>249</v>
      </c>
      <c r="K217" s="161" t="s">
        <v>258</v>
      </c>
      <c r="L217" s="157" t="s">
        <v>259</v>
      </c>
    </row>
    <row r="218" spans="1:12" ht="30" customHeight="1">
      <c r="A218" s="154"/>
      <c r="B218" s="110" t="s">
        <v>347</v>
      </c>
      <c r="C218" s="97" t="s">
        <v>9</v>
      </c>
      <c r="D218" s="97" t="s">
        <v>9</v>
      </c>
      <c r="E218" s="98">
        <f>'冠名基金收支明细 (2023)'!E201</f>
        <v>50000</v>
      </c>
      <c r="F218" s="98"/>
      <c r="G218" s="176"/>
      <c r="H218" s="109"/>
      <c r="I218" s="161"/>
      <c r="J218" s="164" t="s">
        <v>249</v>
      </c>
      <c r="K218" s="161" t="s">
        <v>258</v>
      </c>
      <c r="L218" s="157" t="s">
        <v>259</v>
      </c>
    </row>
    <row r="219" spans="1:12" ht="30" customHeight="1">
      <c r="A219" s="154"/>
      <c r="B219" s="110" t="s">
        <v>431</v>
      </c>
      <c r="C219" s="98">
        <v>50000</v>
      </c>
      <c r="D219" s="98">
        <v>50000</v>
      </c>
      <c r="E219" s="98">
        <f>C219-D219</f>
        <v>0</v>
      </c>
      <c r="F219" s="98"/>
      <c r="G219" s="176"/>
      <c r="H219" s="109"/>
      <c r="I219" s="161"/>
      <c r="J219" s="164" t="s">
        <v>249</v>
      </c>
      <c r="K219" s="161" t="s">
        <v>258</v>
      </c>
      <c r="L219" s="157" t="s">
        <v>259</v>
      </c>
    </row>
    <row r="220" spans="1:12" ht="30" customHeight="1">
      <c r="A220" s="154" t="s">
        <v>260</v>
      </c>
      <c r="B220" s="104" t="s">
        <v>424</v>
      </c>
      <c r="C220" s="96">
        <f>C223</f>
        <v>50000</v>
      </c>
      <c r="D220" s="96">
        <f>D223</f>
        <v>50000</v>
      </c>
      <c r="E220" s="96">
        <f>E221+E222+E223</f>
        <v>0</v>
      </c>
      <c r="F220" s="98"/>
      <c r="G220" s="176"/>
      <c r="H220" s="109"/>
      <c r="I220" s="161"/>
      <c r="J220" s="113" t="s">
        <v>249</v>
      </c>
      <c r="K220" s="161" t="s">
        <v>262</v>
      </c>
      <c r="L220" s="157" t="s">
        <v>263</v>
      </c>
    </row>
    <row r="221" spans="1:12" ht="30" hidden="1" customHeight="1">
      <c r="A221" s="154"/>
      <c r="B221" s="110" t="s">
        <v>348</v>
      </c>
      <c r="C221" s="97" t="s">
        <v>9</v>
      </c>
      <c r="D221" s="97" t="s">
        <v>9</v>
      </c>
      <c r="E221" s="98">
        <f>'冠名基金收支明细 (2022)'!E148</f>
        <v>0</v>
      </c>
      <c r="F221" s="98"/>
      <c r="G221" s="176"/>
      <c r="H221" s="109"/>
      <c r="I221" s="161"/>
      <c r="J221" s="164" t="s">
        <v>249</v>
      </c>
      <c r="K221" s="161" t="s">
        <v>262</v>
      </c>
      <c r="L221" s="157" t="s">
        <v>263</v>
      </c>
    </row>
    <row r="222" spans="1:12" ht="30" customHeight="1">
      <c r="A222" s="154"/>
      <c r="B222" s="110" t="s">
        <v>347</v>
      </c>
      <c r="C222" s="97" t="s">
        <v>9</v>
      </c>
      <c r="D222" s="97" t="s">
        <v>9</v>
      </c>
      <c r="E222" s="98">
        <f>'冠名基金收支明细 (2023)'!E204</f>
        <v>0</v>
      </c>
      <c r="F222" s="98"/>
      <c r="G222" s="176"/>
      <c r="H222" s="109"/>
      <c r="I222" s="161"/>
      <c r="J222" s="164" t="s">
        <v>249</v>
      </c>
      <c r="K222" s="161" t="s">
        <v>262</v>
      </c>
      <c r="L222" s="157" t="s">
        <v>263</v>
      </c>
    </row>
    <row r="223" spans="1:12" ht="30" customHeight="1">
      <c r="A223" s="154"/>
      <c r="B223" s="110" t="s">
        <v>431</v>
      </c>
      <c r="C223" s="98">
        <v>50000</v>
      </c>
      <c r="D223" s="98">
        <v>50000</v>
      </c>
      <c r="E223" s="98">
        <f>C223-D223</f>
        <v>0</v>
      </c>
      <c r="F223" s="98"/>
      <c r="G223" s="176"/>
      <c r="H223" s="109"/>
      <c r="I223" s="161"/>
      <c r="J223" s="164" t="s">
        <v>249</v>
      </c>
      <c r="K223" s="161" t="s">
        <v>262</v>
      </c>
      <c r="L223" s="157"/>
    </row>
    <row r="224" spans="1:12" ht="30" customHeight="1">
      <c r="A224" s="154" t="s">
        <v>264</v>
      </c>
      <c r="B224" s="104" t="s">
        <v>425</v>
      </c>
      <c r="C224" s="96">
        <f>C226</f>
        <v>100000</v>
      </c>
      <c r="D224" s="96">
        <f>D226</f>
        <v>99968</v>
      </c>
      <c r="E224" s="96">
        <f>E225+E226</f>
        <v>8772</v>
      </c>
      <c r="F224" s="98"/>
      <c r="G224" s="176"/>
      <c r="H224" s="109"/>
      <c r="I224" s="161"/>
      <c r="J224" s="113" t="s">
        <v>249</v>
      </c>
      <c r="K224" s="161" t="s">
        <v>266</v>
      </c>
      <c r="L224" s="157" t="s">
        <v>267</v>
      </c>
    </row>
    <row r="225" spans="1:12" ht="30" customHeight="1">
      <c r="A225" s="154"/>
      <c r="B225" s="110" t="s">
        <v>347</v>
      </c>
      <c r="C225" s="97" t="s">
        <v>9</v>
      </c>
      <c r="D225" s="97" t="s">
        <v>9</v>
      </c>
      <c r="E225" s="98">
        <f>'冠名基金收支明细 (2023)'!E207</f>
        <v>8740</v>
      </c>
      <c r="F225" s="98"/>
      <c r="G225" s="176"/>
      <c r="H225" s="109"/>
      <c r="I225" s="161"/>
      <c r="J225" s="164" t="s">
        <v>249</v>
      </c>
      <c r="K225" s="161" t="s">
        <v>266</v>
      </c>
      <c r="L225" s="157" t="s">
        <v>267</v>
      </c>
    </row>
    <row r="226" spans="1:12" ht="30" customHeight="1">
      <c r="A226" s="154"/>
      <c r="B226" s="110" t="s">
        <v>431</v>
      </c>
      <c r="C226" s="98">
        <v>100000</v>
      </c>
      <c r="D226" s="98">
        <v>99968</v>
      </c>
      <c r="E226" s="98">
        <f>C226-D226</f>
        <v>32</v>
      </c>
      <c r="F226" s="98"/>
      <c r="G226" s="176"/>
      <c r="H226" s="109"/>
      <c r="I226" s="161"/>
      <c r="J226" s="164" t="s">
        <v>249</v>
      </c>
      <c r="K226" s="161" t="s">
        <v>266</v>
      </c>
      <c r="L226" s="157" t="s">
        <v>267</v>
      </c>
    </row>
    <row r="227" spans="1:12" ht="30" customHeight="1">
      <c r="A227" s="154" t="s">
        <v>268</v>
      </c>
      <c r="B227" s="104" t="s">
        <v>269</v>
      </c>
      <c r="C227" s="96">
        <f>C229</f>
        <v>50000</v>
      </c>
      <c r="D227" s="96">
        <f>D229</f>
        <v>0</v>
      </c>
      <c r="E227" s="96">
        <f>E228+E229</f>
        <v>50000</v>
      </c>
      <c r="F227" s="98"/>
      <c r="G227" s="176"/>
      <c r="H227" s="109"/>
      <c r="I227" s="161"/>
      <c r="J227" s="113" t="s">
        <v>249</v>
      </c>
      <c r="K227" s="161" t="s">
        <v>270</v>
      </c>
      <c r="L227" s="157" t="s">
        <v>271</v>
      </c>
    </row>
    <row r="228" spans="1:12" ht="30" customHeight="1">
      <c r="A228" s="154"/>
      <c r="B228" s="110" t="s">
        <v>347</v>
      </c>
      <c r="C228" s="97" t="s">
        <v>9</v>
      </c>
      <c r="D228" s="97" t="s">
        <v>9</v>
      </c>
      <c r="E228" s="98">
        <f>'冠名基金收支明细 (2023)'!E210</f>
        <v>0</v>
      </c>
      <c r="F228" s="98"/>
      <c r="G228" s="176"/>
      <c r="H228" s="109"/>
      <c r="I228" s="161"/>
      <c r="J228" s="164" t="s">
        <v>249</v>
      </c>
      <c r="K228" s="161" t="s">
        <v>270</v>
      </c>
      <c r="L228" s="157" t="s">
        <v>274</v>
      </c>
    </row>
    <row r="229" spans="1:12" ht="30" customHeight="1">
      <c r="A229" s="154"/>
      <c r="B229" s="110" t="s">
        <v>431</v>
      </c>
      <c r="C229" s="98">
        <v>50000</v>
      </c>
      <c r="D229" s="98">
        <v>0</v>
      </c>
      <c r="E229" s="98">
        <f>C229-D229</f>
        <v>50000</v>
      </c>
      <c r="F229" s="98"/>
      <c r="G229" s="176"/>
      <c r="H229" s="109"/>
      <c r="I229" s="161"/>
      <c r="J229" s="164" t="s">
        <v>249</v>
      </c>
      <c r="K229" s="161" t="s">
        <v>270</v>
      </c>
      <c r="L229" s="157" t="s">
        <v>278</v>
      </c>
    </row>
    <row r="230" spans="1:12" ht="30" customHeight="1">
      <c r="A230" s="154" t="s">
        <v>272</v>
      </c>
      <c r="B230" s="104" t="s">
        <v>273</v>
      </c>
      <c r="C230" s="96">
        <f>C232</f>
        <v>0</v>
      </c>
      <c r="D230" s="96">
        <f>D232</f>
        <v>0</v>
      </c>
      <c r="E230" s="96">
        <f>E231+E232</f>
        <v>0</v>
      </c>
      <c r="F230" s="98"/>
      <c r="G230" s="176"/>
      <c r="H230" s="109"/>
      <c r="I230" s="161"/>
      <c r="J230" s="113" t="s">
        <v>249</v>
      </c>
      <c r="K230" s="161" t="s">
        <v>270</v>
      </c>
      <c r="L230" s="157" t="s">
        <v>274</v>
      </c>
    </row>
    <row r="231" spans="1:12" ht="30" customHeight="1">
      <c r="A231" s="154"/>
      <c r="B231" s="110" t="s">
        <v>347</v>
      </c>
      <c r="C231" s="97" t="s">
        <v>9</v>
      </c>
      <c r="D231" s="97" t="s">
        <v>9</v>
      </c>
      <c r="E231" s="98">
        <f>'冠名基金收支明细 (2023)'!E213</f>
        <v>0</v>
      </c>
      <c r="F231" s="98"/>
      <c r="G231" s="176"/>
      <c r="H231" s="109"/>
      <c r="I231" s="161"/>
      <c r="J231" s="164" t="s">
        <v>249</v>
      </c>
      <c r="K231" s="161" t="s">
        <v>270</v>
      </c>
      <c r="L231" s="157" t="s">
        <v>274</v>
      </c>
    </row>
    <row r="232" spans="1:12" ht="30" customHeight="1">
      <c r="A232" s="154"/>
      <c r="B232" s="110" t="s">
        <v>431</v>
      </c>
      <c r="C232" s="98">
        <v>0</v>
      </c>
      <c r="D232" s="98">
        <v>0</v>
      </c>
      <c r="E232" s="98">
        <f>C232-D232</f>
        <v>0</v>
      </c>
      <c r="F232" s="98"/>
      <c r="G232" s="176"/>
      <c r="H232" s="109"/>
      <c r="I232" s="161"/>
      <c r="J232" s="164" t="s">
        <v>249</v>
      </c>
      <c r="K232" s="161" t="s">
        <v>270</v>
      </c>
      <c r="L232" s="157" t="s">
        <v>274</v>
      </c>
    </row>
    <row r="233" spans="1:12" ht="30" customHeight="1">
      <c r="A233" s="154" t="s">
        <v>402</v>
      </c>
      <c r="B233" s="104" t="s">
        <v>403</v>
      </c>
      <c r="C233" s="96">
        <f>C235</f>
        <v>0</v>
      </c>
      <c r="D233" s="96">
        <f>D235</f>
        <v>0</v>
      </c>
      <c r="E233" s="96">
        <f>E234+E235</f>
        <v>0</v>
      </c>
      <c r="F233" s="98"/>
      <c r="G233" s="176"/>
      <c r="H233" s="109"/>
      <c r="I233" s="161"/>
      <c r="J233" s="113" t="s">
        <v>249</v>
      </c>
      <c r="K233" s="161" t="s">
        <v>405</v>
      </c>
      <c r="L233" s="157" t="s">
        <v>406</v>
      </c>
    </row>
    <row r="234" spans="1:12" ht="30" customHeight="1">
      <c r="A234" s="154"/>
      <c r="B234" s="110" t="s">
        <v>347</v>
      </c>
      <c r="C234" s="97" t="s">
        <v>9</v>
      </c>
      <c r="D234" s="97" t="s">
        <v>9</v>
      </c>
      <c r="E234" s="98">
        <f>'冠名基金收支明细 (2023)'!E216</f>
        <v>0</v>
      </c>
      <c r="F234" s="98"/>
      <c r="G234" s="176"/>
      <c r="H234" s="109"/>
      <c r="I234" s="161"/>
      <c r="J234" s="164" t="s">
        <v>249</v>
      </c>
      <c r="K234" s="161" t="s">
        <v>404</v>
      </c>
      <c r="L234" s="157" t="s">
        <v>406</v>
      </c>
    </row>
    <row r="235" spans="1:12" ht="30" customHeight="1">
      <c r="A235" s="154"/>
      <c r="B235" s="110" t="s">
        <v>431</v>
      </c>
      <c r="C235" s="98">
        <v>0</v>
      </c>
      <c r="D235" s="98">
        <v>0</v>
      </c>
      <c r="E235" s="98">
        <f>C235-D235</f>
        <v>0</v>
      </c>
      <c r="F235" s="98"/>
      <c r="G235" s="176"/>
      <c r="H235" s="109"/>
      <c r="I235" s="161"/>
      <c r="J235" s="164" t="s">
        <v>249</v>
      </c>
      <c r="K235" s="161" t="s">
        <v>404</v>
      </c>
      <c r="L235" s="157" t="s">
        <v>444</v>
      </c>
    </row>
    <row r="236" spans="1:12" ht="30" customHeight="1">
      <c r="A236" s="154" t="s">
        <v>275</v>
      </c>
      <c r="B236" s="104" t="s">
        <v>426</v>
      </c>
      <c r="C236" s="96">
        <f>C238</f>
        <v>120000</v>
      </c>
      <c r="D236" s="96">
        <f>D238</f>
        <v>600000</v>
      </c>
      <c r="E236" s="96">
        <f>E237+E238</f>
        <v>120000</v>
      </c>
      <c r="F236" s="98"/>
      <c r="G236" s="176"/>
      <c r="H236" s="109"/>
      <c r="I236" s="161"/>
      <c r="J236" s="113" t="s">
        <v>187</v>
      </c>
      <c r="K236" s="161" t="s">
        <v>277</v>
      </c>
      <c r="L236" s="157" t="s">
        <v>278</v>
      </c>
    </row>
    <row r="237" spans="1:12" ht="30" customHeight="1">
      <c r="A237" s="154"/>
      <c r="B237" s="110" t="s">
        <v>347</v>
      </c>
      <c r="C237" s="97" t="s">
        <v>9</v>
      </c>
      <c r="D237" s="97" t="s">
        <v>9</v>
      </c>
      <c r="E237" s="98">
        <f>'冠名基金收支明细 (2023)'!E218</f>
        <v>600000</v>
      </c>
      <c r="F237" s="98"/>
      <c r="G237" s="176"/>
      <c r="H237" s="109"/>
      <c r="I237" s="161"/>
      <c r="J237" s="164" t="s">
        <v>187</v>
      </c>
      <c r="K237" s="161" t="s">
        <v>277</v>
      </c>
      <c r="L237" s="157" t="s">
        <v>278</v>
      </c>
    </row>
    <row r="238" spans="1:12" ht="30" customHeight="1">
      <c r="A238" s="154"/>
      <c r="B238" s="110" t="s">
        <v>431</v>
      </c>
      <c r="C238" s="98">
        <v>120000</v>
      </c>
      <c r="D238" s="98">
        <v>600000</v>
      </c>
      <c r="E238" s="98">
        <f>C238-D238</f>
        <v>-480000</v>
      </c>
      <c r="F238" s="98"/>
      <c r="G238" s="176"/>
      <c r="H238" s="109"/>
      <c r="I238" s="161"/>
      <c r="J238" s="164" t="s">
        <v>187</v>
      </c>
      <c r="K238" s="161" t="s">
        <v>277</v>
      </c>
      <c r="L238" s="157" t="s">
        <v>278</v>
      </c>
    </row>
    <row r="239" spans="1:12" ht="30" customHeight="1">
      <c r="A239" s="154" t="s">
        <v>308</v>
      </c>
      <c r="B239" s="104" t="s">
        <v>355</v>
      </c>
      <c r="C239" s="96">
        <f>C241</f>
        <v>100000</v>
      </c>
      <c r="D239" s="96">
        <f>D241</f>
        <v>100000</v>
      </c>
      <c r="E239" s="96">
        <f>E240+E241</f>
        <v>100000</v>
      </c>
      <c r="F239" s="98"/>
      <c r="G239" s="176"/>
      <c r="H239" s="109"/>
      <c r="I239" s="161"/>
      <c r="J239" s="113" t="s">
        <v>187</v>
      </c>
      <c r="K239" s="161" t="s">
        <v>309</v>
      </c>
      <c r="L239" s="157" t="s">
        <v>310</v>
      </c>
    </row>
    <row r="240" spans="1:12" ht="30" customHeight="1">
      <c r="A240" s="154"/>
      <c r="B240" s="110" t="s">
        <v>347</v>
      </c>
      <c r="C240" s="97" t="s">
        <v>9</v>
      </c>
      <c r="D240" s="97" t="s">
        <v>9</v>
      </c>
      <c r="E240" s="98">
        <f>'冠名基金收支明细 (2023)'!E221</f>
        <v>100000</v>
      </c>
      <c r="F240" s="98"/>
      <c r="G240" s="176"/>
      <c r="H240" s="109"/>
      <c r="I240" s="161"/>
      <c r="J240" s="164" t="s">
        <v>187</v>
      </c>
      <c r="K240" s="161" t="s">
        <v>309</v>
      </c>
      <c r="L240" s="157" t="s">
        <v>310</v>
      </c>
    </row>
    <row r="241" spans="1:12" ht="30" customHeight="1">
      <c r="A241" s="154"/>
      <c r="B241" s="110" t="s">
        <v>431</v>
      </c>
      <c r="C241" s="98">
        <v>100000</v>
      </c>
      <c r="D241" s="98">
        <v>100000</v>
      </c>
      <c r="E241" s="98">
        <f>C241-D241</f>
        <v>0</v>
      </c>
      <c r="F241" s="98"/>
      <c r="G241" s="176"/>
      <c r="H241" s="109"/>
      <c r="I241" s="161"/>
      <c r="J241" s="164" t="s">
        <v>187</v>
      </c>
      <c r="K241" s="161" t="s">
        <v>309</v>
      </c>
      <c r="L241" s="157" t="s">
        <v>310</v>
      </c>
    </row>
    <row r="242" spans="1:12" ht="30" customHeight="1">
      <c r="A242" s="154" t="s">
        <v>378</v>
      </c>
      <c r="B242" s="104" t="s">
        <v>379</v>
      </c>
      <c r="C242" s="96">
        <f>C244</f>
        <v>0</v>
      </c>
      <c r="D242" s="96">
        <f>D244</f>
        <v>0</v>
      </c>
      <c r="E242" s="96">
        <f>E243</f>
        <v>400</v>
      </c>
      <c r="F242" s="98"/>
      <c r="G242" s="176"/>
      <c r="H242" s="109"/>
      <c r="I242" s="161"/>
      <c r="J242" s="113" t="s">
        <v>187</v>
      </c>
      <c r="K242" s="161" t="s">
        <v>380</v>
      </c>
      <c r="L242" s="157" t="s">
        <v>381</v>
      </c>
    </row>
    <row r="243" spans="1:12" ht="30" customHeight="1">
      <c r="A243" s="154"/>
      <c r="B243" s="110" t="s">
        <v>347</v>
      </c>
      <c r="C243" s="97" t="s">
        <v>9</v>
      </c>
      <c r="D243" s="97" t="s">
        <v>9</v>
      </c>
      <c r="E243" s="98">
        <f>'冠名基金收支明细 (2023)'!E224</f>
        <v>400</v>
      </c>
      <c r="F243" s="98"/>
      <c r="G243" s="176"/>
      <c r="H243" s="109"/>
      <c r="I243" s="161"/>
      <c r="J243" s="164" t="s">
        <v>187</v>
      </c>
      <c r="K243" s="161" t="s">
        <v>380</v>
      </c>
      <c r="L243" s="157" t="s">
        <v>381</v>
      </c>
    </row>
    <row r="244" spans="1:12" ht="30" customHeight="1">
      <c r="A244" s="154"/>
      <c r="B244" s="110" t="s">
        <v>431</v>
      </c>
      <c r="C244" s="98">
        <v>0</v>
      </c>
      <c r="D244" s="98">
        <v>0</v>
      </c>
      <c r="E244" s="98">
        <f>C244-D244</f>
        <v>0</v>
      </c>
      <c r="F244" s="98"/>
      <c r="G244" s="176"/>
      <c r="H244" s="109"/>
      <c r="I244" s="161"/>
      <c r="J244" s="164" t="s">
        <v>187</v>
      </c>
      <c r="K244" s="161" t="s">
        <v>380</v>
      </c>
      <c r="L244" s="157" t="s">
        <v>445</v>
      </c>
    </row>
    <row r="245" spans="1:12" ht="30" customHeight="1">
      <c r="A245" s="154" t="s">
        <v>382</v>
      </c>
      <c r="B245" s="104" t="s">
        <v>383</v>
      </c>
      <c r="C245" s="96">
        <f>C247</f>
        <v>50000</v>
      </c>
      <c r="D245" s="96">
        <f>D247</f>
        <v>42200</v>
      </c>
      <c r="E245" s="96">
        <f>E246+E247</f>
        <v>8500</v>
      </c>
      <c r="F245" s="98"/>
      <c r="G245" s="176"/>
      <c r="H245" s="109"/>
      <c r="I245" s="161"/>
      <c r="J245" s="113" t="s">
        <v>401</v>
      </c>
      <c r="K245" s="161" t="s">
        <v>384</v>
      </c>
      <c r="L245" s="157" t="s">
        <v>385</v>
      </c>
    </row>
    <row r="246" spans="1:12" ht="30" customHeight="1">
      <c r="A246" s="154"/>
      <c r="B246" s="110" t="s">
        <v>347</v>
      </c>
      <c r="C246" s="97" t="s">
        <v>9</v>
      </c>
      <c r="D246" s="97" t="s">
        <v>9</v>
      </c>
      <c r="E246" s="98">
        <f>'冠名基金收支明细 (2023)'!E226</f>
        <v>700</v>
      </c>
      <c r="F246" s="98"/>
      <c r="G246" s="176"/>
      <c r="H246" s="109"/>
      <c r="I246" s="161"/>
      <c r="J246" s="164" t="s">
        <v>401</v>
      </c>
      <c r="K246" s="161" t="s">
        <v>384</v>
      </c>
      <c r="L246" s="157" t="s">
        <v>385</v>
      </c>
    </row>
    <row r="247" spans="1:12" ht="30" customHeight="1">
      <c r="A247" s="154"/>
      <c r="B247" s="110" t="s">
        <v>431</v>
      </c>
      <c r="C247" s="98">
        <v>50000</v>
      </c>
      <c r="D247" s="98">
        <v>42200</v>
      </c>
      <c r="E247" s="98">
        <f>C247-D247</f>
        <v>7800</v>
      </c>
      <c r="F247" s="98"/>
      <c r="G247" s="176"/>
      <c r="H247" s="109"/>
      <c r="I247" s="161"/>
      <c r="J247" s="164" t="s">
        <v>401</v>
      </c>
      <c r="K247" s="161" t="s">
        <v>384</v>
      </c>
      <c r="L247" s="157" t="s">
        <v>446</v>
      </c>
    </row>
    <row r="248" spans="1:12" ht="30" customHeight="1">
      <c r="A248" s="154" t="s">
        <v>402</v>
      </c>
      <c r="B248" s="217" t="s">
        <v>407</v>
      </c>
      <c r="C248" s="96">
        <f>C250</f>
        <v>450000</v>
      </c>
      <c r="D248" s="96">
        <f>D250</f>
        <v>150000</v>
      </c>
      <c r="E248" s="96">
        <f>E249+E250</f>
        <v>400000</v>
      </c>
      <c r="F248" s="98"/>
      <c r="G248" s="176"/>
      <c r="H248" s="109"/>
      <c r="I248" s="161"/>
      <c r="J248" s="113" t="s">
        <v>401</v>
      </c>
      <c r="K248" s="161" t="s">
        <v>408</v>
      </c>
      <c r="L248" s="157" t="s">
        <v>428</v>
      </c>
    </row>
    <row r="249" spans="1:12" ht="30" customHeight="1">
      <c r="A249" s="154"/>
      <c r="B249" s="110" t="s">
        <v>347</v>
      </c>
      <c r="C249" s="97" t="s">
        <v>9</v>
      </c>
      <c r="D249" s="97" t="s">
        <v>9</v>
      </c>
      <c r="E249" s="96">
        <f>'冠名基金收支明细 (2023)'!E228</f>
        <v>100000</v>
      </c>
      <c r="F249" s="98"/>
      <c r="G249" s="176"/>
      <c r="H249" s="109"/>
      <c r="I249" s="161"/>
      <c r="J249" s="164" t="s">
        <v>401</v>
      </c>
      <c r="K249" s="161" t="s">
        <v>408</v>
      </c>
      <c r="L249" s="157" t="s">
        <v>428</v>
      </c>
    </row>
    <row r="250" spans="1:12" ht="30" customHeight="1">
      <c r="A250" s="154"/>
      <c r="B250" s="110" t="s">
        <v>431</v>
      </c>
      <c r="C250" s="98">
        <v>450000</v>
      </c>
      <c r="D250" s="98">
        <v>150000</v>
      </c>
      <c r="E250" s="98">
        <f>C250-D250</f>
        <v>300000</v>
      </c>
      <c r="F250" s="231"/>
      <c r="G250" s="231"/>
      <c r="H250" s="231"/>
      <c r="I250" s="231"/>
      <c r="J250" s="164" t="s">
        <v>187</v>
      </c>
      <c r="K250" s="161" t="s">
        <v>408</v>
      </c>
      <c r="L250" s="157" t="s">
        <v>428</v>
      </c>
    </row>
    <row r="251" spans="1:12" ht="30" customHeight="1">
      <c r="A251" s="154"/>
      <c r="B251" s="217" t="s">
        <v>467</v>
      </c>
      <c r="C251" s="96">
        <f>C252</f>
        <v>100750</v>
      </c>
      <c r="D251" s="96">
        <f>D252</f>
        <v>0</v>
      </c>
      <c r="E251" s="96">
        <f>E252</f>
        <v>100750</v>
      </c>
      <c r="F251" s="231"/>
      <c r="G251" s="231"/>
      <c r="H251" s="231"/>
      <c r="I251" s="231"/>
      <c r="J251" s="164" t="s">
        <v>468</v>
      </c>
      <c r="K251" s="161" t="s">
        <v>469</v>
      </c>
      <c r="L251" s="157" t="s">
        <v>485</v>
      </c>
    </row>
    <row r="252" spans="1:12" ht="30" customHeight="1">
      <c r="A252" s="154"/>
      <c r="B252" s="110" t="s">
        <v>431</v>
      </c>
      <c r="C252" s="98">
        <f>100000+750</f>
        <v>100750</v>
      </c>
      <c r="D252" s="98">
        <v>0</v>
      </c>
      <c r="E252" s="98">
        <f>C252-D252</f>
        <v>100750</v>
      </c>
      <c r="F252" s="231"/>
      <c r="G252" s="231"/>
      <c r="H252" s="231"/>
      <c r="I252" s="231"/>
      <c r="J252" s="164" t="s">
        <v>468</v>
      </c>
      <c r="K252" s="161" t="s">
        <v>469</v>
      </c>
      <c r="L252" s="157"/>
    </row>
    <row r="253" spans="1:12" ht="30" customHeight="1">
      <c r="A253" s="235"/>
      <c r="B253" s="217" t="s">
        <v>448</v>
      </c>
      <c r="C253" s="96">
        <f>C254</f>
        <v>60000</v>
      </c>
      <c r="D253" s="96">
        <f>D254</f>
        <v>60000</v>
      </c>
      <c r="E253" s="96">
        <f>E254</f>
        <v>0</v>
      </c>
      <c r="F253" s="155"/>
      <c r="G253" s="155"/>
      <c r="H253" s="155"/>
      <c r="I253" s="155"/>
      <c r="J253" s="113" t="s">
        <v>401</v>
      </c>
      <c r="K253" s="232" t="s">
        <v>449</v>
      </c>
      <c r="L253" s="157" t="s">
        <v>494</v>
      </c>
    </row>
    <row r="254" spans="1:12" ht="30" customHeight="1">
      <c r="A254" s="154"/>
      <c r="B254" s="110" t="s">
        <v>431</v>
      </c>
      <c r="C254" s="98">
        <v>60000</v>
      </c>
      <c r="D254" s="98">
        <v>60000</v>
      </c>
      <c r="E254" s="98">
        <f>C254-D254</f>
        <v>0</v>
      </c>
      <c r="F254" s="231"/>
      <c r="G254" s="231"/>
      <c r="H254" s="231"/>
      <c r="I254" s="231"/>
      <c r="J254" s="164" t="s">
        <v>401</v>
      </c>
      <c r="K254" s="232" t="s">
        <v>449</v>
      </c>
      <c r="L254" s="157"/>
    </row>
    <row r="255" spans="1:12" ht="30" customHeight="1">
      <c r="A255" s="154"/>
      <c r="B255" s="217" t="s">
        <v>450</v>
      </c>
      <c r="C255" s="96">
        <f>C256</f>
        <v>50000</v>
      </c>
      <c r="D255" s="96">
        <f>D256</f>
        <v>50000</v>
      </c>
      <c r="E255" s="96">
        <f>E256</f>
        <v>0</v>
      </c>
      <c r="F255" s="155"/>
      <c r="G255" s="155"/>
      <c r="H255" s="155"/>
      <c r="I255" s="155"/>
      <c r="J255" s="113" t="s">
        <v>401</v>
      </c>
      <c r="K255" s="232" t="s">
        <v>451</v>
      </c>
      <c r="L255" s="157" t="s">
        <v>493</v>
      </c>
    </row>
    <row r="256" spans="1:12" ht="30" customHeight="1">
      <c r="A256" s="154"/>
      <c r="B256" s="110" t="s">
        <v>431</v>
      </c>
      <c r="C256" s="98">
        <v>50000</v>
      </c>
      <c r="D256" s="98">
        <v>50000</v>
      </c>
      <c r="E256" s="98">
        <f>C256-D256</f>
        <v>0</v>
      </c>
      <c r="F256" s="231"/>
      <c r="G256" s="231"/>
      <c r="H256" s="231"/>
      <c r="I256" s="231"/>
      <c r="J256" s="164" t="s">
        <v>401</v>
      </c>
      <c r="K256" s="232" t="s">
        <v>451</v>
      </c>
      <c r="L256" s="157"/>
    </row>
    <row r="257" spans="1:12" ht="30" customHeight="1">
      <c r="A257" s="154"/>
      <c r="B257" s="217" t="s">
        <v>452</v>
      </c>
      <c r="C257" s="96">
        <f>C258</f>
        <v>50000</v>
      </c>
      <c r="D257" s="96">
        <f>D258</f>
        <v>50000</v>
      </c>
      <c r="E257" s="96">
        <f>E258</f>
        <v>0</v>
      </c>
      <c r="F257" s="155"/>
      <c r="G257" s="155"/>
      <c r="H257" s="155"/>
      <c r="I257" s="155"/>
      <c r="J257" s="113" t="s">
        <v>401</v>
      </c>
      <c r="K257" s="232" t="s">
        <v>453</v>
      </c>
      <c r="L257" s="157" t="s">
        <v>488</v>
      </c>
    </row>
    <row r="258" spans="1:12" ht="30" customHeight="1">
      <c r="A258" s="154"/>
      <c r="B258" s="110" t="s">
        <v>431</v>
      </c>
      <c r="C258" s="98">
        <v>50000</v>
      </c>
      <c r="D258" s="98">
        <v>50000</v>
      </c>
      <c r="E258" s="98">
        <f t="shared" ref="E258:E262" si="0">C258-D258</f>
        <v>0</v>
      </c>
      <c r="F258" s="231"/>
      <c r="G258" s="231"/>
      <c r="H258" s="231"/>
      <c r="I258" s="231"/>
      <c r="J258" s="164" t="s">
        <v>401</v>
      </c>
      <c r="K258" s="232" t="s">
        <v>453</v>
      </c>
      <c r="L258" s="157"/>
    </row>
    <row r="259" spans="1:12" ht="30" customHeight="1">
      <c r="A259" s="154"/>
      <c r="B259" s="217" t="s">
        <v>465</v>
      </c>
      <c r="C259" s="96">
        <f>C260</f>
        <v>50000</v>
      </c>
      <c r="D259" s="96">
        <f>D260</f>
        <v>32850</v>
      </c>
      <c r="E259" s="96">
        <f>E260</f>
        <v>17150</v>
      </c>
      <c r="F259" s="155"/>
      <c r="G259" s="155"/>
      <c r="H259" s="155"/>
      <c r="I259" s="155"/>
      <c r="J259" s="113" t="s">
        <v>401</v>
      </c>
      <c r="K259" s="232" t="s">
        <v>466</v>
      </c>
      <c r="L259" s="157" t="s">
        <v>486</v>
      </c>
    </row>
    <row r="260" spans="1:12" ht="30" customHeight="1">
      <c r="A260" s="154"/>
      <c r="B260" s="110" t="s">
        <v>431</v>
      </c>
      <c r="C260" s="98">
        <v>50000</v>
      </c>
      <c r="D260" s="98">
        <v>32850</v>
      </c>
      <c r="E260" s="98">
        <f t="shared" si="0"/>
        <v>17150</v>
      </c>
      <c r="F260" s="231"/>
      <c r="G260" s="231"/>
      <c r="H260" s="231"/>
      <c r="I260" s="231"/>
      <c r="J260" s="164" t="s">
        <v>401</v>
      </c>
      <c r="K260" s="232" t="s">
        <v>466</v>
      </c>
      <c r="L260" s="157"/>
    </row>
    <row r="261" spans="1:12" ht="30" customHeight="1">
      <c r="A261" s="154"/>
      <c r="B261" s="217" t="s">
        <v>454</v>
      </c>
      <c r="C261" s="96">
        <f>C262</f>
        <v>50000</v>
      </c>
      <c r="D261" s="96">
        <f>D262</f>
        <v>50000</v>
      </c>
      <c r="E261" s="96">
        <f>E262</f>
        <v>0</v>
      </c>
      <c r="F261" s="155"/>
      <c r="G261" s="155"/>
      <c r="H261" s="155"/>
      <c r="I261" s="155"/>
      <c r="J261" s="113" t="s">
        <v>401</v>
      </c>
      <c r="K261" s="161" t="s">
        <v>455</v>
      </c>
      <c r="L261" s="157" t="s">
        <v>491</v>
      </c>
    </row>
    <row r="262" spans="1:12" ht="30" customHeight="1">
      <c r="A262" s="154"/>
      <c r="B262" s="110" t="s">
        <v>431</v>
      </c>
      <c r="C262" s="98">
        <v>50000</v>
      </c>
      <c r="D262" s="98">
        <v>50000</v>
      </c>
      <c r="E262" s="98">
        <f t="shared" si="0"/>
        <v>0</v>
      </c>
      <c r="F262" s="231"/>
      <c r="G262" s="231"/>
      <c r="H262" s="231"/>
      <c r="I262" s="231"/>
      <c r="J262" s="164" t="s">
        <v>401</v>
      </c>
      <c r="K262" s="161" t="s">
        <v>455</v>
      </c>
      <c r="L262" s="157"/>
    </row>
    <row r="263" spans="1:12" ht="30" customHeight="1">
      <c r="A263" s="154"/>
      <c r="B263" s="217" t="s">
        <v>456</v>
      </c>
      <c r="C263" s="96">
        <f>C264</f>
        <v>50000</v>
      </c>
      <c r="D263" s="96">
        <f>D264</f>
        <v>50000</v>
      </c>
      <c r="E263" s="96">
        <f>E264</f>
        <v>0</v>
      </c>
      <c r="F263" s="155"/>
      <c r="G263" s="155"/>
      <c r="H263" s="155"/>
      <c r="I263" s="155"/>
      <c r="J263" s="113" t="s">
        <v>401</v>
      </c>
      <c r="K263" s="161" t="s">
        <v>457</v>
      </c>
      <c r="L263" s="157" t="s">
        <v>492</v>
      </c>
    </row>
    <row r="264" spans="1:12" ht="30" customHeight="1">
      <c r="A264" s="154"/>
      <c r="B264" s="110" t="s">
        <v>431</v>
      </c>
      <c r="C264" s="98">
        <v>50000</v>
      </c>
      <c r="D264" s="98">
        <v>50000</v>
      </c>
      <c r="E264" s="98">
        <f t="shared" ref="E264:E278" si="1">C264-D264</f>
        <v>0</v>
      </c>
      <c r="F264" s="231"/>
      <c r="G264" s="231"/>
      <c r="H264" s="231"/>
      <c r="I264" s="231"/>
      <c r="J264" s="164" t="s">
        <v>401</v>
      </c>
      <c r="K264" s="161" t="s">
        <v>457</v>
      </c>
      <c r="L264" s="157"/>
    </row>
    <row r="265" spans="1:12" ht="30" customHeight="1">
      <c r="A265" s="154"/>
      <c r="B265" s="217" t="s">
        <v>458</v>
      </c>
      <c r="C265" s="96">
        <f>C266</f>
        <v>200000</v>
      </c>
      <c r="D265" s="96">
        <f>D266</f>
        <v>0</v>
      </c>
      <c r="E265" s="96">
        <f>E266</f>
        <v>200000</v>
      </c>
      <c r="F265" s="155"/>
      <c r="G265" s="155"/>
      <c r="H265" s="155"/>
      <c r="I265" s="155"/>
      <c r="J265" s="113" t="s">
        <v>401</v>
      </c>
      <c r="K265" s="161" t="s">
        <v>459</v>
      </c>
      <c r="L265" s="157" t="s">
        <v>487</v>
      </c>
    </row>
    <row r="266" spans="1:12" ht="30" customHeight="1">
      <c r="A266" s="154"/>
      <c r="B266" s="110" t="s">
        <v>431</v>
      </c>
      <c r="C266" s="98">
        <v>200000</v>
      </c>
      <c r="D266" s="98">
        <v>0</v>
      </c>
      <c r="E266" s="98">
        <f t="shared" si="1"/>
        <v>200000</v>
      </c>
      <c r="F266" s="231"/>
      <c r="G266" s="231"/>
      <c r="H266" s="231"/>
      <c r="I266" s="231"/>
      <c r="J266" s="164" t="s">
        <v>401</v>
      </c>
      <c r="K266" s="161" t="s">
        <v>459</v>
      </c>
      <c r="L266" s="157"/>
    </row>
    <row r="267" spans="1:12" ht="30" customHeight="1">
      <c r="A267" s="154"/>
      <c r="B267" s="217" t="s">
        <v>460</v>
      </c>
      <c r="C267" s="96">
        <f>C268</f>
        <v>50000</v>
      </c>
      <c r="D267" s="96">
        <f>D268</f>
        <v>0</v>
      </c>
      <c r="E267" s="96">
        <f>E268</f>
        <v>50000</v>
      </c>
      <c r="F267" s="155"/>
      <c r="G267" s="155"/>
      <c r="H267" s="155"/>
      <c r="I267" s="155"/>
      <c r="J267" s="113" t="s">
        <v>401</v>
      </c>
      <c r="K267" s="161" t="s">
        <v>461</v>
      </c>
      <c r="L267" s="157" t="s">
        <v>489</v>
      </c>
    </row>
    <row r="268" spans="1:12" ht="30" customHeight="1">
      <c r="A268" s="154"/>
      <c r="B268" s="110" t="s">
        <v>431</v>
      </c>
      <c r="C268" s="98">
        <v>50000</v>
      </c>
      <c r="D268" s="98">
        <v>0</v>
      </c>
      <c r="E268" s="98">
        <f t="shared" si="1"/>
        <v>50000</v>
      </c>
      <c r="F268" s="231"/>
      <c r="G268" s="231"/>
      <c r="H268" s="231"/>
      <c r="I268" s="231"/>
      <c r="J268" s="164" t="s">
        <v>401</v>
      </c>
      <c r="K268" s="161" t="s">
        <v>461</v>
      </c>
      <c r="L268" s="157"/>
    </row>
    <row r="269" spans="1:12" ht="30" customHeight="1">
      <c r="A269" s="154"/>
      <c r="B269" s="217" t="s">
        <v>484</v>
      </c>
      <c r="C269" s="96">
        <f>C270</f>
        <v>50000</v>
      </c>
      <c r="D269" s="96">
        <v>0</v>
      </c>
      <c r="E269" s="96">
        <f>E270</f>
        <v>50000</v>
      </c>
      <c r="F269" s="155"/>
      <c r="G269" s="155"/>
      <c r="H269" s="155"/>
      <c r="I269" s="155"/>
      <c r="J269" s="113" t="s">
        <v>401</v>
      </c>
      <c r="K269" s="161" t="s">
        <v>473</v>
      </c>
      <c r="L269" s="157" t="s">
        <v>490</v>
      </c>
    </row>
    <row r="270" spans="1:12" ht="30" customHeight="1">
      <c r="A270" s="154"/>
      <c r="B270" s="110" t="s">
        <v>472</v>
      </c>
      <c r="C270" s="98">
        <v>50000</v>
      </c>
      <c r="D270" s="98">
        <v>0</v>
      </c>
      <c r="E270" s="98">
        <f>C270-D270</f>
        <v>50000</v>
      </c>
      <c r="F270" s="231"/>
      <c r="G270" s="231"/>
      <c r="H270" s="231"/>
      <c r="I270" s="231"/>
      <c r="J270" s="164" t="s">
        <v>401</v>
      </c>
      <c r="K270" s="161" t="s">
        <v>473</v>
      </c>
      <c r="L270" s="157"/>
    </row>
    <row r="271" spans="1:12" ht="30" customHeight="1">
      <c r="A271" s="154"/>
      <c r="B271" s="217" t="s">
        <v>474</v>
      </c>
      <c r="C271" s="96">
        <f>C272</f>
        <v>100000</v>
      </c>
      <c r="D271" s="96">
        <f>D272</f>
        <v>100000</v>
      </c>
      <c r="E271" s="96">
        <f>E272</f>
        <v>0</v>
      </c>
      <c r="F271" s="155"/>
      <c r="G271" s="155"/>
      <c r="H271" s="155"/>
      <c r="I271" s="155"/>
      <c r="J271" s="113" t="s">
        <v>401</v>
      </c>
      <c r="K271" s="161" t="s">
        <v>473</v>
      </c>
      <c r="L271" s="157" t="s">
        <v>495</v>
      </c>
    </row>
    <row r="272" spans="1:12" ht="30" customHeight="1">
      <c r="A272" s="154"/>
      <c r="B272" s="110" t="s">
        <v>472</v>
      </c>
      <c r="C272" s="98">
        <v>100000</v>
      </c>
      <c r="D272" s="98">
        <v>100000</v>
      </c>
      <c r="E272" s="98">
        <f>C272-D272</f>
        <v>0</v>
      </c>
      <c r="F272" s="231"/>
      <c r="G272" s="231"/>
      <c r="H272" s="231"/>
      <c r="I272" s="231"/>
      <c r="J272" s="164" t="s">
        <v>401</v>
      </c>
      <c r="K272" s="161" t="s">
        <v>473</v>
      </c>
      <c r="L272" s="157"/>
    </row>
    <row r="273" spans="1:12" ht="30" customHeight="1">
      <c r="A273" s="154"/>
      <c r="B273" s="217" t="s">
        <v>475</v>
      </c>
      <c r="C273" s="96">
        <f>C274</f>
        <v>100000</v>
      </c>
      <c r="D273" s="96">
        <f>D274</f>
        <v>100000</v>
      </c>
      <c r="E273" s="96">
        <f>E274</f>
        <v>0</v>
      </c>
      <c r="F273" s="155"/>
      <c r="G273" s="155"/>
      <c r="H273" s="155"/>
      <c r="I273" s="155"/>
      <c r="J273" s="113" t="s">
        <v>401</v>
      </c>
      <c r="K273" s="161" t="s">
        <v>477</v>
      </c>
      <c r="L273" s="157" t="s">
        <v>497</v>
      </c>
    </row>
    <row r="274" spans="1:12" ht="30" customHeight="1">
      <c r="A274" s="154"/>
      <c r="B274" s="110" t="s">
        <v>472</v>
      </c>
      <c r="C274" s="98">
        <v>100000</v>
      </c>
      <c r="D274" s="98">
        <v>100000</v>
      </c>
      <c r="E274" s="98">
        <f>C274-D274</f>
        <v>0</v>
      </c>
      <c r="F274" s="231"/>
      <c r="G274" s="231"/>
      <c r="H274" s="231"/>
      <c r="I274" s="231"/>
      <c r="J274" s="164" t="s">
        <v>401</v>
      </c>
      <c r="K274" s="161" t="s">
        <v>476</v>
      </c>
      <c r="L274" s="157"/>
    </row>
    <row r="275" spans="1:12" ht="30" customHeight="1">
      <c r="A275" s="154"/>
      <c r="B275" s="217" t="s">
        <v>481</v>
      </c>
      <c r="C275" s="96">
        <f>C276</f>
        <v>100000</v>
      </c>
      <c r="D275" s="96">
        <f>D276</f>
        <v>0</v>
      </c>
      <c r="E275" s="96">
        <f>E276</f>
        <v>100000</v>
      </c>
      <c r="F275" s="231"/>
      <c r="G275" s="231"/>
      <c r="H275" s="231"/>
      <c r="I275" s="231"/>
      <c r="J275" s="113" t="s">
        <v>483</v>
      </c>
      <c r="K275" s="161" t="s">
        <v>480</v>
      </c>
      <c r="L275" s="157" t="s">
        <v>496</v>
      </c>
    </row>
    <row r="276" spans="1:12" ht="30" customHeight="1">
      <c r="A276" s="154"/>
      <c r="B276" s="110" t="s">
        <v>482</v>
      </c>
      <c r="C276" s="98">
        <v>100000</v>
      </c>
      <c r="D276" s="98">
        <v>0</v>
      </c>
      <c r="E276" s="98">
        <f>C276-D276</f>
        <v>100000</v>
      </c>
      <c r="F276" s="231"/>
      <c r="G276" s="231"/>
      <c r="H276" s="231"/>
      <c r="I276" s="231"/>
      <c r="J276" s="164"/>
      <c r="K276" s="161" t="s">
        <v>480</v>
      </c>
      <c r="L276" s="157"/>
    </row>
    <row r="277" spans="1:12" ht="30" customHeight="1">
      <c r="A277" s="154"/>
      <c r="B277" s="217" t="s">
        <v>462</v>
      </c>
      <c r="C277" s="96">
        <f>C278</f>
        <v>5000</v>
      </c>
      <c r="D277" s="96">
        <f>D278</f>
        <v>0</v>
      </c>
      <c r="E277" s="96">
        <f>E278</f>
        <v>5000</v>
      </c>
      <c r="F277" s="155"/>
      <c r="G277" s="155"/>
      <c r="H277" s="155"/>
      <c r="I277" s="155"/>
      <c r="J277" s="113" t="s">
        <v>463</v>
      </c>
      <c r="K277" s="161" t="s">
        <v>464</v>
      </c>
      <c r="L277" s="157"/>
    </row>
    <row r="278" spans="1:12" ht="30" customHeight="1" thickBot="1">
      <c r="A278" s="233"/>
      <c r="B278" s="112" t="s">
        <v>431</v>
      </c>
      <c r="C278" s="100">
        <v>5000</v>
      </c>
      <c r="D278" s="100">
        <v>0</v>
      </c>
      <c r="E278" s="100">
        <f t="shared" si="1"/>
        <v>5000</v>
      </c>
      <c r="F278" s="234"/>
      <c r="G278" s="234"/>
      <c r="H278" s="234"/>
      <c r="I278" s="234"/>
      <c r="J278" s="187" t="s">
        <v>463</v>
      </c>
      <c r="K278" s="183" t="s">
        <v>464</v>
      </c>
      <c r="L278" s="188"/>
    </row>
    <row r="279" spans="1:12" ht="84.75" customHeight="1">
      <c r="A279" s="242" t="s">
        <v>430</v>
      </c>
      <c r="B279" s="242"/>
      <c r="C279" s="242"/>
      <c r="D279" s="242"/>
      <c r="E279" s="242"/>
      <c r="F279" s="242"/>
      <c r="G279" s="242"/>
      <c r="H279" s="242"/>
      <c r="I279" s="242"/>
      <c r="J279" s="242"/>
      <c r="K279" s="242"/>
      <c r="L279" s="242"/>
    </row>
    <row r="280" spans="1:12" ht="21.95" customHeight="1">
      <c r="C280" s="137"/>
      <c r="D280" s="137"/>
      <c r="E280" s="137"/>
      <c r="J280" s="139"/>
    </row>
    <row r="281" spans="1:12" ht="21.95" customHeight="1">
      <c r="C281" s="137"/>
      <c r="D281" s="137"/>
      <c r="E281" s="137"/>
      <c r="F281" s="151"/>
      <c r="J281" s="139"/>
    </row>
    <row r="282" spans="1:12" ht="21.95" customHeight="1">
      <c r="C282" s="137"/>
      <c r="D282" s="137"/>
      <c r="E282" s="137"/>
      <c r="J282" s="139"/>
    </row>
    <row r="283" spans="1:12" ht="21.95" customHeight="1">
      <c r="C283" s="137"/>
      <c r="D283" s="137"/>
      <c r="E283" s="137"/>
      <c r="J283" s="139"/>
    </row>
    <row r="284" spans="1:12" ht="18" customHeight="1">
      <c r="C284" s="137"/>
      <c r="D284" s="137"/>
      <c r="E284" s="137"/>
      <c r="J284" s="139"/>
    </row>
    <row r="285" spans="1:12" ht="18" customHeight="1">
      <c r="C285" s="137"/>
      <c r="D285" s="137"/>
      <c r="E285" s="137"/>
      <c r="J285" s="139"/>
    </row>
    <row r="286" spans="1:12" ht="18" customHeight="1">
      <c r="C286" s="137"/>
      <c r="D286" s="137"/>
      <c r="E286" s="137"/>
      <c r="J286" s="139"/>
    </row>
    <row r="287" spans="1:12">
      <c r="C287" s="137"/>
      <c r="D287" s="137"/>
      <c r="E287" s="137"/>
      <c r="J287" s="139"/>
    </row>
    <row r="288" spans="1:12">
      <c r="C288" s="137"/>
      <c r="D288" s="137"/>
      <c r="E288" s="137"/>
      <c r="J288" s="139"/>
    </row>
    <row r="289" spans="1:1025">
      <c r="C289" s="137"/>
      <c r="D289" s="137"/>
      <c r="E289" s="137"/>
      <c r="J289" s="139"/>
    </row>
    <row r="290" spans="1:1025" s="140" customFormat="1">
      <c r="A290" s="210"/>
      <c r="B290" s="106"/>
      <c r="C290" s="137"/>
      <c r="D290" s="137"/>
      <c r="E290" s="137"/>
      <c r="F290" s="138"/>
      <c r="G290" s="138"/>
      <c r="H290" s="138"/>
      <c r="I290" s="138"/>
      <c r="J290" s="139"/>
      <c r="K290" s="138"/>
      <c r="M290" s="138"/>
      <c r="N290" s="138"/>
      <c r="O290" s="138"/>
      <c r="P290" s="138"/>
      <c r="Q290" s="138"/>
      <c r="R290" s="138"/>
      <c r="S290" s="138"/>
      <c r="T290" s="138"/>
      <c r="U290" s="138"/>
      <c r="V290" s="138"/>
      <c r="W290" s="138"/>
      <c r="X290" s="138"/>
      <c r="Y290" s="138"/>
      <c r="Z290" s="138"/>
      <c r="AA290" s="138"/>
      <c r="AB290" s="138"/>
      <c r="AC290" s="138"/>
      <c r="AD290" s="138"/>
      <c r="AE290" s="138"/>
      <c r="AF290" s="138"/>
      <c r="AG290" s="138"/>
      <c r="AH290" s="138"/>
      <c r="AI290" s="138"/>
      <c r="AJ290" s="138"/>
      <c r="AK290" s="138"/>
      <c r="AL290" s="138"/>
      <c r="AM290" s="138"/>
      <c r="AN290" s="138"/>
      <c r="AO290" s="138"/>
      <c r="AP290" s="138"/>
      <c r="AQ290" s="138"/>
      <c r="AR290" s="138"/>
      <c r="AS290" s="138"/>
      <c r="AT290" s="138"/>
      <c r="AU290" s="138"/>
      <c r="AV290" s="138"/>
      <c r="AW290" s="138"/>
      <c r="AX290" s="138"/>
      <c r="AY290" s="138"/>
      <c r="AZ290" s="138"/>
      <c r="BA290" s="138"/>
      <c r="BB290" s="138"/>
      <c r="BC290" s="138"/>
      <c r="BD290" s="138"/>
      <c r="BE290" s="138"/>
      <c r="BF290" s="138"/>
      <c r="BG290" s="138"/>
      <c r="BH290" s="138"/>
      <c r="BI290" s="138"/>
      <c r="BJ290" s="138"/>
      <c r="BK290" s="138"/>
      <c r="BL290" s="138"/>
      <c r="BM290" s="138"/>
      <c r="BN290" s="138"/>
      <c r="BO290" s="138"/>
      <c r="BP290" s="138"/>
      <c r="BQ290" s="138"/>
      <c r="BR290" s="138"/>
      <c r="BS290" s="138"/>
      <c r="BT290" s="138"/>
      <c r="BU290" s="138"/>
      <c r="BV290" s="138"/>
      <c r="BW290" s="138"/>
      <c r="BX290" s="138"/>
      <c r="BY290" s="138"/>
      <c r="BZ290" s="138"/>
      <c r="CA290" s="138"/>
      <c r="CB290" s="138"/>
      <c r="CC290" s="138"/>
      <c r="CD290" s="138"/>
      <c r="CE290" s="138"/>
      <c r="CF290" s="138"/>
      <c r="CG290" s="138"/>
      <c r="CH290" s="138"/>
      <c r="CI290" s="138"/>
      <c r="CJ290" s="138"/>
      <c r="CK290" s="138"/>
      <c r="CL290" s="138"/>
      <c r="CM290" s="138"/>
      <c r="CN290" s="138"/>
      <c r="CO290" s="138"/>
      <c r="CP290" s="138"/>
      <c r="CQ290" s="138"/>
      <c r="CR290" s="138"/>
      <c r="CS290" s="138"/>
      <c r="CT290" s="138"/>
      <c r="CU290" s="138"/>
      <c r="CV290" s="138"/>
      <c r="CW290" s="138"/>
      <c r="CX290" s="138"/>
      <c r="CY290" s="138"/>
      <c r="CZ290" s="138"/>
      <c r="DA290" s="138"/>
      <c r="DB290" s="138"/>
      <c r="DC290" s="138"/>
      <c r="DD290" s="138"/>
      <c r="DE290" s="138"/>
      <c r="DF290" s="138"/>
      <c r="DG290" s="138"/>
      <c r="DH290" s="138"/>
      <c r="DI290" s="138"/>
      <c r="DJ290" s="138"/>
      <c r="DK290" s="138"/>
      <c r="DL290" s="138"/>
      <c r="DM290" s="138"/>
      <c r="DN290" s="138"/>
      <c r="DO290" s="138"/>
      <c r="DP290" s="138"/>
      <c r="DQ290" s="138"/>
      <c r="DR290" s="138"/>
      <c r="DS290" s="138"/>
      <c r="DT290" s="138"/>
      <c r="DU290" s="138"/>
      <c r="DV290" s="138"/>
      <c r="DW290" s="138"/>
      <c r="DX290" s="138"/>
      <c r="DY290" s="138"/>
      <c r="DZ290" s="138"/>
      <c r="EA290" s="138"/>
      <c r="EB290" s="138"/>
      <c r="EC290" s="138"/>
      <c r="ED290" s="138"/>
      <c r="EE290" s="138"/>
      <c r="EF290" s="138"/>
      <c r="EG290" s="138"/>
      <c r="EH290" s="138"/>
      <c r="EI290" s="138"/>
      <c r="EJ290" s="138"/>
      <c r="EK290" s="138"/>
      <c r="EL290" s="138"/>
      <c r="EM290" s="138"/>
      <c r="EN290" s="138"/>
      <c r="EO290" s="138"/>
      <c r="EP290" s="138"/>
      <c r="EQ290" s="138"/>
      <c r="ER290" s="138"/>
      <c r="ES290" s="138"/>
      <c r="ET290" s="138"/>
      <c r="EU290" s="138"/>
      <c r="EV290" s="138"/>
      <c r="EW290" s="138"/>
      <c r="EX290" s="138"/>
      <c r="EY290" s="138"/>
      <c r="EZ290" s="138"/>
      <c r="FA290" s="138"/>
      <c r="FB290" s="138"/>
      <c r="FC290" s="138"/>
      <c r="FD290" s="138"/>
      <c r="FE290" s="138"/>
      <c r="FF290" s="138"/>
      <c r="FG290" s="138"/>
      <c r="FH290" s="138"/>
      <c r="FI290" s="138"/>
      <c r="FJ290" s="138"/>
      <c r="FK290" s="138"/>
      <c r="FL290" s="138"/>
      <c r="FM290" s="138"/>
      <c r="FN290" s="138"/>
      <c r="FO290" s="138"/>
      <c r="FP290" s="138"/>
      <c r="FQ290" s="138"/>
      <c r="FR290" s="138"/>
      <c r="FS290" s="138"/>
      <c r="FT290" s="138"/>
      <c r="FU290" s="138"/>
      <c r="FV290" s="138"/>
      <c r="FW290" s="138"/>
      <c r="FX290" s="138"/>
      <c r="FY290" s="138"/>
      <c r="FZ290" s="138"/>
      <c r="GA290" s="138"/>
      <c r="GB290" s="138"/>
      <c r="GC290" s="138"/>
      <c r="GD290" s="138"/>
      <c r="GE290" s="138"/>
      <c r="GF290" s="138"/>
      <c r="GG290" s="138"/>
      <c r="GH290" s="138"/>
      <c r="GI290" s="138"/>
      <c r="GJ290" s="138"/>
      <c r="GK290" s="138"/>
      <c r="GL290" s="138"/>
      <c r="GM290" s="138"/>
      <c r="GN290" s="138"/>
      <c r="GO290" s="138"/>
      <c r="GP290" s="138"/>
      <c r="GQ290" s="138"/>
      <c r="GR290" s="138"/>
      <c r="GS290" s="138"/>
      <c r="GT290" s="138"/>
      <c r="GU290" s="138"/>
      <c r="GV290" s="138"/>
      <c r="GW290" s="138"/>
      <c r="GX290" s="138"/>
      <c r="GY290" s="138"/>
      <c r="GZ290" s="138"/>
      <c r="HA290" s="138"/>
      <c r="HB290" s="138"/>
      <c r="HC290" s="138"/>
      <c r="HD290" s="138"/>
      <c r="HE290" s="138"/>
      <c r="HF290" s="138"/>
      <c r="HG290" s="138"/>
      <c r="HH290" s="138"/>
      <c r="HI290" s="138"/>
      <c r="HJ290" s="138"/>
      <c r="HK290" s="138"/>
      <c r="HL290" s="138"/>
      <c r="HM290" s="138"/>
      <c r="HN290" s="138"/>
      <c r="HO290" s="138"/>
      <c r="HP290" s="138"/>
      <c r="HQ290" s="138"/>
      <c r="HR290" s="138"/>
      <c r="HS290" s="138"/>
      <c r="HT290" s="138"/>
      <c r="HU290" s="138"/>
      <c r="HV290" s="138"/>
      <c r="HW290" s="138"/>
      <c r="HX290" s="138"/>
      <c r="HY290" s="138"/>
      <c r="HZ290" s="138"/>
      <c r="IA290" s="138"/>
      <c r="IB290" s="138"/>
      <c r="IC290" s="138"/>
      <c r="ID290" s="138"/>
      <c r="IE290" s="138"/>
      <c r="IF290" s="138"/>
      <c r="IG290" s="138"/>
      <c r="IH290" s="138"/>
      <c r="II290" s="138"/>
      <c r="IJ290" s="138"/>
      <c r="IK290" s="138"/>
      <c r="IL290" s="138"/>
      <c r="IM290" s="138"/>
      <c r="IN290" s="138"/>
      <c r="IO290" s="138"/>
      <c r="IP290" s="138"/>
      <c r="IQ290" s="138"/>
      <c r="IR290" s="138"/>
      <c r="IS290" s="138"/>
      <c r="IT290" s="138"/>
      <c r="IU290" s="138"/>
      <c r="IV290" s="138"/>
      <c r="IW290" s="138"/>
      <c r="IX290" s="138"/>
      <c r="IY290" s="138"/>
      <c r="IZ290" s="138"/>
      <c r="JA290" s="138"/>
      <c r="JB290" s="138"/>
      <c r="JC290" s="138"/>
      <c r="JD290" s="138"/>
      <c r="JE290" s="138"/>
      <c r="JF290" s="138"/>
      <c r="JG290" s="138"/>
      <c r="JH290" s="138"/>
      <c r="JI290" s="138"/>
      <c r="JJ290" s="138"/>
      <c r="JK290" s="138"/>
      <c r="JL290" s="138"/>
      <c r="JM290" s="138"/>
      <c r="JN290" s="138"/>
      <c r="JO290" s="138"/>
      <c r="JP290" s="138"/>
      <c r="JQ290" s="138"/>
      <c r="JR290" s="138"/>
      <c r="JS290" s="138"/>
      <c r="JT290" s="138"/>
      <c r="JU290" s="138"/>
      <c r="JV290" s="138"/>
      <c r="JW290" s="138"/>
      <c r="JX290" s="138"/>
      <c r="JY290" s="138"/>
      <c r="JZ290" s="138"/>
      <c r="KA290" s="138"/>
      <c r="KB290" s="138"/>
      <c r="KC290" s="138"/>
      <c r="KD290" s="138"/>
      <c r="KE290" s="138"/>
      <c r="KF290" s="138"/>
      <c r="KG290" s="138"/>
      <c r="KH290" s="138"/>
      <c r="KI290" s="138"/>
      <c r="KJ290" s="138"/>
      <c r="KK290" s="138"/>
      <c r="KL290" s="138"/>
      <c r="KM290" s="138"/>
      <c r="KN290" s="138"/>
      <c r="KO290" s="138"/>
      <c r="KP290" s="138"/>
      <c r="KQ290" s="138"/>
      <c r="KR290" s="138"/>
      <c r="KS290" s="138"/>
      <c r="KT290" s="138"/>
      <c r="KU290" s="138"/>
      <c r="KV290" s="138"/>
      <c r="KW290" s="138"/>
      <c r="KX290" s="138"/>
      <c r="KY290" s="138"/>
      <c r="KZ290" s="138"/>
      <c r="LA290" s="138"/>
      <c r="LB290" s="138"/>
      <c r="LC290" s="138"/>
      <c r="LD290" s="138"/>
      <c r="LE290" s="138"/>
      <c r="LF290" s="138"/>
      <c r="LG290" s="138"/>
      <c r="LH290" s="138"/>
      <c r="LI290" s="138"/>
      <c r="LJ290" s="138"/>
      <c r="LK290" s="138"/>
      <c r="LL290" s="138"/>
      <c r="LM290" s="138"/>
      <c r="LN290" s="138"/>
      <c r="LO290" s="138"/>
      <c r="LP290" s="138"/>
      <c r="LQ290" s="138"/>
      <c r="LR290" s="138"/>
      <c r="LS290" s="138"/>
      <c r="LT290" s="138"/>
      <c r="LU290" s="138"/>
      <c r="LV290" s="138"/>
      <c r="LW290" s="138"/>
      <c r="LX290" s="138"/>
      <c r="LY290" s="138"/>
      <c r="LZ290" s="138"/>
      <c r="MA290" s="138"/>
      <c r="MB290" s="138"/>
      <c r="MC290" s="138"/>
      <c r="MD290" s="138"/>
      <c r="ME290" s="138"/>
      <c r="MF290" s="138"/>
      <c r="MG290" s="138"/>
      <c r="MH290" s="138"/>
      <c r="MI290" s="138"/>
      <c r="MJ290" s="138"/>
      <c r="MK290" s="138"/>
      <c r="ML290" s="138"/>
      <c r="MM290" s="138"/>
      <c r="MN290" s="138"/>
      <c r="MO290" s="138"/>
      <c r="MP290" s="138"/>
      <c r="MQ290" s="138"/>
      <c r="MR290" s="138"/>
      <c r="MS290" s="138"/>
      <c r="MT290" s="138"/>
      <c r="MU290" s="138"/>
      <c r="MV290" s="138"/>
      <c r="MW290" s="138"/>
      <c r="MX290" s="138"/>
      <c r="MY290" s="138"/>
      <c r="MZ290" s="138"/>
      <c r="NA290" s="138"/>
      <c r="NB290" s="138"/>
      <c r="NC290" s="138"/>
      <c r="ND290" s="138"/>
      <c r="NE290" s="138"/>
      <c r="NF290" s="138"/>
      <c r="NG290" s="138"/>
      <c r="NH290" s="138"/>
      <c r="NI290" s="138"/>
      <c r="NJ290" s="138"/>
      <c r="NK290" s="138"/>
      <c r="NL290" s="138"/>
      <c r="NM290" s="138"/>
      <c r="NN290" s="138"/>
      <c r="NO290" s="138"/>
      <c r="NP290" s="138"/>
      <c r="NQ290" s="138"/>
      <c r="NR290" s="138"/>
      <c r="NS290" s="138"/>
      <c r="NT290" s="138"/>
      <c r="NU290" s="138"/>
      <c r="NV290" s="138"/>
      <c r="NW290" s="138"/>
      <c r="NX290" s="138"/>
      <c r="NY290" s="138"/>
      <c r="NZ290" s="138"/>
      <c r="OA290" s="138"/>
      <c r="OB290" s="138"/>
      <c r="OC290" s="138"/>
      <c r="OD290" s="138"/>
      <c r="OE290" s="138"/>
      <c r="OF290" s="138"/>
      <c r="OG290" s="138"/>
      <c r="OH290" s="138"/>
      <c r="OI290" s="138"/>
      <c r="OJ290" s="138"/>
      <c r="OK290" s="138"/>
      <c r="OL290" s="138"/>
      <c r="OM290" s="138"/>
      <c r="ON290" s="138"/>
      <c r="OO290" s="138"/>
      <c r="OP290" s="138"/>
      <c r="OQ290" s="138"/>
      <c r="OR290" s="138"/>
      <c r="OS290" s="138"/>
      <c r="OT290" s="138"/>
      <c r="OU290" s="138"/>
      <c r="OV290" s="138"/>
      <c r="OW290" s="138"/>
      <c r="OX290" s="138"/>
      <c r="OY290" s="138"/>
      <c r="OZ290" s="138"/>
      <c r="PA290" s="138"/>
      <c r="PB290" s="138"/>
      <c r="PC290" s="138"/>
      <c r="PD290" s="138"/>
      <c r="PE290" s="138"/>
      <c r="PF290" s="138"/>
      <c r="PG290" s="138"/>
      <c r="PH290" s="138"/>
      <c r="PI290" s="138"/>
      <c r="PJ290" s="138"/>
      <c r="PK290" s="138"/>
      <c r="PL290" s="138"/>
      <c r="PM290" s="138"/>
      <c r="PN290" s="138"/>
      <c r="PO290" s="138"/>
      <c r="PP290" s="138"/>
      <c r="PQ290" s="138"/>
      <c r="PR290" s="138"/>
      <c r="PS290" s="138"/>
      <c r="PT290" s="138"/>
      <c r="PU290" s="138"/>
      <c r="PV290" s="138"/>
      <c r="PW290" s="138"/>
      <c r="PX290" s="138"/>
      <c r="PY290" s="138"/>
      <c r="PZ290" s="138"/>
      <c r="QA290" s="138"/>
      <c r="QB290" s="138"/>
      <c r="QC290" s="138"/>
      <c r="QD290" s="138"/>
      <c r="QE290" s="138"/>
      <c r="QF290" s="138"/>
      <c r="QG290" s="138"/>
      <c r="QH290" s="138"/>
      <c r="QI290" s="138"/>
      <c r="QJ290" s="138"/>
      <c r="QK290" s="138"/>
      <c r="QL290" s="138"/>
      <c r="QM290" s="138"/>
      <c r="QN290" s="138"/>
      <c r="QO290" s="138"/>
      <c r="QP290" s="138"/>
      <c r="QQ290" s="138"/>
      <c r="QR290" s="138"/>
      <c r="QS290" s="138"/>
      <c r="QT290" s="138"/>
      <c r="QU290" s="138"/>
      <c r="QV290" s="138"/>
      <c r="QW290" s="138"/>
      <c r="QX290" s="138"/>
      <c r="QY290" s="138"/>
      <c r="QZ290" s="138"/>
      <c r="RA290" s="138"/>
      <c r="RB290" s="138"/>
      <c r="RC290" s="138"/>
      <c r="RD290" s="138"/>
      <c r="RE290" s="138"/>
      <c r="RF290" s="138"/>
      <c r="RG290" s="138"/>
      <c r="RH290" s="138"/>
      <c r="RI290" s="138"/>
      <c r="RJ290" s="138"/>
      <c r="RK290" s="138"/>
      <c r="RL290" s="138"/>
      <c r="RM290" s="138"/>
      <c r="RN290" s="138"/>
      <c r="RO290" s="138"/>
      <c r="RP290" s="138"/>
      <c r="RQ290" s="138"/>
      <c r="RR290" s="138"/>
      <c r="RS290" s="138"/>
      <c r="RT290" s="138"/>
      <c r="RU290" s="138"/>
      <c r="RV290" s="138"/>
      <c r="RW290" s="138"/>
      <c r="RX290" s="138"/>
      <c r="RY290" s="138"/>
      <c r="RZ290" s="138"/>
      <c r="SA290" s="138"/>
      <c r="SB290" s="138"/>
      <c r="SC290" s="138"/>
      <c r="SD290" s="138"/>
      <c r="SE290" s="138"/>
      <c r="SF290" s="138"/>
      <c r="SG290" s="138"/>
      <c r="SH290" s="138"/>
      <c r="SI290" s="138"/>
      <c r="SJ290" s="138"/>
      <c r="SK290" s="138"/>
      <c r="SL290" s="138"/>
      <c r="SM290" s="138"/>
      <c r="SN290" s="138"/>
      <c r="SO290" s="138"/>
      <c r="SP290" s="138"/>
      <c r="SQ290" s="138"/>
      <c r="SR290" s="138"/>
      <c r="SS290" s="138"/>
      <c r="ST290" s="138"/>
      <c r="SU290" s="138"/>
      <c r="SV290" s="138"/>
      <c r="SW290" s="138"/>
      <c r="SX290" s="138"/>
      <c r="SY290" s="138"/>
      <c r="SZ290" s="138"/>
      <c r="TA290" s="138"/>
      <c r="TB290" s="138"/>
      <c r="TC290" s="138"/>
      <c r="TD290" s="138"/>
      <c r="TE290" s="138"/>
      <c r="TF290" s="138"/>
      <c r="TG290" s="138"/>
      <c r="TH290" s="138"/>
      <c r="TI290" s="138"/>
      <c r="TJ290" s="138"/>
      <c r="TK290" s="138"/>
      <c r="TL290" s="138"/>
      <c r="TM290" s="138"/>
      <c r="TN290" s="138"/>
      <c r="TO290" s="138"/>
      <c r="TP290" s="138"/>
      <c r="TQ290" s="138"/>
      <c r="TR290" s="138"/>
      <c r="TS290" s="138"/>
      <c r="TT290" s="138"/>
      <c r="TU290" s="138"/>
      <c r="TV290" s="138"/>
      <c r="TW290" s="138"/>
      <c r="TX290" s="138"/>
      <c r="TY290" s="138"/>
      <c r="TZ290" s="138"/>
      <c r="UA290" s="138"/>
      <c r="UB290" s="138"/>
      <c r="UC290" s="138"/>
      <c r="UD290" s="138"/>
      <c r="UE290" s="138"/>
      <c r="UF290" s="138"/>
      <c r="UG290" s="138"/>
      <c r="UH290" s="138"/>
      <c r="UI290" s="138"/>
      <c r="UJ290" s="138"/>
      <c r="UK290" s="138"/>
      <c r="UL290" s="138"/>
      <c r="UM290" s="138"/>
      <c r="UN290" s="138"/>
      <c r="UO290" s="138"/>
      <c r="UP290" s="138"/>
      <c r="UQ290" s="138"/>
      <c r="UR290" s="138"/>
      <c r="US290" s="138"/>
      <c r="UT290" s="138"/>
      <c r="UU290" s="138"/>
      <c r="UV290" s="138"/>
      <c r="UW290" s="138"/>
      <c r="UX290" s="138"/>
      <c r="UY290" s="138"/>
      <c r="UZ290" s="138"/>
      <c r="VA290" s="138"/>
      <c r="VB290" s="138"/>
      <c r="VC290" s="138"/>
      <c r="VD290" s="138"/>
      <c r="VE290" s="138"/>
      <c r="VF290" s="138"/>
      <c r="VG290" s="138"/>
      <c r="VH290" s="138"/>
      <c r="VI290" s="138"/>
      <c r="VJ290" s="138"/>
      <c r="VK290" s="138"/>
      <c r="VL290" s="138"/>
      <c r="VM290" s="138"/>
      <c r="VN290" s="138"/>
      <c r="VO290" s="138"/>
      <c r="VP290" s="138"/>
      <c r="VQ290" s="138"/>
      <c r="VR290" s="138"/>
      <c r="VS290" s="138"/>
      <c r="VT290" s="138"/>
      <c r="VU290" s="138"/>
      <c r="VV290" s="138"/>
      <c r="VW290" s="138"/>
      <c r="VX290" s="138"/>
      <c r="VY290" s="138"/>
      <c r="VZ290" s="138"/>
      <c r="WA290" s="138"/>
      <c r="WB290" s="138"/>
      <c r="WC290" s="138"/>
      <c r="WD290" s="138"/>
      <c r="WE290" s="138"/>
      <c r="WF290" s="138"/>
      <c r="WG290" s="138"/>
      <c r="WH290" s="138"/>
      <c r="WI290" s="138"/>
      <c r="WJ290" s="138"/>
      <c r="WK290" s="138"/>
      <c r="WL290" s="138"/>
      <c r="WM290" s="138"/>
      <c r="WN290" s="138"/>
      <c r="WO290" s="138"/>
      <c r="WP290" s="138"/>
      <c r="WQ290" s="138"/>
      <c r="WR290" s="138"/>
      <c r="WS290" s="138"/>
      <c r="WT290" s="138"/>
      <c r="WU290" s="138"/>
      <c r="WV290" s="138"/>
      <c r="WW290" s="138"/>
      <c r="WX290" s="138"/>
      <c r="WY290" s="138"/>
      <c r="WZ290" s="138"/>
      <c r="XA290" s="138"/>
      <c r="XB290" s="138"/>
      <c r="XC290" s="138"/>
      <c r="XD290" s="138"/>
      <c r="XE290" s="138"/>
      <c r="XF290" s="138"/>
      <c r="XG290" s="138"/>
      <c r="XH290" s="138"/>
      <c r="XI290" s="138"/>
      <c r="XJ290" s="138"/>
      <c r="XK290" s="138"/>
      <c r="XL290" s="138"/>
      <c r="XM290" s="138"/>
      <c r="XN290" s="138"/>
      <c r="XO290" s="138"/>
      <c r="XP290" s="138"/>
      <c r="XQ290" s="138"/>
      <c r="XR290" s="138"/>
      <c r="XS290" s="138"/>
      <c r="XT290" s="138"/>
      <c r="XU290" s="138"/>
      <c r="XV290" s="138"/>
      <c r="XW290" s="138"/>
      <c r="XX290" s="138"/>
      <c r="XY290" s="138"/>
      <c r="XZ290" s="138"/>
      <c r="YA290" s="138"/>
      <c r="YB290" s="138"/>
      <c r="YC290" s="138"/>
      <c r="YD290" s="138"/>
      <c r="YE290" s="138"/>
      <c r="YF290" s="138"/>
      <c r="YG290" s="138"/>
      <c r="YH290" s="138"/>
      <c r="YI290" s="138"/>
      <c r="YJ290" s="138"/>
      <c r="YK290" s="138"/>
      <c r="YL290" s="138"/>
      <c r="YM290" s="138"/>
      <c r="YN290" s="138"/>
      <c r="YO290" s="138"/>
      <c r="YP290" s="138"/>
      <c r="YQ290" s="138"/>
      <c r="YR290" s="138"/>
      <c r="YS290" s="138"/>
      <c r="YT290" s="138"/>
      <c r="YU290" s="138"/>
      <c r="YV290" s="138"/>
      <c r="YW290" s="138"/>
      <c r="YX290" s="138"/>
      <c r="YY290" s="138"/>
      <c r="YZ290" s="138"/>
      <c r="ZA290" s="138"/>
      <c r="ZB290" s="138"/>
      <c r="ZC290" s="138"/>
      <c r="ZD290" s="138"/>
      <c r="ZE290" s="138"/>
      <c r="ZF290" s="138"/>
      <c r="ZG290" s="138"/>
      <c r="ZH290" s="138"/>
      <c r="ZI290" s="138"/>
      <c r="ZJ290" s="138"/>
      <c r="ZK290" s="138"/>
      <c r="ZL290" s="138"/>
      <c r="ZM290" s="138"/>
      <c r="ZN290" s="138"/>
      <c r="ZO290" s="138"/>
      <c r="ZP290" s="138"/>
      <c r="ZQ290" s="138"/>
      <c r="ZR290" s="138"/>
      <c r="ZS290" s="138"/>
      <c r="ZT290" s="138"/>
      <c r="ZU290" s="138"/>
      <c r="ZV290" s="138"/>
      <c r="ZW290" s="138"/>
      <c r="ZX290" s="138"/>
      <c r="ZY290" s="138"/>
      <c r="ZZ290" s="138"/>
      <c r="AAA290" s="138"/>
      <c r="AAB290" s="138"/>
      <c r="AAC290" s="138"/>
      <c r="AAD290" s="138"/>
      <c r="AAE290" s="138"/>
      <c r="AAF290" s="138"/>
      <c r="AAG290" s="138"/>
      <c r="AAH290" s="138"/>
      <c r="AAI290" s="138"/>
      <c r="AAJ290" s="138"/>
      <c r="AAK290" s="138"/>
      <c r="AAL290" s="138"/>
      <c r="AAM290" s="138"/>
      <c r="AAN290" s="138"/>
      <c r="AAO290" s="138"/>
      <c r="AAP290" s="138"/>
      <c r="AAQ290" s="138"/>
      <c r="AAR290" s="138"/>
      <c r="AAS290" s="138"/>
      <c r="AAT290" s="138"/>
      <c r="AAU290" s="138"/>
      <c r="AAV290" s="138"/>
      <c r="AAW290" s="138"/>
      <c r="AAX290" s="138"/>
      <c r="AAY290" s="138"/>
      <c r="AAZ290" s="138"/>
      <c r="ABA290" s="138"/>
      <c r="ABB290" s="138"/>
      <c r="ABC290" s="138"/>
      <c r="ABD290" s="138"/>
      <c r="ABE290" s="138"/>
      <c r="ABF290" s="138"/>
      <c r="ABG290" s="138"/>
      <c r="ABH290" s="138"/>
      <c r="ABI290" s="138"/>
      <c r="ABJ290" s="138"/>
      <c r="ABK290" s="138"/>
      <c r="ABL290" s="138"/>
      <c r="ABM290" s="138"/>
      <c r="ABN290" s="138"/>
      <c r="ABO290" s="138"/>
      <c r="ABP290" s="138"/>
      <c r="ABQ290" s="138"/>
      <c r="ABR290" s="138"/>
      <c r="ABS290" s="138"/>
      <c r="ABT290" s="138"/>
      <c r="ABU290" s="138"/>
      <c r="ABV290" s="138"/>
      <c r="ABW290" s="138"/>
      <c r="ABX290" s="138"/>
      <c r="ABY290" s="138"/>
      <c r="ABZ290" s="138"/>
      <c r="ACA290" s="138"/>
      <c r="ACB290" s="138"/>
      <c r="ACC290" s="138"/>
      <c r="ACD290" s="138"/>
      <c r="ACE290" s="138"/>
      <c r="ACF290" s="138"/>
      <c r="ACG290" s="138"/>
      <c r="ACH290" s="138"/>
      <c r="ACI290" s="138"/>
      <c r="ACJ290" s="138"/>
      <c r="ACK290" s="138"/>
      <c r="ACL290" s="138"/>
      <c r="ACM290" s="138"/>
      <c r="ACN290" s="138"/>
      <c r="ACO290" s="138"/>
      <c r="ACP290" s="138"/>
      <c r="ACQ290" s="138"/>
      <c r="ACR290" s="138"/>
      <c r="ACS290" s="138"/>
      <c r="ACT290" s="138"/>
      <c r="ACU290" s="138"/>
      <c r="ACV290" s="138"/>
      <c r="ACW290" s="138"/>
      <c r="ACX290" s="138"/>
      <c r="ACY290" s="138"/>
      <c r="ACZ290" s="138"/>
      <c r="ADA290" s="138"/>
      <c r="ADB290" s="138"/>
      <c r="ADC290" s="138"/>
      <c r="ADD290" s="138"/>
      <c r="ADE290" s="138"/>
      <c r="ADF290" s="138"/>
      <c r="ADG290" s="138"/>
      <c r="ADH290" s="138"/>
      <c r="ADI290" s="138"/>
      <c r="ADJ290" s="138"/>
      <c r="ADK290" s="138"/>
      <c r="ADL290" s="138"/>
      <c r="ADM290" s="138"/>
      <c r="ADN290" s="138"/>
      <c r="ADO290" s="138"/>
      <c r="ADP290" s="138"/>
      <c r="ADQ290" s="138"/>
      <c r="ADR290" s="138"/>
      <c r="ADS290" s="138"/>
      <c r="ADT290" s="138"/>
      <c r="ADU290" s="138"/>
      <c r="ADV290" s="138"/>
      <c r="ADW290" s="138"/>
      <c r="ADX290" s="138"/>
      <c r="ADY290" s="138"/>
      <c r="ADZ290" s="138"/>
      <c r="AEA290" s="138"/>
      <c r="AEB290" s="138"/>
      <c r="AEC290" s="138"/>
      <c r="AED290" s="138"/>
      <c r="AEE290" s="138"/>
      <c r="AEF290" s="138"/>
      <c r="AEG290" s="138"/>
      <c r="AEH290" s="138"/>
      <c r="AEI290" s="138"/>
      <c r="AEJ290" s="138"/>
      <c r="AEK290" s="138"/>
      <c r="AEL290" s="138"/>
      <c r="AEM290" s="138"/>
      <c r="AEN290" s="138"/>
      <c r="AEO290" s="138"/>
      <c r="AEP290" s="138"/>
      <c r="AEQ290" s="138"/>
      <c r="AER290" s="138"/>
      <c r="AES290" s="138"/>
      <c r="AET290" s="138"/>
      <c r="AEU290" s="138"/>
      <c r="AEV290" s="138"/>
      <c r="AEW290" s="138"/>
      <c r="AEX290" s="138"/>
      <c r="AEY290" s="138"/>
      <c r="AEZ290" s="138"/>
      <c r="AFA290" s="138"/>
      <c r="AFB290" s="138"/>
      <c r="AFC290" s="138"/>
      <c r="AFD290" s="138"/>
      <c r="AFE290" s="138"/>
      <c r="AFF290" s="138"/>
      <c r="AFG290" s="138"/>
      <c r="AFH290" s="138"/>
      <c r="AFI290" s="138"/>
      <c r="AFJ290" s="138"/>
      <c r="AFK290" s="138"/>
      <c r="AFL290" s="138"/>
      <c r="AFM290" s="138"/>
      <c r="AFN290" s="138"/>
      <c r="AFO290" s="138"/>
      <c r="AFP290" s="138"/>
      <c r="AFQ290" s="138"/>
      <c r="AFR290" s="138"/>
      <c r="AFS290" s="138"/>
      <c r="AFT290" s="138"/>
      <c r="AFU290" s="138"/>
      <c r="AFV290" s="138"/>
      <c r="AFW290" s="138"/>
      <c r="AFX290" s="138"/>
      <c r="AFY290" s="138"/>
      <c r="AFZ290" s="138"/>
      <c r="AGA290" s="138"/>
      <c r="AGB290" s="138"/>
      <c r="AGC290" s="138"/>
      <c r="AGD290" s="138"/>
      <c r="AGE290" s="138"/>
      <c r="AGF290" s="138"/>
      <c r="AGG290" s="138"/>
      <c r="AGH290" s="138"/>
      <c r="AGI290" s="138"/>
      <c r="AGJ290" s="138"/>
      <c r="AGK290" s="138"/>
      <c r="AGL290" s="138"/>
      <c r="AGM290" s="138"/>
      <c r="AGN290" s="138"/>
      <c r="AGO290" s="138"/>
      <c r="AGP290" s="138"/>
      <c r="AGQ290" s="138"/>
      <c r="AGR290" s="138"/>
      <c r="AGS290" s="138"/>
      <c r="AGT290" s="138"/>
      <c r="AGU290" s="138"/>
      <c r="AGV290" s="138"/>
      <c r="AGW290" s="138"/>
      <c r="AGX290" s="138"/>
      <c r="AGY290" s="138"/>
      <c r="AGZ290" s="138"/>
      <c r="AHA290" s="138"/>
      <c r="AHB290" s="138"/>
      <c r="AHC290" s="138"/>
      <c r="AHD290" s="138"/>
      <c r="AHE290" s="138"/>
      <c r="AHF290" s="138"/>
      <c r="AHG290" s="138"/>
      <c r="AHH290" s="138"/>
      <c r="AHI290" s="138"/>
      <c r="AHJ290" s="138"/>
      <c r="AHK290" s="138"/>
      <c r="AHL290" s="138"/>
      <c r="AHM290" s="138"/>
      <c r="AHN290" s="138"/>
      <c r="AHO290" s="138"/>
      <c r="AHP290" s="138"/>
      <c r="AHQ290" s="138"/>
      <c r="AHR290" s="138"/>
      <c r="AHS290" s="138"/>
      <c r="AHT290" s="138"/>
      <c r="AHU290" s="138"/>
      <c r="AHV290" s="138"/>
      <c r="AHW290" s="138"/>
      <c r="AHX290" s="138"/>
      <c r="AHY290" s="138"/>
      <c r="AHZ290" s="138"/>
      <c r="AIA290" s="138"/>
      <c r="AIB290" s="138"/>
      <c r="AIC290" s="138"/>
      <c r="AID290" s="138"/>
      <c r="AIE290" s="138"/>
      <c r="AIF290" s="138"/>
      <c r="AIG290" s="138"/>
      <c r="AIH290" s="138"/>
      <c r="AII290" s="138"/>
      <c r="AIJ290" s="138"/>
      <c r="AIK290" s="138"/>
      <c r="AIL290" s="138"/>
      <c r="AIM290" s="138"/>
      <c r="AIN290" s="138"/>
      <c r="AIO290" s="138"/>
      <c r="AIP290" s="138"/>
      <c r="AIQ290" s="138"/>
      <c r="AIR290" s="138"/>
      <c r="AIS290" s="138"/>
      <c r="AIT290" s="138"/>
      <c r="AIU290" s="138"/>
      <c r="AIV290" s="138"/>
      <c r="AIW290" s="138"/>
      <c r="AIX290" s="138"/>
      <c r="AIY290" s="138"/>
      <c r="AIZ290" s="138"/>
      <c r="AJA290" s="138"/>
      <c r="AJB290" s="138"/>
      <c r="AJC290" s="138"/>
      <c r="AJD290" s="138"/>
      <c r="AJE290" s="138"/>
      <c r="AJF290" s="138"/>
      <c r="AJG290" s="138"/>
      <c r="AJH290" s="138"/>
      <c r="AJI290" s="138"/>
      <c r="AJJ290" s="138"/>
      <c r="AJK290" s="138"/>
      <c r="AJL290" s="138"/>
      <c r="AJM290" s="138"/>
      <c r="AJN290" s="138"/>
      <c r="AJO290" s="138"/>
      <c r="AJP290" s="138"/>
      <c r="AJQ290" s="138"/>
      <c r="AJR290" s="138"/>
      <c r="AJS290" s="138"/>
      <c r="AJT290" s="138"/>
      <c r="AJU290" s="138"/>
      <c r="AJV290" s="138"/>
      <c r="AJW290" s="138"/>
      <c r="AJX290" s="138"/>
      <c r="AJY290" s="138"/>
      <c r="AJZ290" s="138"/>
      <c r="AKA290" s="138"/>
      <c r="AKB290" s="138"/>
      <c r="AKC290" s="138"/>
      <c r="AKD290" s="138"/>
      <c r="AKE290" s="138"/>
      <c r="AKF290" s="138"/>
      <c r="AKG290" s="138"/>
      <c r="AKH290" s="138"/>
      <c r="AKI290" s="138"/>
      <c r="AKJ290" s="138"/>
      <c r="AKK290" s="138"/>
      <c r="AKL290" s="138"/>
      <c r="AKM290" s="138"/>
      <c r="AKN290" s="138"/>
      <c r="AKO290" s="138"/>
      <c r="AKP290" s="138"/>
      <c r="AKQ290" s="138"/>
      <c r="AKR290" s="138"/>
      <c r="AKS290" s="138"/>
      <c r="AKT290" s="138"/>
      <c r="AKU290" s="138"/>
      <c r="AKV290" s="138"/>
      <c r="AKW290" s="138"/>
      <c r="AKX290" s="138"/>
      <c r="AKY290" s="138"/>
      <c r="AKZ290" s="138"/>
      <c r="ALA290" s="138"/>
      <c r="ALB290" s="138"/>
      <c r="ALC290" s="138"/>
      <c r="ALD290" s="138"/>
      <c r="ALE290" s="138"/>
      <c r="ALF290" s="138"/>
      <c r="ALG290" s="138"/>
      <c r="ALH290" s="138"/>
      <c r="ALI290" s="138"/>
      <c r="ALJ290" s="138"/>
      <c r="ALK290" s="138"/>
      <c r="ALL290" s="138"/>
      <c r="ALM290" s="138"/>
      <c r="ALN290" s="138"/>
      <c r="ALO290" s="138"/>
      <c r="ALP290" s="138"/>
      <c r="ALQ290" s="138"/>
      <c r="ALR290" s="138"/>
      <c r="ALS290" s="138"/>
      <c r="ALT290" s="138"/>
      <c r="ALU290" s="138"/>
      <c r="ALV290" s="138"/>
      <c r="ALW290" s="138"/>
      <c r="ALX290" s="138"/>
      <c r="ALY290" s="138"/>
      <c r="ALZ290" s="138"/>
      <c r="AMA290" s="138"/>
      <c r="AMB290" s="138"/>
      <c r="AMC290" s="138"/>
      <c r="AMD290" s="138"/>
      <c r="AME290" s="138"/>
      <c r="AMF290" s="138"/>
      <c r="AMG290" s="138"/>
      <c r="AMH290" s="138"/>
      <c r="AMI290" s="138"/>
      <c r="AMJ290" s="138"/>
      <c r="AMK290" s="138"/>
    </row>
    <row r="291" spans="1:1025" s="140" customFormat="1">
      <c r="A291" s="210"/>
      <c r="B291" s="106"/>
      <c r="C291" s="137"/>
      <c r="D291" s="137"/>
      <c r="E291" s="137"/>
      <c r="F291" s="138"/>
      <c r="G291" s="138"/>
      <c r="H291" s="138"/>
      <c r="I291" s="138"/>
      <c r="J291" s="139"/>
      <c r="K291" s="138"/>
      <c r="M291" s="138"/>
      <c r="N291" s="138"/>
      <c r="O291" s="138"/>
      <c r="P291" s="138"/>
      <c r="Q291" s="138"/>
      <c r="R291" s="138"/>
      <c r="S291" s="138"/>
      <c r="T291" s="138"/>
      <c r="U291" s="138"/>
      <c r="V291" s="138"/>
      <c r="W291" s="138"/>
      <c r="X291" s="138"/>
      <c r="Y291" s="138"/>
      <c r="Z291" s="138"/>
      <c r="AA291" s="138"/>
      <c r="AB291" s="138"/>
      <c r="AC291" s="138"/>
      <c r="AD291" s="138"/>
      <c r="AE291" s="138"/>
      <c r="AF291" s="138"/>
      <c r="AG291" s="138"/>
      <c r="AH291" s="138"/>
      <c r="AI291" s="138"/>
      <c r="AJ291" s="138"/>
      <c r="AK291" s="138"/>
      <c r="AL291" s="138"/>
      <c r="AM291" s="138"/>
      <c r="AN291" s="138"/>
      <c r="AO291" s="138"/>
      <c r="AP291" s="138"/>
      <c r="AQ291" s="138"/>
      <c r="AR291" s="138"/>
      <c r="AS291" s="138"/>
      <c r="AT291" s="138"/>
      <c r="AU291" s="138"/>
      <c r="AV291" s="138"/>
      <c r="AW291" s="138"/>
      <c r="AX291" s="138"/>
      <c r="AY291" s="138"/>
      <c r="AZ291" s="138"/>
      <c r="BA291" s="138"/>
      <c r="BB291" s="138"/>
      <c r="BC291" s="138"/>
      <c r="BD291" s="138"/>
      <c r="BE291" s="138"/>
      <c r="BF291" s="138"/>
      <c r="BG291" s="138"/>
      <c r="BH291" s="138"/>
      <c r="BI291" s="138"/>
      <c r="BJ291" s="138"/>
      <c r="BK291" s="138"/>
      <c r="BL291" s="138"/>
      <c r="BM291" s="138"/>
      <c r="BN291" s="138"/>
      <c r="BO291" s="138"/>
      <c r="BP291" s="138"/>
      <c r="BQ291" s="138"/>
      <c r="BR291" s="138"/>
      <c r="BS291" s="138"/>
      <c r="BT291" s="138"/>
      <c r="BU291" s="138"/>
      <c r="BV291" s="138"/>
      <c r="BW291" s="138"/>
      <c r="BX291" s="138"/>
      <c r="BY291" s="138"/>
      <c r="BZ291" s="138"/>
      <c r="CA291" s="138"/>
      <c r="CB291" s="138"/>
      <c r="CC291" s="138"/>
      <c r="CD291" s="138"/>
      <c r="CE291" s="138"/>
      <c r="CF291" s="138"/>
      <c r="CG291" s="138"/>
      <c r="CH291" s="138"/>
      <c r="CI291" s="138"/>
      <c r="CJ291" s="138"/>
      <c r="CK291" s="138"/>
      <c r="CL291" s="138"/>
      <c r="CM291" s="138"/>
      <c r="CN291" s="138"/>
      <c r="CO291" s="138"/>
      <c r="CP291" s="138"/>
      <c r="CQ291" s="138"/>
      <c r="CR291" s="138"/>
      <c r="CS291" s="138"/>
      <c r="CT291" s="138"/>
      <c r="CU291" s="138"/>
      <c r="CV291" s="138"/>
      <c r="CW291" s="138"/>
      <c r="CX291" s="138"/>
      <c r="CY291" s="138"/>
      <c r="CZ291" s="138"/>
      <c r="DA291" s="138"/>
      <c r="DB291" s="138"/>
      <c r="DC291" s="138"/>
      <c r="DD291" s="138"/>
      <c r="DE291" s="138"/>
      <c r="DF291" s="138"/>
      <c r="DG291" s="138"/>
      <c r="DH291" s="138"/>
      <c r="DI291" s="138"/>
      <c r="DJ291" s="138"/>
      <c r="DK291" s="138"/>
      <c r="DL291" s="138"/>
      <c r="DM291" s="138"/>
      <c r="DN291" s="138"/>
      <c r="DO291" s="138"/>
      <c r="DP291" s="138"/>
      <c r="DQ291" s="138"/>
      <c r="DR291" s="138"/>
      <c r="DS291" s="138"/>
      <c r="DT291" s="138"/>
      <c r="DU291" s="138"/>
      <c r="DV291" s="138"/>
      <c r="DW291" s="138"/>
      <c r="DX291" s="138"/>
      <c r="DY291" s="138"/>
      <c r="DZ291" s="138"/>
      <c r="EA291" s="138"/>
      <c r="EB291" s="138"/>
      <c r="EC291" s="138"/>
      <c r="ED291" s="138"/>
      <c r="EE291" s="138"/>
      <c r="EF291" s="138"/>
      <c r="EG291" s="138"/>
      <c r="EH291" s="138"/>
      <c r="EI291" s="138"/>
      <c r="EJ291" s="138"/>
      <c r="EK291" s="138"/>
      <c r="EL291" s="138"/>
      <c r="EM291" s="138"/>
      <c r="EN291" s="138"/>
      <c r="EO291" s="138"/>
      <c r="EP291" s="138"/>
      <c r="EQ291" s="138"/>
      <c r="ER291" s="138"/>
      <c r="ES291" s="138"/>
      <c r="ET291" s="138"/>
      <c r="EU291" s="138"/>
      <c r="EV291" s="138"/>
      <c r="EW291" s="138"/>
      <c r="EX291" s="138"/>
      <c r="EY291" s="138"/>
      <c r="EZ291" s="138"/>
      <c r="FA291" s="138"/>
      <c r="FB291" s="138"/>
      <c r="FC291" s="138"/>
      <c r="FD291" s="138"/>
      <c r="FE291" s="138"/>
      <c r="FF291" s="138"/>
      <c r="FG291" s="138"/>
      <c r="FH291" s="138"/>
      <c r="FI291" s="138"/>
      <c r="FJ291" s="138"/>
      <c r="FK291" s="138"/>
      <c r="FL291" s="138"/>
      <c r="FM291" s="138"/>
      <c r="FN291" s="138"/>
      <c r="FO291" s="138"/>
      <c r="FP291" s="138"/>
      <c r="FQ291" s="138"/>
      <c r="FR291" s="138"/>
      <c r="FS291" s="138"/>
      <c r="FT291" s="138"/>
      <c r="FU291" s="138"/>
      <c r="FV291" s="138"/>
      <c r="FW291" s="138"/>
      <c r="FX291" s="138"/>
      <c r="FY291" s="138"/>
      <c r="FZ291" s="138"/>
      <c r="GA291" s="138"/>
      <c r="GB291" s="138"/>
      <c r="GC291" s="138"/>
      <c r="GD291" s="138"/>
      <c r="GE291" s="138"/>
      <c r="GF291" s="138"/>
      <c r="GG291" s="138"/>
      <c r="GH291" s="138"/>
      <c r="GI291" s="138"/>
      <c r="GJ291" s="138"/>
      <c r="GK291" s="138"/>
      <c r="GL291" s="138"/>
      <c r="GM291" s="138"/>
      <c r="GN291" s="138"/>
      <c r="GO291" s="138"/>
      <c r="GP291" s="138"/>
      <c r="GQ291" s="138"/>
      <c r="GR291" s="138"/>
      <c r="GS291" s="138"/>
      <c r="GT291" s="138"/>
      <c r="GU291" s="138"/>
      <c r="GV291" s="138"/>
      <c r="GW291" s="138"/>
      <c r="GX291" s="138"/>
      <c r="GY291" s="138"/>
      <c r="GZ291" s="138"/>
      <c r="HA291" s="138"/>
      <c r="HB291" s="138"/>
      <c r="HC291" s="138"/>
      <c r="HD291" s="138"/>
      <c r="HE291" s="138"/>
      <c r="HF291" s="138"/>
      <c r="HG291" s="138"/>
      <c r="HH291" s="138"/>
      <c r="HI291" s="138"/>
      <c r="HJ291" s="138"/>
      <c r="HK291" s="138"/>
      <c r="HL291" s="138"/>
      <c r="HM291" s="138"/>
      <c r="HN291" s="138"/>
      <c r="HO291" s="138"/>
      <c r="HP291" s="138"/>
      <c r="HQ291" s="138"/>
      <c r="HR291" s="138"/>
      <c r="HS291" s="138"/>
      <c r="HT291" s="138"/>
      <c r="HU291" s="138"/>
      <c r="HV291" s="138"/>
      <c r="HW291" s="138"/>
      <c r="HX291" s="138"/>
      <c r="HY291" s="138"/>
      <c r="HZ291" s="138"/>
      <c r="IA291" s="138"/>
      <c r="IB291" s="138"/>
      <c r="IC291" s="138"/>
      <c r="ID291" s="138"/>
      <c r="IE291" s="138"/>
      <c r="IF291" s="138"/>
      <c r="IG291" s="138"/>
      <c r="IH291" s="138"/>
      <c r="II291" s="138"/>
      <c r="IJ291" s="138"/>
      <c r="IK291" s="138"/>
      <c r="IL291" s="138"/>
      <c r="IM291" s="138"/>
      <c r="IN291" s="138"/>
      <c r="IO291" s="138"/>
      <c r="IP291" s="138"/>
      <c r="IQ291" s="138"/>
      <c r="IR291" s="138"/>
      <c r="IS291" s="138"/>
      <c r="IT291" s="138"/>
      <c r="IU291" s="138"/>
      <c r="IV291" s="138"/>
      <c r="IW291" s="138"/>
      <c r="IX291" s="138"/>
      <c r="IY291" s="138"/>
      <c r="IZ291" s="138"/>
      <c r="JA291" s="138"/>
      <c r="JB291" s="138"/>
      <c r="JC291" s="138"/>
      <c r="JD291" s="138"/>
      <c r="JE291" s="138"/>
      <c r="JF291" s="138"/>
      <c r="JG291" s="138"/>
      <c r="JH291" s="138"/>
      <c r="JI291" s="138"/>
      <c r="JJ291" s="138"/>
      <c r="JK291" s="138"/>
      <c r="JL291" s="138"/>
      <c r="JM291" s="138"/>
      <c r="JN291" s="138"/>
      <c r="JO291" s="138"/>
      <c r="JP291" s="138"/>
      <c r="JQ291" s="138"/>
      <c r="JR291" s="138"/>
      <c r="JS291" s="138"/>
      <c r="JT291" s="138"/>
      <c r="JU291" s="138"/>
      <c r="JV291" s="138"/>
      <c r="JW291" s="138"/>
      <c r="JX291" s="138"/>
      <c r="JY291" s="138"/>
      <c r="JZ291" s="138"/>
      <c r="KA291" s="138"/>
      <c r="KB291" s="138"/>
      <c r="KC291" s="138"/>
      <c r="KD291" s="138"/>
      <c r="KE291" s="138"/>
      <c r="KF291" s="138"/>
      <c r="KG291" s="138"/>
      <c r="KH291" s="138"/>
      <c r="KI291" s="138"/>
      <c r="KJ291" s="138"/>
      <c r="KK291" s="138"/>
      <c r="KL291" s="138"/>
      <c r="KM291" s="138"/>
      <c r="KN291" s="138"/>
      <c r="KO291" s="138"/>
      <c r="KP291" s="138"/>
      <c r="KQ291" s="138"/>
      <c r="KR291" s="138"/>
      <c r="KS291" s="138"/>
      <c r="KT291" s="138"/>
      <c r="KU291" s="138"/>
      <c r="KV291" s="138"/>
      <c r="KW291" s="138"/>
      <c r="KX291" s="138"/>
      <c r="KY291" s="138"/>
      <c r="KZ291" s="138"/>
      <c r="LA291" s="138"/>
      <c r="LB291" s="138"/>
      <c r="LC291" s="138"/>
      <c r="LD291" s="138"/>
      <c r="LE291" s="138"/>
      <c r="LF291" s="138"/>
      <c r="LG291" s="138"/>
      <c r="LH291" s="138"/>
      <c r="LI291" s="138"/>
      <c r="LJ291" s="138"/>
      <c r="LK291" s="138"/>
      <c r="LL291" s="138"/>
      <c r="LM291" s="138"/>
      <c r="LN291" s="138"/>
      <c r="LO291" s="138"/>
      <c r="LP291" s="138"/>
      <c r="LQ291" s="138"/>
      <c r="LR291" s="138"/>
      <c r="LS291" s="138"/>
      <c r="LT291" s="138"/>
      <c r="LU291" s="138"/>
      <c r="LV291" s="138"/>
      <c r="LW291" s="138"/>
      <c r="LX291" s="138"/>
      <c r="LY291" s="138"/>
      <c r="LZ291" s="138"/>
      <c r="MA291" s="138"/>
      <c r="MB291" s="138"/>
      <c r="MC291" s="138"/>
      <c r="MD291" s="138"/>
      <c r="ME291" s="138"/>
      <c r="MF291" s="138"/>
      <c r="MG291" s="138"/>
      <c r="MH291" s="138"/>
      <c r="MI291" s="138"/>
      <c r="MJ291" s="138"/>
      <c r="MK291" s="138"/>
      <c r="ML291" s="138"/>
      <c r="MM291" s="138"/>
      <c r="MN291" s="138"/>
      <c r="MO291" s="138"/>
      <c r="MP291" s="138"/>
      <c r="MQ291" s="138"/>
      <c r="MR291" s="138"/>
      <c r="MS291" s="138"/>
      <c r="MT291" s="138"/>
      <c r="MU291" s="138"/>
      <c r="MV291" s="138"/>
      <c r="MW291" s="138"/>
      <c r="MX291" s="138"/>
      <c r="MY291" s="138"/>
      <c r="MZ291" s="138"/>
      <c r="NA291" s="138"/>
      <c r="NB291" s="138"/>
      <c r="NC291" s="138"/>
      <c r="ND291" s="138"/>
      <c r="NE291" s="138"/>
      <c r="NF291" s="138"/>
      <c r="NG291" s="138"/>
      <c r="NH291" s="138"/>
      <c r="NI291" s="138"/>
      <c r="NJ291" s="138"/>
      <c r="NK291" s="138"/>
      <c r="NL291" s="138"/>
      <c r="NM291" s="138"/>
      <c r="NN291" s="138"/>
      <c r="NO291" s="138"/>
      <c r="NP291" s="138"/>
      <c r="NQ291" s="138"/>
      <c r="NR291" s="138"/>
      <c r="NS291" s="138"/>
      <c r="NT291" s="138"/>
      <c r="NU291" s="138"/>
      <c r="NV291" s="138"/>
      <c r="NW291" s="138"/>
      <c r="NX291" s="138"/>
      <c r="NY291" s="138"/>
      <c r="NZ291" s="138"/>
      <c r="OA291" s="138"/>
      <c r="OB291" s="138"/>
      <c r="OC291" s="138"/>
      <c r="OD291" s="138"/>
      <c r="OE291" s="138"/>
      <c r="OF291" s="138"/>
      <c r="OG291" s="138"/>
      <c r="OH291" s="138"/>
      <c r="OI291" s="138"/>
      <c r="OJ291" s="138"/>
      <c r="OK291" s="138"/>
      <c r="OL291" s="138"/>
      <c r="OM291" s="138"/>
      <c r="ON291" s="138"/>
      <c r="OO291" s="138"/>
      <c r="OP291" s="138"/>
      <c r="OQ291" s="138"/>
      <c r="OR291" s="138"/>
      <c r="OS291" s="138"/>
      <c r="OT291" s="138"/>
      <c r="OU291" s="138"/>
      <c r="OV291" s="138"/>
      <c r="OW291" s="138"/>
      <c r="OX291" s="138"/>
      <c r="OY291" s="138"/>
      <c r="OZ291" s="138"/>
      <c r="PA291" s="138"/>
      <c r="PB291" s="138"/>
      <c r="PC291" s="138"/>
      <c r="PD291" s="138"/>
      <c r="PE291" s="138"/>
      <c r="PF291" s="138"/>
      <c r="PG291" s="138"/>
      <c r="PH291" s="138"/>
      <c r="PI291" s="138"/>
      <c r="PJ291" s="138"/>
      <c r="PK291" s="138"/>
      <c r="PL291" s="138"/>
      <c r="PM291" s="138"/>
      <c r="PN291" s="138"/>
      <c r="PO291" s="138"/>
      <c r="PP291" s="138"/>
      <c r="PQ291" s="138"/>
      <c r="PR291" s="138"/>
      <c r="PS291" s="138"/>
      <c r="PT291" s="138"/>
      <c r="PU291" s="138"/>
      <c r="PV291" s="138"/>
      <c r="PW291" s="138"/>
      <c r="PX291" s="138"/>
      <c r="PY291" s="138"/>
      <c r="PZ291" s="138"/>
      <c r="QA291" s="138"/>
      <c r="QB291" s="138"/>
      <c r="QC291" s="138"/>
      <c r="QD291" s="138"/>
      <c r="QE291" s="138"/>
      <c r="QF291" s="138"/>
      <c r="QG291" s="138"/>
      <c r="QH291" s="138"/>
      <c r="QI291" s="138"/>
      <c r="QJ291" s="138"/>
      <c r="QK291" s="138"/>
      <c r="QL291" s="138"/>
      <c r="QM291" s="138"/>
      <c r="QN291" s="138"/>
      <c r="QO291" s="138"/>
      <c r="QP291" s="138"/>
      <c r="QQ291" s="138"/>
      <c r="QR291" s="138"/>
      <c r="QS291" s="138"/>
      <c r="QT291" s="138"/>
      <c r="QU291" s="138"/>
      <c r="QV291" s="138"/>
      <c r="QW291" s="138"/>
      <c r="QX291" s="138"/>
      <c r="QY291" s="138"/>
      <c r="QZ291" s="138"/>
      <c r="RA291" s="138"/>
      <c r="RB291" s="138"/>
      <c r="RC291" s="138"/>
      <c r="RD291" s="138"/>
      <c r="RE291" s="138"/>
      <c r="RF291" s="138"/>
      <c r="RG291" s="138"/>
      <c r="RH291" s="138"/>
      <c r="RI291" s="138"/>
      <c r="RJ291" s="138"/>
      <c r="RK291" s="138"/>
      <c r="RL291" s="138"/>
      <c r="RM291" s="138"/>
      <c r="RN291" s="138"/>
      <c r="RO291" s="138"/>
      <c r="RP291" s="138"/>
      <c r="RQ291" s="138"/>
      <c r="RR291" s="138"/>
      <c r="RS291" s="138"/>
      <c r="RT291" s="138"/>
      <c r="RU291" s="138"/>
      <c r="RV291" s="138"/>
      <c r="RW291" s="138"/>
      <c r="RX291" s="138"/>
      <c r="RY291" s="138"/>
      <c r="RZ291" s="138"/>
      <c r="SA291" s="138"/>
      <c r="SB291" s="138"/>
      <c r="SC291" s="138"/>
      <c r="SD291" s="138"/>
      <c r="SE291" s="138"/>
      <c r="SF291" s="138"/>
      <c r="SG291" s="138"/>
      <c r="SH291" s="138"/>
      <c r="SI291" s="138"/>
      <c r="SJ291" s="138"/>
      <c r="SK291" s="138"/>
      <c r="SL291" s="138"/>
      <c r="SM291" s="138"/>
      <c r="SN291" s="138"/>
      <c r="SO291" s="138"/>
      <c r="SP291" s="138"/>
      <c r="SQ291" s="138"/>
      <c r="SR291" s="138"/>
      <c r="SS291" s="138"/>
      <c r="ST291" s="138"/>
      <c r="SU291" s="138"/>
      <c r="SV291" s="138"/>
      <c r="SW291" s="138"/>
      <c r="SX291" s="138"/>
      <c r="SY291" s="138"/>
      <c r="SZ291" s="138"/>
      <c r="TA291" s="138"/>
      <c r="TB291" s="138"/>
      <c r="TC291" s="138"/>
      <c r="TD291" s="138"/>
      <c r="TE291" s="138"/>
      <c r="TF291" s="138"/>
      <c r="TG291" s="138"/>
      <c r="TH291" s="138"/>
      <c r="TI291" s="138"/>
      <c r="TJ291" s="138"/>
      <c r="TK291" s="138"/>
      <c r="TL291" s="138"/>
      <c r="TM291" s="138"/>
      <c r="TN291" s="138"/>
      <c r="TO291" s="138"/>
      <c r="TP291" s="138"/>
      <c r="TQ291" s="138"/>
      <c r="TR291" s="138"/>
      <c r="TS291" s="138"/>
      <c r="TT291" s="138"/>
      <c r="TU291" s="138"/>
      <c r="TV291" s="138"/>
      <c r="TW291" s="138"/>
      <c r="TX291" s="138"/>
      <c r="TY291" s="138"/>
      <c r="TZ291" s="138"/>
      <c r="UA291" s="138"/>
      <c r="UB291" s="138"/>
      <c r="UC291" s="138"/>
      <c r="UD291" s="138"/>
      <c r="UE291" s="138"/>
      <c r="UF291" s="138"/>
      <c r="UG291" s="138"/>
      <c r="UH291" s="138"/>
      <c r="UI291" s="138"/>
      <c r="UJ291" s="138"/>
      <c r="UK291" s="138"/>
      <c r="UL291" s="138"/>
      <c r="UM291" s="138"/>
      <c r="UN291" s="138"/>
      <c r="UO291" s="138"/>
      <c r="UP291" s="138"/>
      <c r="UQ291" s="138"/>
      <c r="UR291" s="138"/>
      <c r="US291" s="138"/>
      <c r="UT291" s="138"/>
      <c r="UU291" s="138"/>
      <c r="UV291" s="138"/>
      <c r="UW291" s="138"/>
      <c r="UX291" s="138"/>
      <c r="UY291" s="138"/>
      <c r="UZ291" s="138"/>
      <c r="VA291" s="138"/>
      <c r="VB291" s="138"/>
      <c r="VC291" s="138"/>
      <c r="VD291" s="138"/>
      <c r="VE291" s="138"/>
      <c r="VF291" s="138"/>
      <c r="VG291" s="138"/>
      <c r="VH291" s="138"/>
      <c r="VI291" s="138"/>
      <c r="VJ291" s="138"/>
      <c r="VK291" s="138"/>
      <c r="VL291" s="138"/>
      <c r="VM291" s="138"/>
      <c r="VN291" s="138"/>
      <c r="VO291" s="138"/>
      <c r="VP291" s="138"/>
      <c r="VQ291" s="138"/>
      <c r="VR291" s="138"/>
      <c r="VS291" s="138"/>
      <c r="VT291" s="138"/>
      <c r="VU291" s="138"/>
      <c r="VV291" s="138"/>
      <c r="VW291" s="138"/>
      <c r="VX291" s="138"/>
      <c r="VY291" s="138"/>
      <c r="VZ291" s="138"/>
      <c r="WA291" s="138"/>
      <c r="WB291" s="138"/>
      <c r="WC291" s="138"/>
      <c r="WD291" s="138"/>
      <c r="WE291" s="138"/>
      <c r="WF291" s="138"/>
      <c r="WG291" s="138"/>
      <c r="WH291" s="138"/>
      <c r="WI291" s="138"/>
      <c r="WJ291" s="138"/>
      <c r="WK291" s="138"/>
      <c r="WL291" s="138"/>
      <c r="WM291" s="138"/>
      <c r="WN291" s="138"/>
      <c r="WO291" s="138"/>
      <c r="WP291" s="138"/>
      <c r="WQ291" s="138"/>
      <c r="WR291" s="138"/>
      <c r="WS291" s="138"/>
      <c r="WT291" s="138"/>
      <c r="WU291" s="138"/>
      <c r="WV291" s="138"/>
      <c r="WW291" s="138"/>
      <c r="WX291" s="138"/>
      <c r="WY291" s="138"/>
      <c r="WZ291" s="138"/>
      <c r="XA291" s="138"/>
      <c r="XB291" s="138"/>
      <c r="XC291" s="138"/>
      <c r="XD291" s="138"/>
      <c r="XE291" s="138"/>
      <c r="XF291" s="138"/>
      <c r="XG291" s="138"/>
      <c r="XH291" s="138"/>
      <c r="XI291" s="138"/>
      <c r="XJ291" s="138"/>
      <c r="XK291" s="138"/>
      <c r="XL291" s="138"/>
      <c r="XM291" s="138"/>
      <c r="XN291" s="138"/>
      <c r="XO291" s="138"/>
      <c r="XP291" s="138"/>
      <c r="XQ291" s="138"/>
      <c r="XR291" s="138"/>
      <c r="XS291" s="138"/>
      <c r="XT291" s="138"/>
      <c r="XU291" s="138"/>
      <c r="XV291" s="138"/>
      <c r="XW291" s="138"/>
      <c r="XX291" s="138"/>
      <c r="XY291" s="138"/>
      <c r="XZ291" s="138"/>
      <c r="YA291" s="138"/>
      <c r="YB291" s="138"/>
      <c r="YC291" s="138"/>
      <c r="YD291" s="138"/>
      <c r="YE291" s="138"/>
      <c r="YF291" s="138"/>
      <c r="YG291" s="138"/>
      <c r="YH291" s="138"/>
      <c r="YI291" s="138"/>
      <c r="YJ291" s="138"/>
      <c r="YK291" s="138"/>
      <c r="YL291" s="138"/>
      <c r="YM291" s="138"/>
      <c r="YN291" s="138"/>
      <c r="YO291" s="138"/>
      <c r="YP291" s="138"/>
      <c r="YQ291" s="138"/>
      <c r="YR291" s="138"/>
      <c r="YS291" s="138"/>
      <c r="YT291" s="138"/>
      <c r="YU291" s="138"/>
      <c r="YV291" s="138"/>
      <c r="YW291" s="138"/>
      <c r="YX291" s="138"/>
      <c r="YY291" s="138"/>
      <c r="YZ291" s="138"/>
      <c r="ZA291" s="138"/>
      <c r="ZB291" s="138"/>
      <c r="ZC291" s="138"/>
      <c r="ZD291" s="138"/>
      <c r="ZE291" s="138"/>
      <c r="ZF291" s="138"/>
      <c r="ZG291" s="138"/>
      <c r="ZH291" s="138"/>
      <c r="ZI291" s="138"/>
      <c r="ZJ291" s="138"/>
      <c r="ZK291" s="138"/>
      <c r="ZL291" s="138"/>
      <c r="ZM291" s="138"/>
      <c r="ZN291" s="138"/>
      <c r="ZO291" s="138"/>
      <c r="ZP291" s="138"/>
      <c r="ZQ291" s="138"/>
      <c r="ZR291" s="138"/>
      <c r="ZS291" s="138"/>
      <c r="ZT291" s="138"/>
      <c r="ZU291" s="138"/>
      <c r="ZV291" s="138"/>
      <c r="ZW291" s="138"/>
      <c r="ZX291" s="138"/>
      <c r="ZY291" s="138"/>
      <c r="ZZ291" s="138"/>
      <c r="AAA291" s="138"/>
      <c r="AAB291" s="138"/>
      <c r="AAC291" s="138"/>
      <c r="AAD291" s="138"/>
      <c r="AAE291" s="138"/>
      <c r="AAF291" s="138"/>
      <c r="AAG291" s="138"/>
      <c r="AAH291" s="138"/>
      <c r="AAI291" s="138"/>
      <c r="AAJ291" s="138"/>
      <c r="AAK291" s="138"/>
      <c r="AAL291" s="138"/>
      <c r="AAM291" s="138"/>
      <c r="AAN291" s="138"/>
      <c r="AAO291" s="138"/>
      <c r="AAP291" s="138"/>
      <c r="AAQ291" s="138"/>
      <c r="AAR291" s="138"/>
      <c r="AAS291" s="138"/>
      <c r="AAT291" s="138"/>
      <c r="AAU291" s="138"/>
      <c r="AAV291" s="138"/>
      <c r="AAW291" s="138"/>
      <c r="AAX291" s="138"/>
      <c r="AAY291" s="138"/>
      <c r="AAZ291" s="138"/>
      <c r="ABA291" s="138"/>
      <c r="ABB291" s="138"/>
      <c r="ABC291" s="138"/>
      <c r="ABD291" s="138"/>
      <c r="ABE291" s="138"/>
      <c r="ABF291" s="138"/>
      <c r="ABG291" s="138"/>
      <c r="ABH291" s="138"/>
      <c r="ABI291" s="138"/>
      <c r="ABJ291" s="138"/>
      <c r="ABK291" s="138"/>
      <c r="ABL291" s="138"/>
      <c r="ABM291" s="138"/>
      <c r="ABN291" s="138"/>
      <c r="ABO291" s="138"/>
      <c r="ABP291" s="138"/>
      <c r="ABQ291" s="138"/>
      <c r="ABR291" s="138"/>
      <c r="ABS291" s="138"/>
      <c r="ABT291" s="138"/>
      <c r="ABU291" s="138"/>
      <c r="ABV291" s="138"/>
      <c r="ABW291" s="138"/>
      <c r="ABX291" s="138"/>
      <c r="ABY291" s="138"/>
      <c r="ABZ291" s="138"/>
      <c r="ACA291" s="138"/>
      <c r="ACB291" s="138"/>
      <c r="ACC291" s="138"/>
      <c r="ACD291" s="138"/>
      <c r="ACE291" s="138"/>
      <c r="ACF291" s="138"/>
      <c r="ACG291" s="138"/>
      <c r="ACH291" s="138"/>
      <c r="ACI291" s="138"/>
      <c r="ACJ291" s="138"/>
      <c r="ACK291" s="138"/>
      <c r="ACL291" s="138"/>
      <c r="ACM291" s="138"/>
      <c r="ACN291" s="138"/>
      <c r="ACO291" s="138"/>
      <c r="ACP291" s="138"/>
      <c r="ACQ291" s="138"/>
      <c r="ACR291" s="138"/>
      <c r="ACS291" s="138"/>
      <c r="ACT291" s="138"/>
      <c r="ACU291" s="138"/>
      <c r="ACV291" s="138"/>
      <c r="ACW291" s="138"/>
      <c r="ACX291" s="138"/>
      <c r="ACY291" s="138"/>
      <c r="ACZ291" s="138"/>
      <c r="ADA291" s="138"/>
      <c r="ADB291" s="138"/>
      <c r="ADC291" s="138"/>
      <c r="ADD291" s="138"/>
      <c r="ADE291" s="138"/>
      <c r="ADF291" s="138"/>
      <c r="ADG291" s="138"/>
      <c r="ADH291" s="138"/>
      <c r="ADI291" s="138"/>
      <c r="ADJ291" s="138"/>
      <c r="ADK291" s="138"/>
      <c r="ADL291" s="138"/>
      <c r="ADM291" s="138"/>
      <c r="ADN291" s="138"/>
      <c r="ADO291" s="138"/>
      <c r="ADP291" s="138"/>
      <c r="ADQ291" s="138"/>
      <c r="ADR291" s="138"/>
      <c r="ADS291" s="138"/>
      <c r="ADT291" s="138"/>
      <c r="ADU291" s="138"/>
      <c r="ADV291" s="138"/>
      <c r="ADW291" s="138"/>
      <c r="ADX291" s="138"/>
      <c r="ADY291" s="138"/>
      <c r="ADZ291" s="138"/>
      <c r="AEA291" s="138"/>
      <c r="AEB291" s="138"/>
      <c r="AEC291" s="138"/>
      <c r="AED291" s="138"/>
      <c r="AEE291" s="138"/>
      <c r="AEF291" s="138"/>
      <c r="AEG291" s="138"/>
      <c r="AEH291" s="138"/>
      <c r="AEI291" s="138"/>
      <c r="AEJ291" s="138"/>
      <c r="AEK291" s="138"/>
      <c r="AEL291" s="138"/>
      <c r="AEM291" s="138"/>
      <c r="AEN291" s="138"/>
      <c r="AEO291" s="138"/>
      <c r="AEP291" s="138"/>
      <c r="AEQ291" s="138"/>
      <c r="AER291" s="138"/>
      <c r="AES291" s="138"/>
      <c r="AET291" s="138"/>
      <c r="AEU291" s="138"/>
      <c r="AEV291" s="138"/>
      <c r="AEW291" s="138"/>
      <c r="AEX291" s="138"/>
      <c r="AEY291" s="138"/>
      <c r="AEZ291" s="138"/>
      <c r="AFA291" s="138"/>
      <c r="AFB291" s="138"/>
      <c r="AFC291" s="138"/>
      <c r="AFD291" s="138"/>
      <c r="AFE291" s="138"/>
      <c r="AFF291" s="138"/>
      <c r="AFG291" s="138"/>
      <c r="AFH291" s="138"/>
      <c r="AFI291" s="138"/>
      <c r="AFJ291" s="138"/>
      <c r="AFK291" s="138"/>
      <c r="AFL291" s="138"/>
      <c r="AFM291" s="138"/>
      <c r="AFN291" s="138"/>
      <c r="AFO291" s="138"/>
      <c r="AFP291" s="138"/>
      <c r="AFQ291" s="138"/>
      <c r="AFR291" s="138"/>
      <c r="AFS291" s="138"/>
      <c r="AFT291" s="138"/>
      <c r="AFU291" s="138"/>
      <c r="AFV291" s="138"/>
      <c r="AFW291" s="138"/>
      <c r="AFX291" s="138"/>
      <c r="AFY291" s="138"/>
      <c r="AFZ291" s="138"/>
      <c r="AGA291" s="138"/>
      <c r="AGB291" s="138"/>
      <c r="AGC291" s="138"/>
      <c r="AGD291" s="138"/>
      <c r="AGE291" s="138"/>
      <c r="AGF291" s="138"/>
      <c r="AGG291" s="138"/>
      <c r="AGH291" s="138"/>
      <c r="AGI291" s="138"/>
      <c r="AGJ291" s="138"/>
      <c r="AGK291" s="138"/>
      <c r="AGL291" s="138"/>
      <c r="AGM291" s="138"/>
      <c r="AGN291" s="138"/>
      <c r="AGO291" s="138"/>
      <c r="AGP291" s="138"/>
      <c r="AGQ291" s="138"/>
      <c r="AGR291" s="138"/>
      <c r="AGS291" s="138"/>
      <c r="AGT291" s="138"/>
      <c r="AGU291" s="138"/>
      <c r="AGV291" s="138"/>
      <c r="AGW291" s="138"/>
      <c r="AGX291" s="138"/>
      <c r="AGY291" s="138"/>
      <c r="AGZ291" s="138"/>
      <c r="AHA291" s="138"/>
      <c r="AHB291" s="138"/>
      <c r="AHC291" s="138"/>
      <c r="AHD291" s="138"/>
      <c r="AHE291" s="138"/>
      <c r="AHF291" s="138"/>
      <c r="AHG291" s="138"/>
      <c r="AHH291" s="138"/>
      <c r="AHI291" s="138"/>
      <c r="AHJ291" s="138"/>
      <c r="AHK291" s="138"/>
      <c r="AHL291" s="138"/>
      <c r="AHM291" s="138"/>
      <c r="AHN291" s="138"/>
      <c r="AHO291" s="138"/>
      <c r="AHP291" s="138"/>
      <c r="AHQ291" s="138"/>
      <c r="AHR291" s="138"/>
      <c r="AHS291" s="138"/>
      <c r="AHT291" s="138"/>
      <c r="AHU291" s="138"/>
      <c r="AHV291" s="138"/>
      <c r="AHW291" s="138"/>
      <c r="AHX291" s="138"/>
      <c r="AHY291" s="138"/>
      <c r="AHZ291" s="138"/>
      <c r="AIA291" s="138"/>
      <c r="AIB291" s="138"/>
      <c r="AIC291" s="138"/>
      <c r="AID291" s="138"/>
      <c r="AIE291" s="138"/>
      <c r="AIF291" s="138"/>
      <c r="AIG291" s="138"/>
      <c r="AIH291" s="138"/>
      <c r="AII291" s="138"/>
      <c r="AIJ291" s="138"/>
      <c r="AIK291" s="138"/>
      <c r="AIL291" s="138"/>
      <c r="AIM291" s="138"/>
      <c r="AIN291" s="138"/>
      <c r="AIO291" s="138"/>
      <c r="AIP291" s="138"/>
      <c r="AIQ291" s="138"/>
      <c r="AIR291" s="138"/>
      <c r="AIS291" s="138"/>
      <c r="AIT291" s="138"/>
      <c r="AIU291" s="138"/>
      <c r="AIV291" s="138"/>
      <c r="AIW291" s="138"/>
      <c r="AIX291" s="138"/>
      <c r="AIY291" s="138"/>
      <c r="AIZ291" s="138"/>
      <c r="AJA291" s="138"/>
      <c r="AJB291" s="138"/>
      <c r="AJC291" s="138"/>
      <c r="AJD291" s="138"/>
      <c r="AJE291" s="138"/>
      <c r="AJF291" s="138"/>
      <c r="AJG291" s="138"/>
      <c r="AJH291" s="138"/>
      <c r="AJI291" s="138"/>
      <c r="AJJ291" s="138"/>
      <c r="AJK291" s="138"/>
      <c r="AJL291" s="138"/>
      <c r="AJM291" s="138"/>
      <c r="AJN291" s="138"/>
      <c r="AJO291" s="138"/>
      <c r="AJP291" s="138"/>
      <c r="AJQ291" s="138"/>
      <c r="AJR291" s="138"/>
      <c r="AJS291" s="138"/>
      <c r="AJT291" s="138"/>
      <c r="AJU291" s="138"/>
      <c r="AJV291" s="138"/>
      <c r="AJW291" s="138"/>
      <c r="AJX291" s="138"/>
      <c r="AJY291" s="138"/>
      <c r="AJZ291" s="138"/>
      <c r="AKA291" s="138"/>
      <c r="AKB291" s="138"/>
      <c r="AKC291" s="138"/>
      <c r="AKD291" s="138"/>
      <c r="AKE291" s="138"/>
      <c r="AKF291" s="138"/>
      <c r="AKG291" s="138"/>
      <c r="AKH291" s="138"/>
      <c r="AKI291" s="138"/>
      <c r="AKJ291" s="138"/>
      <c r="AKK291" s="138"/>
      <c r="AKL291" s="138"/>
      <c r="AKM291" s="138"/>
      <c r="AKN291" s="138"/>
      <c r="AKO291" s="138"/>
      <c r="AKP291" s="138"/>
      <c r="AKQ291" s="138"/>
      <c r="AKR291" s="138"/>
      <c r="AKS291" s="138"/>
      <c r="AKT291" s="138"/>
      <c r="AKU291" s="138"/>
      <c r="AKV291" s="138"/>
      <c r="AKW291" s="138"/>
      <c r="AKX291" s="138"/>
      <c r="AKY291" s="138"/>
      <c r="AKZ291" s="138"/>
      <c r="ALA291" s="138"/>
      <c r="ALB291" s="138"/>
      <c r="ALC291" s="138"/>
      <c r="ALD291" s="138"/>
      <c r="ALE291" s="138"/>
      <c r="ALF291" s="138"/>
      <c r="ALG291" s="138"/>
      <c r="ALH291" s="138"/>
      <c r="ALI291" s="138"/>
      <c r="ALJ291" s="138"/>
      <c r="ALK291" s="138"/>
      <c r="ALL291" s="138"/>
      <c r="ALM291" s="138"/>
      <c r="ALN291" s="138"/>
      <c r="ALO291" s="138"/>
      <c r="ALP291" s="138"/>
      <c r="ALQ291" s="138"/>
      <c r="ALR291" s="138"/>
      <c r="ALS291" s="138"/>
      <c r="ALT291" s="138"/>
      <c r="ALU291" s="138"/>
      <c r="ALV291" s="138"/>
      <c r="ALW291" s="138"/>
      <c r="ALX291" s="138"/>
      <c r="ALY291" s="138"/>
      <c r="ALZ291" s="138"/>
      <c r="AMA291" s="138"/>
      <c r="AMB291" s="138"/>
      <c r="AMC291" s="138"/>
      <c r="AMD291" s="138"/>
      <c r="AME291" s="138"/>
      <c r="AMF291" s="138"/>
      <c r="AMG291" s="138"/>
      <c r="AMH291" s="138"/>
      <c r="AMI291" s="138"/>
      <c r="AMJ291" s="138"/>
      <c r="AMK291" s="138"/>
    </row>
    <row r="292" spans="1:1025" s="140" customFormat="1">
      <c r="A292" s="210"/>
      <c r="B292" s="106"/>
      <c r="C292" s="137"/>
      <c r="D292" s="137"/>
      <c r="E292" s="137"/>
      <c r="F292" s="138"/>
      <c r="G292" s="138"/>
      <c r="H292" s="138"/>
      <c r="I292" s="138"/>
      <c r="J292" s="139"/>
      <c r="K292" s="138"/>
      <c r="M292" s="138"/>
      <c r="N292" s="138"/>
      <c r="O292" s="138"/>
      <c r="P292" s="138"/>
      <c r="Q292" s="138"/>
      <c r="R292" s="138"/>
      <c r="S292" s="138"/>
      <c r="T292" s="138"/>
      <c r="U292" s="138"/>
      <c r="V292" s="138"/>
      <c r="W292" s="138"/>
      <c r="X292" s="138"/>
      <c r="Y292" s="138"/>
      <c r="Z292" s="138"/>
      <c r="AA292" s="138"/>
      <c r="AB292" s="138"/>
      <c r="AC292" s="138"/>
      <c r="AD292" s="138"/>
      <c r="AE292" s="138"/>
      <c r="AF292" s="138"/>
      <c r="AG292" s="138"/>
      <c r="AH292" s="138"/>
      <c r="AI292" s="138"/>
      <c r="AJ292" s="138"/>
      <c r="AK292" s="138"/>
      <c r="AL292" s="138"/>
      <c r="AM292" s="138"/>
      <c r="AN292" s="138"/>
      <c r="AO292" s="138"/>
      <c r="AP292" s="138"/>
      <c r="AQ292" s="138"/>
      <c r="AR292" s="138"/>
      <c r="AS292" s="138"/>
      <c r="AT292" s="138"/>
      <c r="AU292" s="138"/>
      <c r="AV292" s="138"/>
      <c r="AW292" s="138"/>
      <c r="AX292" s="138"/>
      <c r="AY292" s="138"/>
      <c r="AZ292" s="138"/>
      <c r="BA292" s="138"/>
      <c r="BB292" s="138"/>
      <c r="BC292" s="138"/>
      <c r="BD292" s="138"/>
      <c r="BE292" s="138"/>
      <c r="BF292" s="138"/>
      <c r="BG292" s="138"/>
      <c r="BH292" s="138"/>
      <c r="BI292" s="138"/>
      <c r="BJ292" s="138"/>
      <c r="BK292" s="138"/>
      <c r="BL292" s="138"/>
      <c r="BM292" s="138"/>
      <c r="BN292" s="138"/>
      <c r="BO292" s="138"/>
      <c r="BP292" s="138"/>
      <c r="BQ292" s="138"/>
      <c r="BR292" s="138"/>
      <c r="BS292" s="138"/>
      <c r="BT292" s="138"/>
      <c r="BU292" s="138"/>
      <c r="BV292" s="138"/>
      <c r="BW292" s="138"/>
      <c r="BX292" s="138"/>
      <c r="BY292" s="138"/>
      <c r="BZ292" s="138"/>
      <c r="CA292" s="138"/>
      <c r="CB292" s="138"/>
      <c r="CC292" s="138"/>
      <c r="CD292" s="138"/>
      <c r="CE292" s="138"/>
      <c r="CF292" s="138"/>
      <c r="CG292" s="138"/>
      <c r="CH292" s="138"/>
      <c r="CI292" s="138"/>
      <c r="CJ292" s="138"/>
      <c r="CK292" s="138"/>
      <c r="CL292" s="138"/>
      <c r="CM292" s="138"/>
      <c r="CN292" s="138"/>
      <c r="CO292" s="138"/>
      <c r="CP292" s="138"/>
      <c r="CQ292" s="138"/>
      <c r="CR292" s="138"/>
      <c r="CS292" s="138"/>
      <c r="CT292" s="138"/>
      <c r="CU292" s="138"/>
      <c r="CV292" s="138"/>
      <c r="CW292" s="138"/>
      <c r="CX292" s="138"/>
      <c r="CY292" s="138"/>
      <c r="CZ292" s="138"/>
      <c r="DA292" s="138"/>
      <c r="DB292" s="138"/>
      <c r="DC292" s="138"/>
      <c r="DD292" s="138"/>
      <c r="DE292" s="138"/>
      <c r="DF292" s="138"/>
      <c r="DG292" s="138"/>
      <c r="DH292" s="138"/>
      <c r="DI292" s="138"/>
      <c r="DJ292" s="138"/>
      <c r="DK292" s="138"/>
      <c r="DL292" s="138"/>
      <c r="DM292" s="138"/>
      <c r="DN292" s="138"/>
      <c r="DO292" s="138"/>
      <c r="DP292" s="138"/>
      <c r="DQ292" s="138"/>
      <c r="DR292" s="138"/>
      <c r="DS292" s="138"/>
      <c r="DT292" s="138"/>
      <c r="DU292" s="138"/>
      <c r="DV292" s="138"/>
      <c r="DW292" s="138"/>
      <c r="DX292" s="138"/>
      <c r="DY292" s="138"/>
      <c r="DZ292" s="138"/>
      <c r="EA292" s="138"/>
      <c r="EB292" s="138"/>
      <c r="EC292" s="138"/>
      <c r="ED292" s="138"/>
      <c r="EE292" s="138"/>
      <c r="EF292" s="138"/>
      <c r="EG292" s="138"/>
      <c r="EH292" s="138"/>
      <c r="EI292" s="138"/>
      <c r="EJ292" s="138"/>
      <c r="EK292" s="138"/>
      <c r="EL292" s="138"/>
      <c r="EM292" s="138"/>
      <c r="EN292" s="138"/>
      <c r="EO292" s="138"/>
      <c r="EP292" s="138"/>
      <c r="EQ292" s="138"/>
      <c r="ER292" s="138"/>
      <c r="ES292" s="138"/>
      <c r="ET292" s="138"/>
      <c r="EU292" s="138"/>
      <c r="EV292" s="138"/>
      <c r="EW292" s="138"/>
      <c r="EX292" s="138"/>
      <c r="EY292" s="138"/>
      <c r="EZ292" s="138"/>
      <c r="FA292" s="138"/>
      <c r="FB292" s="138"/>
      <c r="FC292" s="138"/>
      <c r="FD292" s="138"/>
      <c r="FE292" s="138"/>
      <c r="FF292" s="138"/>
      <c r="FG292" s="138"/>
      <c r="FH292" s="138"/>
      <c r="FI292" s="138"/>
      <c r="FJ292" s="138"/>
      <c r="FK292" s="138"/>
      <c r="FL292" s="138"/>
      <c r="FM292" s="138"/>
      <c r="FN292" s="138"/>
      <c r="FO292" s="138"/>
      <c r="FP292" s="138"/>
      <c r="FQ292" s="138"/>
      <c r="FR292" s="138"/>
      <c r="FS292" s="138"/>
      <c r="FT292" s="138"/>
      <c r="FU292" s="138"/>
      <c r="FV292" s="138"/>
      <c r="FW292" s="138"/>
      <c r="FX292" s="138"/>
      <c r="FY292" s="138"/>
      <c r="FZ292" s="138"/>
      <c r="GA292" s="138"/>
      <c r="GB292" s="138"/>
      <c r="GC292" s="138"/>
      <c r="GD292" s="138"/>
      <c r="GE292" s="138"/>
      <c r="GF292" s="138"/>
      <c r="GG292" s="138"/>
      <c r="GH292" s="138"/>
      <c r="GI292" s="138"/>
      <c r="GJ292" s="138"/>
      <c r="GK292" s="138"/>
      <c r="GL292" s="138"/>
      <c r="GM292" s="138"/>
      <c r="GN292" s="138"/>
      <c r="GO292" s="138"/>
      <c r="GP292" s="138"/>
      <c r="GQ292" s="138"/>
      <c r="GR292" s="138"/>
      <c r="GS292" s="138"/>
      <c r="GT292" s="138"/>
      <c r="GU292" s="138"/>
      <c r="GV292" s="138"/>
      <c r="GW292" s="138"/>
      <c r="GX292" s="138"/>
      <c r="GY292" s="138"/>
      <c r="GZ292" s="138"/>
      <c r="HA292" s="138"/>
      <c r="HB292" s="138"/>
      <c r="HC292" s="138"/>
      <c r="HD292" s="138"/>
      <c r="HE292" s="138"/>
      <c r="HF292" s="138"/>
      <c r="HG292" s="138"/>
      <c r="HH292" s="138"/>
      <c r="HI292" s="138"/>
      <c r="HJ292" s="138"/>
      <c r="HK292" s="138"/>
      <c r="HL292" s="138"/>
      <c r="HM292" s="138"/>
      <c r="HN292" s="138"/>
      <c r="HO292" s="138"/>
      <c r="HP292" s="138"/>
      <c r="HQ292" s="138"/>
      <c r="HR292" s="138"/>
      <c r="HS292" s="138"/>
      <c r="HT292" s="138"/>
      <c r="HU292" s="138"/>
      <c r="HV292" s="138"/>
      <c r="HW292" s="138"/>
      <c r="HX292" s="138"/>
      <c r="HY292" s="138"/>
      <c r="HZ292" s="138"/>
      <c r="IA292" s="138"/>
      <c r="IB292" s="138"/>
      <c r="IC292" s="138"/>
      <c r="ID292" s="138"/>
      <c r="IE292" s="138"/>
      <c r="IF292" s="138"/>
      <c r="IG292" s="138"/>
      <c r="IH292" s="138"/>
      <c r="II292" s="138"/>
      <c r="IJ292" s="138"/>
      <c r="IK292" s="138"/>
      <c r="IL292" s="138"/>
      <c r="IM292" s="138"/>
      <c r="IN292" s="138"/>
      <c r="IO292" s="138"/>
      <c r="IP292" s="138"/>
      <c r="IQ292" s="138"/>
      <c r="IR292" s="138"/>
      <c r="IS292" s="138"/>
      <c r="IT292" s="138"/>
      <c r="IU292" s="138"/>
      <c r="IV292" s="138"/>
      <c r="IW292" s="138"/>
      <c r="IX292" s="138"/>
      <c r="IY292" s="138"/>
      <c r="IZ292" s="138"/>
      <c r="JA292" s="138"/>
      <c r="JB292" s="138"/>
      <c r="JC292" s="138"/>
      <c r="JD292" s="138"/>
      <c r="JE292" s="138"/>
      <c r="JF292" s="138"/>
      <c r="JG292" s="138"/>
      <c r="JH292" s="138"/>
      <c r="JI292" s="138"/>
      <c r="JJ292" s="138"/>
      <c r="JK292" s="138"/>
      <c r="JL292" s="138"/>
      <c r="JM292" s="138"/>
      <c r="JN292" s="138"/>
      <c r="JO292" s="138"/>
      <c r="JP292" s="138"/>
      <c r="JQ292" s="138"/>
      <c r="JR292" s="138"/>
      <c r="JS292" s="138"/>
      <c r="JT292" s="138"/>
      <c r="JU292" s="138"/>
      <c r="JV292" s="138"/>
      <c r="JW292" s="138"/>
      <c r="JX292" s="138"/>
      <c r="JY292" s="138"/>
      <c r="JZ292" s="138"/>
      <c r="KA292" s="138"/>
      <c r="KB292" s="138"/>
      <c r="KC292" s="138"/>
      <c r="KD292" s="138"/>
      <c r="KE292" s="138"/>
      <c r="KF292" s="138"/>
      <c r="KG292" s="138"/>
      <c r="KH292" s="138"/>
      <c r="KI292" s="138"/>
      <c r="KJ292" s="138"/>
      <c r="KK292" s="138"/>
      <c r="KL292" s="138"/>
      <c r="KM292" s="138"/>
      <c r="KN292" s="138"/>
      <c r="KO292" s="138"/>
      <c r="KP292" s="138"/>
      <c r="KQ292" s="138"/>
      <c r="KR292" s="138"/>
      <c r="KS292" s="138"/>
      <c r="KT292" s="138"/>
      <c r="KU292" s="138"/>
      <c r="KV292" s="138"/>
      <c r="KW292" s="138"/>
      <c r="KX292" s="138"/>
      <c r="KY292" s="138"/>
      <c r="KZ292" s="138"/>
      <c r="LA292" s="138"/>
      <c r="LB292" s="138"/>
      <c r="LC292" s="138"/>
      <c r="LD292" s="138"/>
      <c r="LE292" s="138"/>
      <c r="LF292" s="138"/>
      <c r="LG292" s="138"/>
      <c r="LH292" s="138"/>
      <c r="LI292" s="138"/>
      <c r="LJ292" s="138"/>
      <c r="LK292" s="138"/>
      <c r="LL292" s="138"/>
      <c r="LM292" s="138"/>
      <c r="LN292" s="138"/>
      <c r="LO292" s="138"/>
      <c r="LP292" s="138"/>
      <c r="LQ292" s="138"/>
      <c r="LR292" s="138"/>
      <c r="LS292" s="138"/>
      <c r="LT292" s="138"/>
      <c r="LU292" s="138"/>
      <c r="LV292" s="138"/>
      <c r="LW292" s="138"/>
      <c r="LX292" s="138"/>
      <c r="LY292" s="138"/>
      <c r="LZ292" s="138"/>
      <c r="MA292" s="138"/>
      <c r="MB292" s="138"/>
      <c r="MC292" s="138"/>
      <c r="MD292" s="138"/>
      <c r="ME292" s="138"/>
      <c r="MF292" s="138"/>
      <c r="MG292" s="138"/>
      <c r="MH292" s="138"/>
      <c r="MI292" s="138"/>
      <c r="MJ292" s="138"/>
      <c r="MK292" s="138"/>
      <c r="ML292" s="138"/>
      <c r="MM292" s="138"/>
      <c r="MN292" s="138"/>
      <c r="MO292" s="138"/>
      <c r="MP292" s="138"/>
      <c r="MQ292" s="138"/>
      <c r="MR292" s="138"/>
      <c r="MS292" s="138"/>
      <c r="MT292" s="138"/>
      <c r="MU292" s="138"/>
      <c r="MV292" s="138"/>
      <c r="MW292" s="138"/>
      <c r="MX292" s="138"/>
      <c r="MY292" s="138"/>
      <c r="MZ292" s="138"/>
      <c r="NA292" s="138"/>
      <c r="NB292" s="138"/>
      <c r="NC292" s="138"/>
      <c r="ND292" s="138"/>
      <c r="NE292" s="138"/>
      <c r="NF292" s="138"/>
      <c r="NG292" s="138"/>
      <c r="NH292" s="138"/>
      <c r="NI292" s="138"/>
      <c r="NJ292" s="138"/>
      <c r="NK292" s="138"/>
      <c r="NL292" s="138"/>
      <c r="NM292" s="138"/>
      <c r="NN292" s="138"/>
      <c r="NO292" s="138"/>
      <c r="NP292" s="138"/>
      <c r="NQ292" s="138"/>
      <c r="NR292" s="138"/>
      <c r="NS292" s="138"/>
      <c r="NT292" s="138"/>
      <c r="NU292" s="138"/>
      <c r="NV292" s="138"/>
      <c r="NW292" s="138"/>
      <c r="NX292" s="138"/>
      <c r="NY292" s="138"/>
      <c r="NZ292" s="138"/>
      <c r="OA292" s="138"/>
      <c r="OB292" s="138"/>
      <c r="OC292" s="138"/>
      <c r="OD292" s="138"/>
      <c r="OE292" s="138"/>
      <c r="OF292" s="138"/>
      <c r="OG292" s="138"/>
      <c r="OH292" s="138"/>
      <c r="OI292" s="138"/>
      <c r="OJ292" s="138"/>
      <c r="OK292" s="138"/>
      <c r="OL292" s="138"/>
      <c r="OM292" s="138"/>
      <c r="ON292" s="138"/>
      <c r="OO292" s="138"/>
      <c r="OP292" s="138"/>
      <c r="OQ292" s="138"/>
      <c r="OR292" s="138"/>
      <c r="OS292" s="138"/>
      <c r="OT292" s="138"/>
      <c r="OU292" s="138"/>
      <c r="OV292" s="138"/>
      <c r="OW292" s="138"/>
      <c r="OX292" s="138"/>
      <c r="OY292" s="138"/>
      <c r="OZ292" s="138"/>
      <c r="PA292" s="138"/>
      <c r="PB292" s="138"/>
      <c r="PC292" s="138"/>
      <c r="PD292" s="138"/>
      <c r="PE292" s="138"/>
      <c r="PF292" s="138"/>
      <c r="PG292" s="138"/>
      <c r="PH292" s="138"/>
      <c r="PI292" s="138"/>
      <c r="PJ292" s="138"/>
      <c r="PK292" s="138"/>
      <c r="PL292" s="138"/>
      <c r="PM292" s="138"/>
      <c r="PN292" s="138"/>
      <c r="PO292" s="138"/>
      <c r="PP292" s="138"/>
      <c r="PQ292" s="138"/>
      <c r="PR292" s="138"/>
      <c r="PS292" s="138"/>
      <c r="PT292" s="138"/>
      <c r="PU292" s="138"/>
      <c r="PV292" s="138"/>
      <c r="PW292" s="138"/>
      <c r="PX292" s="138"/>
      <c r="PY292" s="138"/>
      <c r="PZ292" s="138"/>
      <c r="QA292" s="138"/>
      <c r="QB292" s="138"/>
      <c r="QC292" s="138"/>
      <c r="QD292" s="138"/>
      <c r="QE292" s="138"/>
      <c r="QF292" s="138"/>
      <c r="QG292" s="138"/>
      <c r="QH292" s="138"/>
      <c r="QI292" s="138"/>
      <c r="QJ292" s="138"/>
      <c r="QK292" s="138"/>
      <c r="QL292" s="138"/>
      <c r="QM292" s="138"/>
      <c r="QN292" s="138"/>
      <c r="QO292" s="138"/>
      <c r="QP292" s="138"/>
      <c r="QQ292" s="138"/>
      <c r="QR292" s="138"/>
      <c r="QS292" s="138"/>
      <c r="QT292" s="138"/>
      <c r="QU292" s="138"/>
      <c r="QV292" s="138"/>
      <c r="QW292" s="138"/>
      <c r="QX292" s="138"/>
      <c r="QY292" s="138"/>
      <c r="QZ292" s="138"/>
      <c r="RA292" s="138"/>
      <c r="RB292" s="138"/>
      <c r="RC292" s="138"/>
      <c r="RD292" s="138"/>
      <c r="RE292" s="138"/>
      <c r="RF292" s="138"/>
      <c r="RG292" s="138"/>
      <c r="RH292" s="138"/>
      <c r="RI292" s="138"/>
      <c r="RJ292" s="138"/>
      <c r="RK292" s="138"/>
      <c r="RL292" s="138"/>
      <c r="RM292" s="138"/>
      <c r="RN292" s="138"/>
      <c r="RO292" s="138"/>
      <c r="RP292" s="138"/>
      <c r="RQ292" s="138"/>
      <c r="RR292" s="138"/>
      <c r="RS292" s="138"/>
      <c r="RT292" s="138"/>
      <c r="RU292" s="138"/>
      <c r="RV292" s="138"/>
      <c r="RW292" s="138"/>
      <c r="RX292" s="138"/>
      <c r="RY292" s="138"/>
      <c r="RZ292" s="138"/>
      <c r="SA292" s="138"/>
      <c r="SB292" s="138"/>
      <c r="SC292" s="138"/>
      <c r="SD292" s="138"/>
      <c r="SE292" s="138"/>
      <c r="SF292" s="138"/>
      <c r="SG292" s="138"/>
      <c r="SH292" s="138"/>
      <c r="SI292" s="138"/>
      <c r="SJ292" s="138"/>
      <c r="SK292" s="138"/>
      <c r="SL292" s="138"/>
      <c r="SM292" s="138"/>
      <c r="SN292" s="138"/>
      <c r="SO292" s="138"/>
      <c r="SP292" s="138"/>
      <c r="SQ292" s="138"/>
      <c r="SR292" s="138"/>
      <c r="SS292" s="138"/>
      <c r="ST292" s="138"/>
      <c r="SU292" s="138"/>
      <c r="SV292" s="138"/>
      <c r="SW292" s="138"/>
      <c r="SX292" s="138"/>
      <c r="SY292" s="138"/>
      <c r="SZ292" s="138"/>
      <c r="TA292" s="138"/>
      <c r="TB292" s="138"/>
      <c r="TC292" s="138"/>
      <c r="TD292" s="138"/>
      <c r="TE292" s="138"/>
      <c r="TF292" s="138"/>
      <c r="TG292" s="138"/>
      <c r="TH292" s="138"/>
      <c r="TI292" s="138"/>
      <c r="TJ292" s="138"/>
      <c r="TK292" s="138"/>
      <c r="TL292" s="138"/>
      <c r="TM292" s="138"/>
      <c r="TN292" s="138"/>
      <c r="TO292" s="138"/>
      <c r="TP292" s="138"/>
      <c r="TQ292" s="138"/>
      <c r="TR292" s="138"/>
      <c r="TS292" s="138"/>
      <c r="TT292" s="138"/>
      <c r="TU292" s="138"/>
      <c r="TV292" s="138"/>
      <c r="TW292" s="138"/>
      <c r="TX292" s="138"/>
      <c r="TY292" s="138"/>
      <c r="TZ292" s="138"/>
      <c r="UA292" s="138"/>
      <c r="UB292" s="138"/>
      <c r="UC292" s="138"/>
      <c r="UD292" s="138"/>
      <c r="UE292" s="138"/>
      <c r="UF292" s="138"/>
      <c r="UG292" s="138"/>
      <c r="UH292" s="138"/>
      <c r="UI292" s="138"/>
      <c r="UJ292" s="138"/>
      <c r="UK292" s="138"/>
      <c r="UL292" s="138"/>
      <c r="UM292" s="138"/>
      <c r="UN292" s="138"/>
      <c r="UO292" s="138"/>
      <c r="UP292" s="138"/>
      <c r="UQ292" s="138"/>
      <c r="UR292" s="138"/>
      <c r="US292" s="138"/>
      <c r="UT292" s="138"/>
      <c r="UU292" s="138"/>
      <c r="UV292" s="138"/>
      <c r="UW292" s="138"/>
      <c r="UX292" s="138"/>
      <c r="UY292" s="138"/>
      <c r="UZ292" s="138"/>
      <c r="VA292" s="138"/>
      <c r="VB292" s="138"/>
      <c r="VC292" s="138"/>
      <c r="VD292" s="138"/>
      <c r="VE292" s="138"/>
      <c r="VF292" s="138"/>
      <c r="VG292" s="138"/>
      <c r="VH292" s="138"/>
      <c r="VI292" s="138"/>
      <c r="VJ292" s="138"/>
      <c r="VK292" s="138"/>
      <c r="VL292" s="138"/>
      <c r="VM292" s="138"/>
      <c r="VN292" s="138"/>
      <c r="VO292" s="138"/>
      <c r="VP292" s="138"/>
      <c r="VQ292" s="138"/>
      <c r="VR292" s="138"/>
      <c r="VS292" s="138"/>
      <c r="VT292" s="138"/>
      <c r="VU292" s="138"/>
      <c r="VV292" s="138"/>
      <c r="VW292" s="138"/>
      <c r="VX292" s="138"/>
      <c r="VY292" s="138"/>
      <c r="VZ292" s="138"/>
      <c r="WA292" s="138"/>
      <c r="WB292" s="138"/>
      <c r="WC292" s="138"/>
      <c r="WD292" s="138"/>
      <c r="WE292" s="138"/>
      <c r="WF292" s="138"/>
      <c r="WG292" s="138"/>
      <c r="WH292" s="138"/>
      <c r="WI292" s="138"/>
      <c r="WJ292" s="138"/>
      <c r="WK292" s="138"/>
      <c r="WL292" s="138"/>
      <c r="WM292" s="138"/>
      <c r="WN292" s="138"/>
      <c r="WO292" s="138"/>
      <c r="WP292" s="138"/>
      <c r="WQ292" s="138"/>
      <c r="WR292" s="138"/>
      <c r="WS292" s="138"/>
      <c r="WT292" s="138"/>
      <c r="WU292" s="138"/>
      <c r="WV292" s="138"/>
      <c r="WW292" s="138"/>
      <c r="WX292" s="138"/>
      <c r="WY292" s="138"/>
      <c r="WZ292" s="138"/>
      <c r="XA292" s="138"/>
      <c r="XB292" s="138"/>
      <c r="XC292" s="138"/>
      <c r="XD292" s="138"/>
      <c r="XE292" s="138"/>
      <c r="XF292" s="138"/>
      <c r="XG292" s="138"/>
      <c r="XH292" s="138"/>
      <c r="XI292" s="138"/>
      <c r="XJ292" s="138"/>
      <c r="XK292" s="138"/>
      <c r="XL292" s="138"/>
      <c r="XM292" s="138"/>
      <c r="XN292" s="138"/>
      <c r="XO292" s="138"/>
      <c r="XP292" s="138"/>
      <c r="XQ292" s="138"/>
      <c r="XR292" s="138"/>
      <c r="XS292" s="138"/>
      <c r="XT292" s="138"/>
      <c r="XU292" s="138"/>
      <c r="XV292" s="138"/>
      <c r="XW292" s="138"/>
      <c r="XX292" s="138"/>
      <c r="XY292" s="138"/>
      <c r="XZ292" s="138"/>
      <c r="YA292" s="138"/>
      <c r="YB292" s="138"/>
      <c r="YC292" s="138"/>
      <c r="YD292" s="138"/>
      <c r="YE292" s="138"/>
      <c r="YF292" s="138"/>
      <c r="YG292" s="138"/>
      <c r="YH292" s="138"/>
      <c r="YI292" s="138"/>
      <c r="YJ292" s="138"/>
      <c r="YK292" s="138"/>
      <c r="YL292" s="138"/>
      <c r="YM292" s="138"/>
      <c r="YN292" s="138"/>
      <c r="YO292" s="138"/>
      <c r="YP292" s="138"/>
      <c r="YQ292" s="138"/>
      <c r="YR292" s="138"/>
      <c r="YS292" s="138"/>
      <c r="YT292" s="138"/>
      <c r="YU292" s="138"/>
      <c r="YV292" s="138"/>
      <c r="YW292" s="138"/>
      <c r="YX292" s="138"/>
      <c r="YY292" s="138"/>
      <c r="YZ292" s="138"/>
      <c r="ZA292" s="138"/>
      <c r="ZB292" s="138"/>
      <c r="ZC292" s="138"/>
      <c r="ZD292" s="138"/>
      <c r="ZE292" s="138"/>
      <c r="ZF292" s="138"/>
      <c r="ZG292" s="138"/>
      <c r="ZH292" s="138"/>
      <c r="ZI292" s="138"/>
      <c r="ZJ292" s="138"/>
      <c r="ZK292" s="138"/>
      <c r="ZL292" s="138"/>
      <c r="ZM292" s="138"/>
      <c r="ZN292" s="138"/>
      <c r="ZO292" s="138"/>
      <c r="ZP292" s="138"/>
      <c r="ZQ292" s="138"/>
      <c r="ZR292" s="138"/>
      <c r="ZS292" s="138"/>
      <c r="ZT292" s="138"/>
      <c r="ZU292" s="138"/>
      <c r="ZV292" s="138"/>
      <c r="ZW292" s="138"/>
      <c r="ZX292" s="138"/>
      <c r="ZY292" s="138"/>
      <c r="ZZ292" s="138"/>
      <c r="AAA292" s="138"/>
      <c r="AAB292" s="138"/>
      <c r="AAC292" s="138"/>
      <c r="AAD292" s="138"/>
      <c r="AAE292" s="138"/>
      <c r="AAF292" s="138"/>
      <c r="AAG292" s="138"/>
      <c r="AAH292" s="138"/>
      <c r="AAI292" s="138"/>
      <c r="AAJ292" s="138"/>
      <c r="AAK292" s="138"/>
      <c r="AAL292" s="138"/>
      <c r="AAM292" s="138"/>
      <c r="AAN292" s="138"/>
      <c r="AAO292" s="138"/>
      <c r="AAP292" s="138"/>
      <c r="AAQ292" s="138"/>
      <c r="AAR292" s="138"/>
      <c r="AAS292" s="138"/>
      <c r="AAT292" s="138"/>
      <c r="AAU292" s="138"/>
      <c r="AAV292" s="138"/>
      <c r="AAW292" s="138"/>
      <c r="AAX292" s="138"/>
      <c r="AAY292" s="138"/>
      <c r="AAZ292" s="138"/>
      <c r="ABA292" s="138"/>
      <c r="ABB292" s="138"/>
      <c r="ABC292" s="138"/>
      <c r="ABD292" s="138"/>
      <c r="ABE292" s="138"/>
      <c r="ABF292" s="138"/>
      <c r="ABG292" s="138"/>
      <c r="ABH292" s="138"/>
      <c r="ABI292" s="138"/>
      <c r="ABJ292" s="138"/>
      <c r="ABK292" s="138"/>
      <c r="ABL292" s="138"/>
      <c r="ABM292" s="138"/>
      <c r="ABN292" s="138"/>
      <c r="ABO292" s="138"/>
      <c r="ABP292" s="138"/>
      <c r="ABQ292" s="138"/>
      <c r="ABR292" s="138"/>
      <c r="ABS292" s="138"/>
      <c r="ABT292" s="138"/>
      <c r="ABU292" s="138"/>
      <c r="ABV292" s="138"/>
      <c r="ABW292" s="138"/>
      <c r="ABX292" s="138"/>
      <c r="ABY292" s="138"/>
      <c r="ABZ292" s="138"/>
      <c r="ACA292" s="138"/>
      <c r="ACB292" s="138"/>
      <c r="ACC292" s="138"/>
      <c r="ACD292" s="138"/>
      <c r="ACE292" s="138"/>
      <c r="ACF292" s="138"/>
      <c r="ACG292" s="138"/>
      <c r="ACH292" s="138"/>
      <c r="ACI292" s="138"/>
      <c r="ACJ292" s="138"/>
      <c r="ACK292" s="138"/>
      <c r="ACL292" s="138"/>
      <c r="ACM292" s="138"/>
      <c r="ACN292" s="138"/>
      <c r="ACO292" s="138"/>
      <c r="ACP292" s="138"/>
      <c r="ACQ292" s="138"/>
      <c r="ACR292" s="138"/>
      <c r="ACS292" s="138"/>
      <c r="ACT292" s="138"/>
      <c r="ACU292" s="138"/>
      <c r="ACV292" s="138"/>
      <c r="ACW292" s="138"/>
      <c r="ACX292" s="138"/>
      <c r="ACY292" s="138"/>
      <c r="ACZ292" s="138"/>
      <c r="ADA292" s="138"/>
      <c r="ADB292" s="138"/>
      <c r="ADC292" s="138"/>
      <c r="ADD292" s="138"/>
      <c r="ADE292" s="138"/>
      <c r="ADF292" s="138"/>
      <c r="ADG292" s="138"/>
      <c r="ADH292" s="138"/>
      <c r="ADI292" s="138"/>
      <c r="ADJ292" s="138"/>
      <c r="ADK292" s="138"/>
      <c r="ADL292" s="138"/>
      <c r="ADM292" s="138"/>
      <c r="ADN292" s="138"/>
      <c r="ADO292" s="138"/>
      <c r="ADP292" s="138"/>
      <c r="ADQ292" s="138"/>
      <c r="ADR292" s="138"/>
      <c r="ADS292" s="138"/>
      <c r="ADT292" s="138"/>
      <c r="ADU292" s="138"/>
      <c r="ADV292" s="138"/>
      <c r="ADW292" s="138"/>
      <c r="ADX292" s="138"/>
      <c r="ADY292" s="138"/>
      <c r="ADZ292" s="138"/>
      <c r="AEA292" s="138"/>
      <c r="AEB292" s="138"/>
      <c r="AEC292" s="138"/>
      <c r="AED292" s="138"/>
      <c r="AEE292" s="138"/>
      <c r="AEF292" s="138"/>
      <c r="AEG292" s="138"/>
      <c r="AEH292" s="138"/>
      <c r="AEI292" s="138"/>
      <c r="AEJ292" s="138"/>
      <c r="AEK292" s="138"/>
      <c r="AEL292" s="138"/>
      <c r="AEM292" s="138"/>
      <c r="AEN292" s="138"/>
      <c r="AEO292" s="138"/>
      <c r="AEP292" s="138"/>
      <c r="AEQ292" s="138"/>
      <c r="AER292" s="138"/>
      <c r="AES292" s="138"/>
      <c r="AET292" s="138"/>
      <c r="AEU292" s="138"/>
      <c r="AEV292" s="138"/>
      <c r="AEW292" s="138"/>
      <c r="AEX292" s="138"/>
      <c r="AEY292" s="138"/>
      <c r="AEZ292" s="138"/>
      <c r="AFA292" s="138"/>
      <c r="AFB292" s="138"/>
      <c r="AFC292" s="138"/>
      <c r="AFD292" s="138"/>
      <c r="AFE292" s="138"/>
      <c r="AFF292" s="138"/>
      <c r="AFG292" s="138"/>
      <c r="AFH292" s="138"/>
      <c r="AFI292" s="138"/>
      <c r="AFJ292" s="138"/>
      <c r="AFK292" s="138"/>
      <c r="AFL292" s="138"/>
      <c r="AFM292" s="138"/>
      <c r="AFN292" s="138"/>
      <c r="AFO292" s="138"/>
      <c r="AFP292" s="138"/>
      <c r="AFQ292" s="138"/>
      <c r="AFR292" s="138"/>
      <c r="AFS292" s="138"/>
      <c r="AFT292" s="138"/>
      <c r="AFU292" s="138"/>
      <c r="AFV292" s="138"/>
      <c r="AFW292" s="138"/>
      <c r="AFX292" s="138"/>
      <c r="AFY292" s="138"/>
      <c r="AFZ292" s="138"/>
      <c r="AGA292" s="138"/>
      <c r="AGB292" s="138"/>
      <c r="AGC292" s="138"/>
      <c r="AGD292" s="138"/>
      <c r="AGE292" s="138"/>
      <c r="AGF292" s="138"/>
      <c r="AGG292" s="138"/>
      <c r="AGH292" s="138"/>
      <c r="AGI292" s="138"/>
      <c r="AGJ292" s="138"/>
      <c r="AGK292" s="138"/>
      <c r="AGL292" s="138"/>
      <c r="AGM292" s="138"/>
      <c r="AGN292" s="138"/>
      <c r="AGO292" s="138"/>
      <c r="AGP292" s="138"/>
      <c r="AGQ292" s="138"/>
      <c r="AGR292" s="138"/>
      <c r="AGS292" s="138"/>
      <c r="AGT292" s="138"/>
      <c r="AGU292" s="138"/>
      <c r="AGV292" s="138"/>
      <c r="AGW292" s="138"/>
      <c r="AGX292" s="138"/>
      <c r="AGY292" s="138"/>
      <c r="AGZ292" s="138"/>
      <c r="AHA292" s="138"/>
      <c r="AHB292" s="138"/>
      <c r="AHC292" s="138"/>
      <c r="AHD292" s="138"/>
      <c r="AHE292" s="138"/>
      <c r="AHF292" s="138"/>
      <c r="AHG292" s="138"/>
      <c r="AHH292" s="138"/>
      <c r="AHI292" s="138"/>
      <c r="AHJ292" s="138"/>
      <c r="AHK292" s="138"/>
      <c r="AHL292" s="138"/>
      <c r="AHM292" s="138"/>
      <c r="AHN292" s="138"/>
      <c r="AHO292" s="138"/>
      <c r="AHP292" s="138"/>
      <c r="AHQ292" s="138"/>
      <c r="AHR292" s="138"/>
      <c r="AHS292" s="138"/>
      <c r="AHT292" s="138"/>
      <c r="AHU292" s="138"/>
      <c r="AHV292" s="138"/>
      <c r="AHW292" s="138"/>
      <c r="AHX292" s="138"/>
      <c r="AHY292" s="138"/>
      <c r="AHZ292" s="138"/>
      <c r="AIA292" s="138"/>
      <c r="AIB292" s="138"/>
      <c r="AIC292" s="138"/>
      <c r="AID292" s="138"/>
      <c r="AIE292" s="138"/>
      <c r="AIF292" s="138"/>
      <c r="AIG292" s="138"/>
      <c r="AIH292" s="138"/>
      <c r="AII292" s="138"/>
      <c r="AIJ292" s="138"/>
      <c r="AIK292" s="138"/>
      <c r="AIL292" s="138"/>
      <c r="AIM292" s="138"/>
      <c r="AIN292" s="138"/>
      <c r="AIO292" s="138"/>
      <c r="AIP292" s="138"/>
      <c r="AIQ292" s="138"/>
      <c r="AIR292" s="138"/>
      <c r="AIS292" s="138"/>
      <c r="AIT292" s="138"/>
      <c r="AIU292" s="138"/>
      <c r="AIV292" s="138"/>
      <c r="AIW292" s="138"/>
      <c r="AIX292" s="138"/>
      <c r="AIY292" s="138"/>
      <c r="AIZ292" s="138"/>
      <c r="AJA292" s="138"/>
      <c r="AJB292" s="138"/>
      <c r="AJC292" s="138"/>
      <c r="AJD292" s="138"/>
      <c r="AJE292" s="138"/>
      <c r="AJF292" s="138"/>
      <c r="AJG292" s="138"/>
      <c r="AJH292" s="138"/>
      <c r="AJI292" s="138"/>
      <c r="AJJ292" s="138"/>
      <c r="AJK292" s="138"/>
      <c r="AJL292" s="138"/>
      <c r="AJM292" s="138"/>
      <c r="AJN292" s="138"/>
      <c r="AJO292" s="138"/>
      <c r="AJP292" s="138"/>
      <c r="AJQ292" s="138"/>
      <c r="AJR292" s="138"/>
      <c r="AJS292" s="138"/>
      <c r="AJT292" s="138"/>
      <c r="AJU292" s="138"/>
      <c r="AJV292" s="138"/>
      <c r="AJW292" s="138"/>
      <c r="AJX292" s="138"/>
      <c r="AJY292" s="138"/>
      <c r="AJZ292" s="138"/>
      <c r="AKA292" s="138"/>
      <c r="AKB292" s="138"/>
      <c r="AKC292" s="138"/>
      <c r="AKD292" s="138"/>
      <c r="AKE292" s="138"/>
      <c r="AKF292" s="138"/>
      <c r="AKG292" s="138"/>
      <c r="AKH292" s="138"/>
      <c r="AKI292" s="138"/>
      <c r="AKJ292" s="138"/>
      <c r="AKK292" s="138"/>
      <c r="AKL292" s="138"/>
      <c r="AKM292" s="138"/>
      <c r="AKN292" s="138"/>
      <c r="AKO292" s="138"/>
      <c r="AKP292" s="138"/>
      <c r="AKQ292" s="138"/>
      <c r="AKR292" s="138"/>
      <c r="AKS292" s="138"/>
      <c r="AKT292" s="138"/>
      <c r="AKU292" s="138"/>
      <c r="AKV292" s="138"/>
      <c r="AKW292" s="138"/>
      <c r="AKX292" s="138"/>
      <c r="AKY292" s="138"/>
      <c r="AKZ292" s="138"/>
      <c r="ALA292" s="138"/>
      <c r="ALB292" s="138"/>
      <c r="ALC292" s="138"/>
      <c r="ALD292" s="138"/>
      <c r="ALE292" s="138"/>
      <c r="ALF292" s="138"/>
      <c r="ALG292" s="138"/>
      <c r="ALH292" s="138"/>
      <c r="ALI292" s="138"/>
      <c r="ALJ292" s="138"/>
      <c r="ALK292" s="138"/>
      <c r="ALL292" s="138"/>
      <c r="ALM292" s="138"/>
      <c r="ALN292" s="138"/>
      <c r="ALO292" s="138"/>
      <c r="ALP292" s="138"/>
      <c r="ALQ292" s="138"/>
      <c r="ALR292" s="138"/>
      <c r="ALS292" s="138"/>
      <c r="ALT292" s="138"/>
      <c r="ALU292" s="138"/>
      <c r="ALV292" s="138"/>
      <c r="ALW292" s="138"/>
      <c r="ALX292" s="138"/>
      <c r="ALY292" s="138"/>
      <c r="ALZ292" s="138"/>
      <c r="AMA292" s="138"/>
      <c r="AMB292" s="138"/>
      <c r="AMC292" s="138"/>
      <c r="AMD292" s="138"/>
      <c r="AME292" s="138"/>
      <c r="AMF292" s="138"/>
      <c r="AMG292" s="138"/>
      <c r="AMH292" s="138"/>
      <c r="AMI292" s="138"/>
      <c r="AMJ292" s="138"/>
      <c r="AMK292" s="138"/>
    </row>
    <row r="293" spans="1:1025" s="140" customFormat="1">
      <c r="A293" s="210"/>
      <c r="B293" s="106"/>
      <c r="C293" s="137"/>
      <c r="D293" s="137"/>
      <c r="E293" s="137"/>
      <c r="I293" s="138"/>
      <c r="J293" s="139"/>
      <c r="K293" s="138"/>
    </row>
    <row r="294" spans="1:1025" s="140" customFormat="1">
      <c r="A294" s="210"/>
      <c r="B294" s="106"/>
      <c r="C294" s="137"/>
      <c r="D294" s="137"/>
      <c r="E294" s="137"/>
      <c r="I294" s="138"/>
      <c r="J294" s="139"/>
      <c r="K294" s="138"/>
    </row>
    <row r="295" spans="1:1025" s="140" customFormat="1">
      <c r="A295" s="210"/>
      <c r="B295" s="106"/>
      <c r="C295" s="137"/>
      <c r="D295" s="137"/>
      <c r="E295" s="137"/>
      <c r="I295" s="138"/>
      <c r="J295" s="139"/>
      <c r="K295" s="138"/>
    </row>
    <row r="296" spans="1:1025" s="140" customFormat="1">
      <c r="A296" s="210"/>
      <c r="B296" s="106"/>
      <c r="C296" s="137"/>
      <c r="D296" s="137"/>
      <c r="E296" s="137"/>
      <c r="I296" s="138"/>
      <c r="J296" s="139"/>
      <c r="K296" s="138"/>
    </row>
    <row r="297" spans="1:1025" s="140" customFormat="1">
      <c r="A297" s="210"/>
      <c r="B297" s="106"/>
      <c r="C297" s="137"/>
      <c r="D297" s="137"/>
      <c r="E297" s="137"/>
      <c r="I297" s="138"/>
      <c r="J297" s="139"/>
      <c r="K297" s="138"/>
    </row>
    <row r="298" spans="1:1025" s="140" customFormat="1">
      <c r="A298" s="210"/>
      <c r="B298" s="106"/>
      <c r="C298" s="137"/>
      <c r="D298" s="137"/>
      <c r="E298" s="137"/>
      <c r="I298" s="138"/>
      <c r="J298" s="139"/>
      <c r="K298" s="138"/>
    </row>
    <row r="299" spans="1:1025" s="140" customFormat="1">
      <c r="A299" s="210"/>
      <c r="B299" s="106"/>
      <c r="C299" s="137"/>
      <c r="D299" s="137"/>
      <c r="E299" s="137"/>
      <c r="I299" s="138"/>
      <c r="J299" s="139"/>
      <c r="K299" s="138"/>
    </row>
    <row r="300" spans="1:1025" s="140" customFormat="1">
      <c r="A300" s="210"/>
      <c r="B300" s="106"/>
      <c r="C300" s="137"/>
      <c r="D300" s="137"/>
      <c r="E300" s="137"/>
      <c r="I300" s="138"/>
      <c r="J300" s="139"/>
      <c r="K300" s="138"/>
    </row>
    <row r="301" spans="1:1025" s="140" customFormat="1">
      <c r="A301" s="210"/>
      <c r="B301" s="106"/>
      <c r="C301" s="137"/>
      <c r="D301" s="137"/>
      <c r="E301" s="137"/>
      <c r="I301" s="138"/>
      <c r="J301" s="139"/>
      <c r="K301" s="138"/>
    </row>
    <row r="302" spans="1:1025" s="140" customFormat="1">
      <c r="A302" s="210"/>
      <c r="B302" s="106"/>
      <c r="C302" s="137"/>
      <c r="D302" s="137"/>
      <c r="E302" s="137"/>
      <c r="I302" s="138"/>
      <c r="J302" s="139"/>
      <c r="K302" s="138"/>
    </row>
    <row r="303" spans="1:1025" s="140" customFormat="1">
      <c r="A303" s="210"/>
      <c r="B303" s="106"/>
      <c r="C303" s="137"/>
      <c r="D303" s="137"/>
      <c r="E303" s="137"/>
      <c r="I303" s="138"/>
      <c r="J303" s="139"/>
      <c r="K303" s="138"/>
    </row>
    <row r="304" spans="1:1025" s="140" customFormat="1">
      <c r="A304" s="210"/>
      <c r="B304" s="106"/>
      <c r="C304" s="137"/>
      <c r="D304" s="137"/>
      <c r="E304" s="137"/>
      <c r="I304" s="138"/>
      <c r="J304" s="139"/>
      <c r="K304" s="138"/>
    </row>
    <row r="305" spans="1:1025" s="140" customFormat="1">
      <c r="A305" s="210"/>
      <c r="B305" s="106"/>
      <c r="C305" s="137"/>
      <c r="D305" s="137"/>
      <c r="E305" s="137"/>
      <c r="I305" s="138"/>
      <c r="J305" s="139"/>
      <c r="K305" s="138"/>
    </row>
    <row r="306" spans="1:1025" s="140" customFormat="1">
      <c r="A306" s="210"/>
      <c r="B306" s="106"/>
      <c r="C306" s="137"/>
      <c r="D306" s="137"/>
      <c r="E306" s="137"/>
      <c r="I306" s="138"/>
      <c r="J306" s="139"/>
      <c r="K306" s="138"/>
    </row>
    <row r="307" spans="1:1025" s="140" customFormat="1">
      <c r="A307" s="210"/>
      <c r="B307" s="106"/>
      <c r="C307" s="137"/>
      <c r="D307" s="137"/>
      <c r="E307" s="137"/>
      <c r="I307" s="138"/>
      <c r="J307" s="139"/>
      <c r="K307" s="138"/>
    </row>
    <row r="308" spans="1:1025" s="140" customFormat="1">
      <c r="A308" s="210"/>
      <c r="B308" s="106"/>
      <c r="C308" s="137"/>
      <c r="D308" s="137"/>
      <c r="E308" s="137"/>
      <c r="I308" s="138"/>
      <c r="J308" s="139"/>
      <c r="K308" s="138"/>
    </row>
    <row r="309" spans="1:1025" s="140" customFormat="1">
      <c r="A309" s="210"/>
      <c r="B309" s="106"/>
      <c r="C309" s="137"/>
      <c r="D309" s="137"/>
      <c r="E309" s="137"/>
      <c r="I309" s="138"/>
      <c r="J309" s="139"/>
      <c r="K309" s="138"/>
    </row>
    <row r="310" spans="1:1025" s="140" customFormat="1">
      <c r="A310" s="210"/>
      <c r="B310" s="106"/>
      <c r="C310" s="137"/>
      <c r="D310" s="137"/>
      <c r="E310" s="137"/>
      <c r="F310" s="138"/>
      <c r="G310" s="138"/>
      <c r="H310" s="138"/>
      <c r="I310" s="138"/>
      <c r="J310" s="139"/>
      <c r="K310" s="138"/>
      <c r="M310" s="138"/>
      <c r="N310" s="138"/>
      <c r="O310" s="138"/>
      <c r="P310" s="138"/>
      <c r="Q310" s="138"/>
      <c r="R310" s="138"/>
      <c r="S310" s="138"/>
      <c r="T310" s="138"/>
      <c r="U310" s="138"/>
      <c r="V310" s="138"/>
      <c r="W310" s="138"/>
      <c r="X310" s="138"/>
      <c r="Y310" s="138"/>
      <c r="Z310" s="138"/>
      <c r="AA310" s="138"/>
      <c r="AB310" s="138"/>
      <c r="AC310" s="138"/>
      <c r="AD310" s="138"/>
      <c r="AE310" s="138"/>
      <c r="AF310" s="138"/>
      <c r="AG310" s="138"/>
      <c r="AH310" s="138"/>
      <c r="AI310" s="138"/>
      <c r="AJ310" s="138"/>
      <c r="AK310" s="138"/>
      <c r="AL310" s="138"/>
      <c r="AM310" s="138"/>
      <c r="AN310" s="138"/>
      <c r="AO310" s="138"/>
      <c r="AP310" s="138"/>
      <c r="AQ310" s="138"/>
      <c r="AR310" s="138"/>
      <c r="AS310" s="138"/>
      <c r="AT310" s="138"/>
      <c r="AU310" s="138"/>
      <c r="AV310" s="138"/>
      <c r="AW310" s="138"/>
      <c r="AX310" s="138"/>
      <c r="AY310" s="138"/>
      <c r="AZ310" s="138"/>
      <c r="BA310" s="138"/>
      <c r="BB310" s="138"/>
      <c r="BC310" s="138"/>
      <c r="BD310" s="138"/>
      <c r="BE310" s="138"/>
      <c r="BF310" s="138"/>
      <c r="BG310" s="138"/>
      <c r="BH310" s="138"/>
      <c r="BI310" s="138"/>
      <c r="BJ310" s="138"/>
      <c r="BK310" s="138"/>
      <c r="BL310" s="138"/>
      <c r="BM310" s="138"/>
      <c r="BN310" s="138"/>
      <c r="BO310" s="138"/>
      <c r="BP310" s="138"/>
      <c r="BQ310" s="138"/>
      <c r="BR310" s="138"/>
      <c r="BS310" s="138"/>
      <c r="BT310" s="138"/>
      <c r="BU310" s="138"/>
      <c r="BV310" s="138"/>
      <c r="BW310" s="138"/>
      <c r="BX310" s="138"/>
      <c r="BY310" s="138"/>
      <c r="BZ310" s="138"/>
      <c r="CA310" s="138"/>
      <c r="CB310" s="138"/>
      <c r="CC310" s="138"/>
      <c r="CD310" s="138"/>
      <c r="CE310" s="138"/>
      <c r="CF310" s="138"/>
      <c r="CG310" s="138"/>
      <c r="CH310" s="138"/>
      <c r="CI310" s="138"/>
      <c r="CJ310" s="138"/>
      <c r="CK310" s="138"/>
      <c r="CL310" s="138"/>
      <c r="CM310" s="138"/>
      <c r="CN310" s="138"/>
      <c r="CO310" s="138"/>
      <c r="CP310" s="138"/>
      <c r="CQ310" s="138"/>
      <c r="CR310" s="138"/>
      <c r="CS310" s="138"/>
      <c r="CT310" s="138"/>
      <c r="CU310" s="138"/>
      <c r="CV310" s="138"/>
      <c r="CW310" s="138"/>
      <c r="CX310" s="138"/>
      <c r="CY310" s="138"/>
      <c r="CZ310" s="138"/>
      <c r="DA310" s="138"/>
      <c r="DB310" s="138"/>
      <c r="DC310" s="138"/>
      <c r="DD310" s="138"/>
      <c r="DE310" s="138"/>
      <c r="DF310" s="138"/>
      <c r="DG310" s="138"/>
      <c r="DH310" s="138"/>
      <c r="DI310" s="138"/>
      <c r="DJ310" s="138"/>
      <c r="DK310" s="138"/>
      <c r="DL310" s="138"/>
      <c r="DM310" s="138"/>
      <c r="DN310" s="138"/>
      <c r="DO310" s="138"/>
      <c r="DP310" s="138"/>
      <c r="DQ310" s="138"/>
      <c r="DR310" s="138"/>
      <c r="DS310" s="138"/>
      <c r="DT310" s="138"/>
      <c r="DU310" s="138"/>
      <c r="DV310" s="138"/>
      <c r="DW310" s="138"/>
      <c r="DX310" s="138"/>
      <c r="DY310" s="138"/>
      <c r="DZ310" s="138"/>
      <c r="EA310" s="138"/>
      <c r="EB310" s="138"/>
      <c r="EC310" s="138"/>
      <c r="ED310" s="138"/>
      <c r="EE310" s="138"/>
      <c r="EF310" s="138"/>
      <c r="EG310" s="138"/>
      <c r="EH310" s="138"/>
      <c r="EI310" s="138"/>
      <c r="EJ310" s="138"/>
      <c r="EK310" s="138"/>
      <c r="EL310" s="138"/>
      <c r="EM310" s="138"/>
      <c r="EN310" s="138"/>
      <c r="EO310" s="138"/>
      <c r="EP310" s="138"/>
      <c r="EQ310" s="138"/>
      <c r="ER310" s="138"/>
      <c r="ES310" s="138"/>
      <c r="ET310" s="138"/>
      <c r="EU310" s="138"/>
      <c r="EV310" s="138"/>
      <c r="EW310" s="138"/>
      <c r="EX310" s="138"/>
      <c r="EY310" s="138"/>
      <c r="EZ310" s="138"/>
      <c r="FA310" s="138"/>
      <c r="FB310" s="138"/>
      <c r="FC310" s="138"/>
      <c r="FD310" s="138"/>
      <c r="FE310" s="138"/>
      <c r="FF310" s="138"/>
      <c r="FG310" s="138"/>
      <c r="FH310" s="138"/>
      <c r="FI310" s="138"/>
      <c r="FJ310" s="138"/>
      <c r="FK310" s="138"/>
      <c r="FL310" s="138"/>
      <c r="FM310" s="138"/>
      <c r="FN310" s="138"/>
      <c r="FO310" s="138"/>
      <c r="FP310" s="138"/>
      <c r="FQ310" s="138"/>
      <c r="FR310" s="138"/>
      <c r="FS310" s="138"/>
      <c r="FT310" s="138"/>
      <c r="FU310" s="138"/>
      <c r="FV310" s="138"/>
      <c r="FW310" s="138"/>
      <c r="FX310" s="138"/>
      <c r="FY310" s="138"/>
      <c r="FZ310" s="138"/>
      <c r="GA310" s="138"/>
      <c r="GB310" s="138"/>
      <c r="GC310" s="138"/>
      <c r="GD310" s="138"/>
      <c r="GE310" s="138"/>
      <c r="GF310" s="138"/>
      <c r="GG310" s="138"/>
      <c r="GH310" s="138"/>
      <c r="GI310" s="138"/>
      <c r="GJ310" s="138"/>
      <c r="GK310" s="138"/>
      <c r="GL310" s="138"/>
      <c r="GM310" s="138"/>
      <c r="GN310" s="138"/>
      <c r="GO310" s="138"/>
      <c r="GP310" s="138"/>
      <c r="GQ310" s="138"/>
      <c r="GR310" s="138"/>
      <c r="GS310" s="138"/>
      <c r="GT310" s="138"/>
      <c r="GU310" s="138"/>
      <c r="GV310" s="138"/>
      <c r="GW310" s="138"/>
      <c r="GX310" s="138"/>
      <c r="GY310" s="138"/>
      <c r="GZ310" s="138"/>
      <c r="HA310" s="138"/>
      <c r="HB310" s="138"/>
      <c r="HC310" s="138"/>
      <c r="HD310" s="138"/>
      <c r="HE310" s="138"/>
      <c r="HF310" s="138"/>
      <c r="HG310" s="138"/>
      <c r="HH310" s="138"/>
      <c r="HI310" s="138"/>
      <c r="HJ310" s="138"/>
      <c r="HK310" s="138"/>
      <c r="HL310" s="138"/>
      <c r="HM310" s="138"/>
      <c r="HN310" s="138"/>
      <c r="HO310" s="138"/>
      <c r="HP310" s="138"/>
      <c r="HQ310" s="138"/>
      <c r="HR310" s="138"/>
      <c r="HS310" s="138"/>
      <c r="HT310" s="138"/>
      <c r="HU310" s="138"/>
      <c r="HV310" s="138"/>
      <c r="HW310" s="138"/>
      <c r="HX310" s="138"/>
      <c r="HY310" s="138"/>
      <c r="HZ310" s="138"/>
      <c r="IA310" s="138"/>
      <c r="IB310" s="138"/>
      <c r="IC310" s="138"/>
      <c r="ID310" s="138"/>
      <c r="IE310" s="138"/>
      <c r="IF310" s="138"/>
      <c r="IG310" s="138"/>
      <c r="IH310" s="138"/>
      <c r="II310" s="138"/>
      <c r="IJ310" s="138"/>
      <c r="IK310" s="138"/>
      <c r="IL310" s="138"/>
      <c r="IM310" s="138"/>
      <c r="IN310" s="138"/>
      <c r="IO310" s="138"/>
      <c r="IP310" s="138"/>
      <c r="IQ310" s="138"/>
      <c r="IR310" s="138"/>
      <c r="IS310" s="138"/>
      <c r="IT310" s="138"/>
      <c r="IU310" s="138"/>
      <c r="IV310" s="138"/>
      <c r="IW310" s="138"/>
      <c r="IX310" s="138"/>
      <c r="IY310" s="138"/>
      <c r="IZ310" s="138"/>
      <c r="JA310" s="138"/>
      <c r="JB310" s="138"/>
      <c r="JC310" s="138"/>
      <c r="JD310" s="138"/>
      <c r="JE310" s="138"/>
      <c r="JF310" s="138"/>
      <c r="JG310" s="138"/>
      <c r="JH310" s="138"/>
      <c r="JI310" s="138"/>
      <c r="JJ310" s="138"/>
      <c r="JK310" s="138"/>
      <c r="JL310" s="138"/>
      <c r="JM310" s="138"/>
      <c r="JN310" s="138"/>
      <c r="JO310" s="138"/>
      <c r="JP310" s="138"/>
      <c r="JQ310" s="138"/>
      <c r="JR310" s="138"/>
      <c r="JS310" s="138"/>
      <c r="JT310" s="138"/>
      <c r="JU310" s="138"/>
      <c r="JV310" s="138"/>
      <c r="JW310" s="138"/>
      <c r="JX310" s="138"/>
      <c r="JY310" s="138"/>
      <c r="JZ310" s="138"/>
      <c r="KA310" s="138"/>
      <c r="KB310" s="138"/>
      <c r="KC310" s="138"/>
      <c r="KD310" s="138"/>
      <c r="KE310" s="138"/>
      <c r="KF310" s="138"/>
      <c r="KG310" s="138"/>
      <c r="KH310" s="138"/>
      <c r="KI310" s="138"/>
      <c r="KJ310" s="138"/>
      <c r="KK310" s="138"/>
      <c r="KL310" s="138"/>
      <c r="KM310" s="138"/>
      <c r="KN310" s="138"/>
      <c r="KO310" s="138"/>
      <c r="KP310" s="138"/>
      <c r="KQ310" s="138"/>
      <c r="KR310" s="138"/>
      <c r="KS310" s="138"/>
      <c r="KT310" s="138"/>
      <c r="KU310" s="138"/>
      <c r="KV310" s="138"/>
      <c r="KW310" s="138"/>
      <c r="KX310" s="138"/>
      <c r="KY310" s="138"/>
      <c r="KZ310" s="138"/>
      <c r="LA310" s="138"/>
      <c r="LB310" s="138"/>
      <c r="LC310" s="138"/>
      <c r="LD310" s="138"/>
      <c r="LE310" s="138"/>
      <c r="LF310" s="138"/>
      <c r="LG310" s="138"/>
      <c r="LH310" s="138"/>
      <c r="LI310" s="138"/>
      <c r="LJ310" s="138"/>
      <c r="LK310" s="138"/>
      <c r="LL310" s="138"/>
      <c r="LM310" s="138"/>
      <c r="LN310" s="138"/>
      <c r="LO310" s="138"/>
      <c r="LP310" s="138"/>
      <c r="LQ310" s="138"/>
      <c r="LR310" s="138"/>
      <c r="LS310" s="138"/>
      <c r="LT310" s="138"/>
      <c r="LU310" s="138"/>
      <c r="LV310" s="138"/>
      <c r="LW310" s="138"/>
      <c r="LX310" s="138"/>
      <c r="LY310" s="138"/>
      <c r="LZ310" s="138"/>
      <c r="MA310" s="138"/>
      <c r="MB310" s="138"/>
      <c r="MC310" s="138"/>
      <c r="MD310" s="138"/>
      <c r="ME310" s="138"/>
      <c r="MF310" s="138"/>
      <c r="MG310" s="138"/>
      <c r="MH310" s="138"/>
      <c r="MI310" s="138"/>
      <c r="MJ310" s="138"/>
      <c r="MK310" s="138"/>
      <c r="ML310" s="138"/>
      <c r="MM310" s="138"/>
      <c r="MN310" s="138"/>
      <c r="MO310" s="138"/>
      <c r="MP310" s="138"/>
      <c r="MQ310" s="138"/>
      <c r="MR310" s="138"/>
      <c r="MS310" s="138"/>
      <c r="MT310" s="138"/>
      <c r="MU310" s="138"/>
      <c r="MV310" s="138"/>
      <c r="MW310" s="138"/>
      <c r="MX310" s="138"/>
      <c r="MY310" s="138"/>
      <c r="MZ310" s="138"/>
      <c r="NA310" s="138"/>
      <c r="NB310" s="138"/>
      <c r="NC310" s="138"/>
      <c r="ND310" s="138"/>
      <c r="NE310" s="138"/>
      <c r="NF310" s="138"/>
      <c r="NG310" s="138"/>
      <c r="NH310" s="138"/>
      <c r="NI310" s="138"/>
      <c r="NJ310" s="138"/>
      <c r="NK310" s="138"/>
      <c r="NL310" s="138"/>
      <c r="NM310" s="138"/>
      <c r="NN310" s="138"/>
      <c r="NO310" s="138"/>
      <c r="NP310" s="138"/>
      <c r="NQ310" s="138"/>
      <c r="NR310" s="138"/>
      <c r="NS310" s="138"/>
      <c r="NT310" s="138"/>
      <c r="NU310" s="138"/>
      <c r="NV310" s="138"/>
      <c r="NW310" s="138"/>
      <c r="NX310" s="138"/>
      <c r="NY310" s="138"/>
      <c r="NZ310" s="138"/>
      <c r="OA310" s="138"/>
      <c r="OB310" s="138"/>
      <c r="OC310" s="138"/>
      <c r="OD310" s="138"/>
      <c r="OE310" s="138"/>
      <c r="OF310" s="138"/>
      <c r="OG310" s="138"/>
      <c r="OH310" s="138"/>
      <c r="OI310" s="138"/>
      <c r="OJ310" s="138"/>
      <c r="OK310" s="138"/>
      <c r="OL310" s="138"/>
      <c r="OM310" s="138"/>
      <c r="ON310" s="138"/>
      <c r="OO310" s="138"/>
      <c r="OP310" s="138"/>
      <c r="OQ310" s="138"/>
      <c r="OR310" s="138"/>
      <c r="OS310" s="138"/>
      <c r="OT310" s="138"/>
      <c r="OU310" s="138"/>
      <c r="OV310" s="138"/>
      <c r="OW310" s="138"/>
      <c r="OX310" s="138"/>
      <c r="OY310" s="138"/>
      <c r="OZ310" s="138"/>
      <c r="PA310" s="138"/>
      <c r="PB310" s="138"/>
      <c r="PC310" s="138"/>
      <c r="PD310" s="138"/>
      <c r="PE310" s="138"/>
      <c r="PF310" s="138"/>
      <c r="PG310" s="138"/>
      <c r="PH310" s="138"/>
      <c r="PI310" s="138"/>
      <c r="PJ310" s="138"/>
      <c r="PK310" s="138"/>
      <c r="PL310" s="138"/>
      <c r="PM310" s="138"/>
      <c r="PN310" s="138"/>
      <c r="PO310" s="138"/>
      <c r="PP310" s="138"/>
      <c r="PQ310" s="138"/>
      <c r="PR310" s="138"/>
      <c r="PS310" s="138"/>
      <c r="PT310" s="138"/>
      <c r="PU310" s="138"/>
      <c r="PV310" s="138"/>
      <c r="PW310" s="138"/>
      <c r="PX310" s="138"/>
      <c r="PY310" s="138"/>
      <c r="PZ310" s="138"/>
      <c r="QA310" s="138"/>
      <c r="QB310" s="138"/>
      <c r="QC310" s="138"/>
      <c r="QD310" s="138"/>
      <c r="QE310" s="138"/>
      <c r="QF310" s="138"/>
      <c r="QG310" s="138"/>
      <c r="QH310" s="138"/>
      <c r="QI310" s="138"/>
      <c r="QJ310" s="138"/>
      <c r="QK310" s="138"/>
      <c r="QL310" s="138"/>
      <c r="QM310" s="138"/>
      <c r="QN310" s="138"/>
      <c r="QO310" s="138"/>
      <c r="QP310" s="138"/>
      <c r="QQ310" s="138"/>
      <c r="QR310" s="138"/>
      <c r="QS310" s="138"/>
      <c r="QT310" s="138"/>
      <c r="QU310" s="138"/>
      <c r="QV310" s="138"/>
      <c r="QW310" s="138"/>
      <c r="QX310" s="138"/>
      <c r="QY310" s="138"/>
      <c r="QZ310" s="138"/>
      <c r="RA310" s="138"/>
      <c r="RB310" s="138"/>
      <c r="RC310" s="138"/>
      <c r="RD310" s="138"/>
      <c r="RE310" s="138"/>
      <c r="RF310" s="138"/>
      <c r="RG310" s="138"/>
      <c r="RH310" s="138"/>
      <c r="RI310" s="138"/>
      <c r="RJ310" s="138"/>
      <c r="RK310" s="138"/>
      <c r="RL310" s="138"/>
      <c r="RM310" s="138"/>
      <c r="RN310" s="138"/>
      <c r="RO310" s="138"/>
      <c r="RP310" s="138"/>
      <c r="RQ310" s="138"/>
      <c r="RR310" s="138"/>
      <c r="RS310" s="138"/>
      <c r="RT310" s="138"/>
      <c r="RU310" s="138"/>
      <c r="RV310" s="138"/>
      <c r="RW310" s="138"/>
      <c r="RX310" s="138"/>
      <c r="RY310" s="138"/>
      <c r="RZ310" s="138"/>
      <c r="SA310" s="138"/>
      <c r="SB310" s="138"/>
      <c r="SC310" s="138"/>
      <c r="SD310" s="138"/>
      <c r="SE310" s="138"/>
      <c r="SF310" s="138"/>
      <c r="SG310" s="138"/>
      <c r="SH310" s="138"/>
      <c r="SI310" s="138"/>
      <c r="SJ310" s="138"/>
      <c r="SK310" s="138"/>
      <c r="SL310" s="138"/>
      <c r="SM310" s="138"/>
      <c r="SN310" s="138"/>
      <c r="SO310" s="138"/>
      <c r="SP310" s="138"/>
      <c r="SQ310" s="138"/>
      <c r="SR310" s="138"/>
      <c r="SS310" s="138"/>
      <c r="ST310" s="138"/>
      <c r="SU310" s="138"/>
      <c r="SV310" s="138"/>
      <c r="SW310" s="138"/>
      <c r="SX310" s="138"/>
      <c r="SY310" s="138"/>
      <c r="SZ310" s="138"/>
      <c r="TA310" s="138"/>
      <c r="TB310" s="138"/>
      <c r="TC310" s="138"/>
      <c r="TD310" s="138"/>
      <c r="TE310" s="138"/>
      <c r="TF310" s="138"/>
      <c r="TG310" s="138"/>
      <c r="TH310" s="138"/>
      <c r="TI310" s="138"/>
      <c r="TJ310" s="138"/>
      <c r="TK310" s="138"/>
      <c r="TL310" s="138"/>
      <c r="TM310" s="138"/>
      <c r="TN310" s="138"/>
      <c r="TO310" s="138"/>
      <c r="TP310" s="138"/>
      <c r="TQ310" s="138"/>
      <c r="TR310" s="138"/>
      <c r="TS310" s="138"/>
      <c r="TT310" s="138"/>
      <c r="TU310" s="138"/>
      <c r="TV310" s="138"/>
      <c r="TW310" s="138"/>
      <c r="TX310" s="138"/>
      <c r="TY310" s="138"/>
      <c r="TZ310" s="138"/>
      <c r="UA310" s="138"/>
      <c r="UB310" s="138"/>
      <c r="UC310" s="138"/>
      <c r="UD310" s="138"/>
      <c r="UE310" s="138"/>
      <c r="UF310" s="138"/>
      <c r="UG310" s="138"/>
      <c r="UH310" s="138"/>
      <c r="UI310" s="138"/>
      <c r="UJ310" s="138"/>
      <c r="UK310" s="138"/>
      <c r="UL310" s="138"/>
      <c r="UM310" s="138"/>
      <c r="UN310" s="138"/>
      <c r="UO310" s="138"/>
      <c r="UP310" s="138"/>
      <c r="UQ310" s="138"/>
      <c r="UR310" s="138"/>
      <c r="US310" s="138"/>
      <c r="UT310" s="138"/>
      <c r="UU310" s="138"/>
      <c r="UV310" s="138"/>
      <c r="UW310" s="138"/>
      <c r="UX310" s="138"/>
      <c r="UY310" s="138"/>
      <c r="UZ310" s="138"/>
      <c r="VA310" s="138"/>
      <c r="VB310" s="138"/>
      <c r="VC310" s="138"/>
      <c r="VD310" s="138"/>
      <c r="VE310" s="138"/>
      <c r="VF310" s="138"/>
      <c r="VG310" s="138"/>
      <c r="VH310" s="138"/>
      <c r="VI310" s="138"/>
      <c r="VJ310" s="138"/>
      <c r="VK310" s="138"/>
      <c r="VL310" s="138"/>
      <c r="VM310" s="138"/>
      <c r="VN310" s="138"/>
      <c r="VO310" s="138"/>
      <c r="VP310" s="138"/>
      <c r="VQ310" s="138"/>
      <c r="VR310" s="138"/>
      <c r="VS310" s="138"/>
      <c r="VT310" s="138"/>
      <c r="VU310" s="138"/>
      <c r="VV310" s="138"/>
      <c r="VW310" s="138"/>
      <c r="VX310" s="138"/>
      <c r="VY310" s="138"/>
      <c r="VZ310" s="138"/>
      <c r="WA310" s="138"/>
      <c r="WB310" s="138"/>
      <c r="WC310" s="138"/>
      <c r="WD310" s="138"/>
      <c r="WE310" s="138"/>
      <c r="WF310" s="138"/>
      <c r="WG310" s="138"/>
      <c r="WH310" s="138"/>
      <c r="WI310" s="138"/>
      <c r="WJ310" s="138"/>
      <c r="WK310" s="138"/>
      <c r="WL310" s="138"/>
      <c r="WM310" s="138"/>
      <c r="WN310" s="138"/>
      <c r="WO310" s="138"/>
      <c r="WP310" s="138"/>
      <c r="WQ310" s="138"/>
      <c r="WR310" s="138"/>
      <c r="WS310" s="138"/>
      <c r="WT310" s="138"/>
      <c r="WU310" s="138"/>
      <c r="WV310" s="138"/>
      <c r="WW310" s="138"/>
      <c r="WX310" s="138"/>
      <c r="WY310" s="138"/>
      <c r="WZ310" s="138"/>
      <c r="XA310" s="138"/>
      <c r="XB310" s="138"/>
      <c r="XC310" s="138"/>
      <c r="XD310" s="138"/>
      <c r="XE310" s="138"/>
      <c r="XF310" s="138"/>
      <c r="XG310" s="138"/>
      <c r="XH310" s="138"/>
      <c r="XI310" s="138"/>
      <c r="XJ310" s="138"/>
      <c r="XK310" s="138"/>
      <c r="XL310" s="138"/>
      <c r="XM310" s="138"/>
      <c r="XN310" s="138"/>
      <c r="XO310" s="138"/>
      <c r="XP310" s="138"/>
      <c r="XQ310" s="138"/>
      <c r="XR310" s="138"/>
      <c r="XS310" s="138"/>
      <c r="XT310" s="138"/>
      <c r="XU310" s="138"/>
      <c r="XV310" s="138"/>
      <c r="XW310" s="138"/>
      <c r="XX310" s="138"/>
      <c r="XY310" s="138"/>
      <c r="XZ310" s="138"/>
      <c r="YA310" s="138"/>
      <c r="YB310" s="138"/>
      <c r="YC310" s="138"/>
      <c r="YD310" s="138"/>
      <c r="YE310" s="138"/>
      <c r="YF310" s="138"/>
      <c r="YG310" s="138"/>
      <c r="YH310" s="138"/>
      <c r="YI310" s="138"/>
      <c r="YJ310" s="138"/>
      <c r="YK310" s="138"/>
      <c r="YL310" s="138"/>
      <c r="YM310" s="138"/>
      <c r="YN310" s="138"/>
      <c r="YO310" s="138"/>
      <c r="YP310" s="138"/>
      <c r="YQ310" s="138"/>
      <c r="YR310" s="138"/>
      <c r="YS310" s="138"/>
      <c r="YT310" s="138"/>
      <c r="YU310" s="138"/>
      <c r="YV310" s="138"/>
      <c r="YW310" s="138"/>
      <c r="YX310" s="138"/>
      <c r="YY310" s="138"/>
      <c r="YZ310" s="138"/>
      <c r="ZA310" s="138"/>
      <c r="ZB310" s="138"/>
      <c r="ZC310" s="138"/>
      <c r="ZD310" s="138"/>
      <c r="ZE310" s="138"/>
      <c r="ZF310" s="138"/>
      <c r="ZG310" s="138"/>
      <c r="ZH310" s="138"/>
      <c r="ZI310" s="138"/>
      <c r="ZJ310" s="138"/>
      <c r="ZK310" s="138"/>
      <c r="ZL310" s="138"/>
      <c r="ZM310" s="138"/>
      <c r="ZN310" s="138"/>
      <c r="ZO310" s="138"/>
      <c r="ZP310" s="138"/>
      <c r="ZQ310" s="138"/>
      <c r="ZR310" s="138"/>
      <c r="ZS310" s="138"/>
      <c r="ZT310" s="138"/>
      <c r="ZU310" s="138"/>
      <c r="ZV310" s="138"/>
      <c r="ZW310" s="138"/>
      <c r="ZX310" s="138"/>
      <c r="ZY310" s="138"/>
      <c r="ZZ310" s="138"/>
      <c r="AAA310" s="138"/>
      <c r="AAB310" s="138"/>
      <c r="AAC310" s="138"/>
      <c r="AAD310" s="138"/>
      <c r="AAE310" s="138"/>
      <c r="AAF310" s="138"/>
      <c r="AAG310" s="138"/>
      <c r="AAH310" s="138"/>
      <c r="AAI310" s="138"/>
      <c r="AAJ310" s="138"/>
      <c r="AAK310" s="138"/>
      <c r="AAL310" s="138"/>
      <c r="AAM310" s="138"/>
      <c r="AAN310" s="138"/>
      <c r="AAO310" s="138"/>
      <c r="AAP310" s="138"/>
      <c r="AAQ310" s="138"/>
      <c r="AAR310" s="138"/>
      <c r="AAS310" s="138"/>
      <c r="AAT310" s="138"/>
      <c r="AAU310" s="138"/>
      <c r="AAV310" s="138"/>
      <c r="AAW310" s="138"/>
      <c r="AAX310" s="138"/>
      <c r="AAY310" s="138"/>
      <c r="AAZ310" s="138"/>
      <c r="ABA310" s="138"/>
      <c r="ABB310" s="138"/>
      <c r="ABC310" s="138"/>
      <c r="ABD310" s="138"/>
      <c r="ABE310" s="138"/>
      <c r="ABF310" s="138"/>
      <c r="ABG310" s="138"/>
      <c r="ABH310" s="138"/>
      <c r="ABI310" s="138"/>
      <c r="ABJ310" s="138"/>
      <c r="ABK310" s="138"/>
      <c r="ABL310" s="138"/>
      <c r="ABM310" s="138"/>
      <c r="ABN310" s="138"/>
      <c r="ABO310" s="138"/>
      <c r="ABP310" s="138"/>
      <c r="ABQ310" s="138"/>
      <c r="ABR310" s="138"/>
      <c r="ABS310" s="138"/>
      <c r="ABT310" s="138"/>
      <c r="ABU310" s="138"/>
      <c r="ABV310" s="138"/>
      <c r="ABW310" s="138"/>
      <c r="ABX310" s="138"/>
      <c r="ABY310" s="138"/>
      <c r="ABZ310" s="138"/>
      <c r="ACA310" s="138"/>
      <c r="ACB310" s="138"/>
      <c r="ACC310" s="138"/>
      <c r="ACD310" s="138"/>
      <c r="ACE310" s="138"/>
      <c r="ACF310" s="138"/>
      <c r="ACG310" s="138"/>
      <c r="ACH310" s="138"/>
      <c r="ACI310" s="138"/>
      <c r="ACJ310" s="138"/>
      <c r="ACK310" s="138"/>
      <c r="ACL310" s="138"/>
      <c r="ACM310" s="138"/>
      <c r="ACN310" s="138"/>
      <c r="ACO310" s="138"/>
      <c r="ACP310" s="138"/>
      <c r="ACQ310" s="138"/>
      <c r="ACR310" s="138"/>
      <c r="ACS310" s="138"/>
      <c r="ACT310" s="138"/>
      <c r="ACU310" s="138"/>
      <c r="ACV310" s="138"/>
      <c r="ACW310" s="138"/>
      <c r="ACX310" s="138"/>
      <c r="ACY310" s="138"/>
      <c r="ACZ310" s="138"/>
      <c r="ADA310" s="138"/>
      <c r="ADB310" s="138"/>
      <c r="ADC310" s="138"/>
      <c r="ADD310" s="138"/>
      <c r="ADE310" s="138"/>
      <c r="ADF310" s="138"/>
      <c r="ADG310" s="138"/>
      <c r="ADH310" s="138"/>
      <c r="ADI310" s="138"/>
      <c r="ADJ310" s="138"/>
      <c r="ADK310" s="138"/>
      <c r="ADL310" s="138"/>
      <c r="ADM310" s="138"/>
      <c r="ADN310" s="138"/>
      <c r="ADO310" s="138"/>
      <c r="ADP310" s="138"/>
      <c r="ADQ310" s="138"/>
      <c r="ADR310" s="138"/>
      <c r="ADS310" s="138"/>
      <c r="ADT310" s="138"/>
      <c r="ADU310" s="138"/>
      <c r="ADV310" s="138"/>
      <c r="ADW310" s="138"/>
      <c r="ADX310" s="138"/>
      <c r="ADY310" s="138"/>
      <c r="ADZ310" s="138"/>
      <c r="AEA310" s="138"/>
      <c r="AEB310" s="138"/>
      <c r="AEC310" s="138"/>
      <c r="AED310" s="138"/>
      <c r="AEE310" s="138"/>
      <c r="AEF310" s="138"/>
      <c r="AEG310" s="138"/>
      <c r="AEH310" s="138"/>
      <c r="AEI310" s="138"/>
      <c r="AEJ310" s="138"/>
      <c r="AEK310" s="138"/>
      <c r="AEL310" s="138"/>
      <c r="AEM310" s="138"/>
      <c r="AEN310" s="138"/>
      <c r="AEO310" s="138"/>
      <c r="AEP310" s="138"/>
      <c r="AEQ310" s="138"/>
      <c r="AER310" s="138"/>
      <c r="AES310" s="138"/>
      <c r="AET310" s="138"/>
      <c r="AEU310" s="138"/>
      <c r="AEV310" s="138"/>
      <c r="AEW310" s="138"/>
      <c r="AEX310" s="138"/>
      <c r="AEY310" s="138"/>
      <c r="AEZ310" s="138"/>
      <c r="AFA310" s="138"/>
      <c r="AFB310" s="138"/>
      <c r="AFC310" s="138"/>
      <c r="AFD310" s="138"/>
      <c r="AFE310" s="138"/>
      <c r="AFF310" s="138"/>
      <c r="AFG310" s="138"/>
      <c r="AFH310" s="138"/>
      <c r="AFI310" s="138"/>
      <c r="AFJ310" s="138"/>
      <c r="AFK310" s="138"/>
      <c r="AFL310" s="138"/>
      <c r="AFM310" s="138"/>
      <c r="AFN310" s="138"/>
      <c r="AFO310" s="138"/>
      <c r="AFP310" s="138"/>
      <c r="AFQ310" s="138"/>
      <c r="AFR310" s="138"/>
      <c r="AFS310" s="138"/>
      <c r="AFT310" s="138"/>
      <c r="AFU310" s="138"/>
      <c r="AFV310" s="138"/>
      <c r="AFW310" s="138"/>
      <c r="AFX310" s="138"/>
      <c r="AFY310" s="138"/>
      <c r="AFZ310" s="138"/>
      <c r="AGA310" s="138"/>
      <c r="AGB310" s="138"/>
      <c r="AGC310" s="138"/>
      <c r="AGD310" s="138"/>
      <c r="AGE310" s="138"/>
      <c r="AGF310" s="138"/>
      <c r="AGG310" s="138"/>
      <c r="AGH310" s="138"/>
      <c r="AGI310" s="138"/>
      <c r="AGJ310" s="138"/>
      <c r="AGK310" s="138"/>
      <c r="AGL310" s="138"/>
      <c r="AGM310" s="138"/>
      <c r="AGN310" s="138"/>
      <c r="AGO310" s="138"/>
      <c r="AGP310" s="138"/>
      <c r="AGQ310" s="138"/>
      <c r="AGR310" s="138"/>
      <c r="AGS310" s="138"/>
      <c r="AGT310" s="138"/>
      <c r="AGU310" s="138"/>
      <c r="AGV310" s="138"/>
      <c r="AGW310" s="138"/>
      <c r="AGX310" s="138"/>
      <c r="AGY310" s="138"/>
      <c r="AGZ310" s="138"/>
      <c r="AHA310" s="138"/>
      <c r="AHB310" s="138"/>
      <c r="AHC310" s="138"/>
      <c r="AHD310" s="138"/>
      <c r="AHE310" s="138"/>
      <c r="AHF310" s="138"/>
      <c r="AHG310" s="138"/>
      <c r="AHH310" s="138"/>
      <c r="AHI310" s="138"/>
      <c r="AHJ310" s="138"/>
      <c r="AHK310" s="138"/>
      <c r="AHL310" s="138"/>
      <c r="AHM310" s="138"/>
      <c r="AHN310" s="138"/>
      <c r="AHO310" s="138"/>
      <c r="AHP310" s="138"/>
      <c r="AHQ310" s="138"/>
      <c r="AHR310" s="138"/>
      <c r="AHS310" s="138"/>
      <c r="AHT310" s="138"/>
      <c r="AHU310" s="138"/>
      <c r="AHV310" s="138"/>
      <c r="AHW310" s="138"/>
      <c r="AHX310" s="138"/>
      <c r="AHY310" s="138"/>
      <c r="AHZ310" s="138"/>
      <c r="AIA310" s="138"/>
      <c r="AIB310" s="138"/>
      <c r="AIC310" s="138"/>
      <c r="AID310" s="138"/>
      <c r="AIE310" s="138"/>
      <c r="AIF310" s="138"/>
      <c r="AIG310" s="138"/>
      <c r="AIH310" s="138"/>
      <c r="AII310" s="138"/>
      <c r="AIJ310" s="138"/>
      <c r="AIK310" s="138"/>
      <c r="AIL310" s="138"/>
      <c r="AIM310" s="138"/>
      <c r="AIN310" s="138"/>
      <c r="AIO310" s="138"/>
      <c r="AIP310" s="138"/>
      <c r="AIQ310" s="138"/>
      <c r="AIR310" s="138"/>
      <c r="AIS310" s="138"/>
      <c r="AIT310" s="138"/>
      <c r="AIU310" s="138"/>
      <c r="AIV310" s="138"/>
      <c r="AIW310" s="138"/>
      <c r="AIX310" s="138"/>
      <c r="AIY310" s="138"/>
      <c r="AIZ310" s="138"/>
      <c r="AJA310" s="138"/>
      <c r="AJB310" s="138"/>
      <c r="AJC310" s="138"/>
      <c r="AJD310" s="138"/>
      <c r="AJE310" s="138"/>
      <c r="AJF310" s="138"/>
      <c r="AJG310" s="138"/>
      <c r="AJH310" s="138"/>
      <c r="AJI310" s="138"/>
      <c r="AJJ310" s="138"/>
      <c r="AJK310" s="138"/>
      <c r="AJL310" s="138"/>
      <c r="AJM310" s="138"/>
      <c r="AJN310" s="138"/>
      <c r="AJO310" s="138"/>
      <c r="AJP310" s="138"/>
      <c r="AJQ310" s="138"/>
      <c r="AJR310" s="138"/>
      <c r="AJS310" s="138"/>
      <c r="AJT310" s="138"/>
      <c r="AJU310" s="138"/>
      <c r="AJV310" s="138"/>
      <c r="AJW310" s="138"/>
      <c r="AJX310" s="138"/>
      <c r="AJY310" s="138"/>
      <c r="AJZ310" s="138"/>
      <c r="AKA310" s="138"/>
      <c r="AKB310" s="138"/>
      <c r="AKC310" s="138"/>
      <c r="AKD310" s="138"/>
      <c r="AKE310" s="138"/>
      <c r="AKF310" s="138"/>
      <c r="AKG310" s="138"/>
      <c r="AKH310" s="138"/>
      <c r="AKI310" s="138"/>
      <c r="AKJ310" s="138"/>
      <c r="AKK310" s="138"/>
      <c r="AKL310" s="138"/>
      <c r="AKM310" s="138"/>
      <c r="AKN310" s="138"/>
      <c r="AKO310" s="138"/>
      <c r="AKP310" s="138"/>
      <c r="AKQ310" s="138"/>
      <c r="AKR310" s="138"/>
      <c r="AKS310" s="138"/>
      <c r="AKT310" s="138"/>
      <c r="AKU310" s="138"/>
      <c r="AKV310" s="138"/>
      <c r="AKW310" s="138"/>
      <c r="AKX310" s="138"/>
      <c r="AKY310" s="138"/>
      <c r="AKZ310" s="138"/>
      <c r="ALA310" s="138"/>
      <c r="ALB310" s="138"/>
      <c r="ALC310" s="138"/>
      <c r="ALD310" s="138"/>
      <c r="ALE310" s="138"/>
      <c r="ALF310" s="138"/>
      <c r="ALG310" s="138"/>
      <c r="ALH310" s="138"/>
      <c r="ALI310" s="138"/>
      <c r="ALJ310" s="138"/>
      <c r="ALK310" s="138"/>
      <c r="ALL310" s="138"/>
      <c r="ALM310" s="138"/>
      <c r="ALN310" s="138"/>
      <c r="ALO310" s="138"/>
      <c r="ALP310" s="138"/>
      <c r="ALQ310" s="138"/>
      <c r="ALR310" s="138"/>
      <c r="ALS310" s="138"/>
      <c r="ALT310" s="138"/>
      <c r="ALU310" s="138"/>
      <c r="ALV310" s="138"/>
      <c r="ALW310" s="138"/>
      <c r="ALX310" s="138"/>
      <c r="ALY310" s="138"/>
      <c r="ALZ310" s="138"/>
      <c r="AMA310" s="138"/>
      <c r="AMB310" s="138"/>
      <c r="AMC310" s="138"/>
      <c r="AMD310" s="138"/>
      <c r="AME310" s="138"/>
      <c r="AMF310" s="138"/>
      <c r="AMG310" s="138"/>
      <c r="AMH310" s="138"/>
      <c r="AMI310" s="138"/>
      <c r="AMJ310" s="138"/>
      <c r="AMK310" s="138"/>
    </row>
    <row r="311" spans="1:1025" s="140" customFormat="1">
      <c r="A311" s="210"/>
      <c r="B311" s="106"/>
      <c r="C311" s="137"/>
      <c r="D311" s="137"/>
      <c r="E311" s="137"/>
      <c r="F311" s="138"/>
      <c r="G311" s="138"/>
      <c r="H311" s="138"/>
      <c r="I311" s="138"/>
      <c r="J311" s="139"/>
      <c r="K311" s="138"/>
      <c r="M311" s="138"/>
      <c r="N311" s="138"/>
      <c r="O311" s="138"/>
      <c r="P311" s="138"/>
      <c r="Q311" s="138"/>
      <c r="R311" s="138"/>
      <c r="S311" s="138"/>
      <c r="T311" s="138"/>
      <c r="U311" s="138"/>
      <c r="V311" s="138"/>
      <c r="W311" s="138"/>
      <c r="X311" s="138"/>
      <c r="Y311" s="138"/>
      <c r="Z311" s="138"/>
      <c r="AA311" s="138"/>
      <c r="AB311" s="138"/>
      <c r="AC311" s="138"/>
      <c r="AD311" s="138"/>
      <c r="AE311" s="138"/>
      <c r="AF311" s="138"/>
      <c r="AG311" s="138"/>
      <c r="AH311" s="138"/>
      <c r="AI311" s="138"/>
      <c r="AJ311" s="138"/>
      <c r="AK311" s="138"/>
      <c r="AL311" s="138"/>
      <c r="AM311" s="138"/>
      <c r="AN311" s="138"/>
      <c r="AO311" s="138"/>
      <c r="AP311" s="138"/>
      <c r="AQ311" s="138"/>
      <c r="AR311" s="138"/>
      <c r="AS311" s="138"/>
      <c r="AT311" s="138"/>
      <c r="AU311" s="138"/>
      <c r="AV311" s="138"/>
      <c r="AW311" s="138"/>
      <c r="AX311" s="138"/>
      <c r="AY311" s="138"/>
      <c r="AZ311" s="138"/>
      <c r="BA311" s="138"/>
      <c r="BB311" s="138"/>
      <c r="BC311" s="138"/>
      <c r="BD311" s="138"/>
      <c r="BE311" s="138"/>
      <c r="BF311" s="138"/>
      <c r="BG311" s="138"/>
      <c r="BH311" s="138"/>
      <c r="BI311" s="138"/>
      <c r="BJ311" s="138"/>
      <c r="BK311" s="138"/>
      <c r="BL311" s="138"/>
      <c r="BM311" s="138"/>
      <c r="BN311" s="138"/>
      <c r="BO311" s="138"/>
      <c r="BP311" s="138"/>
      <c r="BQ311" s="138"/>
      <c r="BR311" s="138"/>
      <c r="BS311" s="138"/>
      <c r="BT311" s="138"/>
      <c r="BU311" s="138"/>
      <c r="BV311" s="138"/>
      <c r="BW311" s="138"/>
      <c r="BX311" s="138"/>
      <c r="BY311" s="138"/>
      <c r="BZ311" s="138"/>
      <c r="CA311" s="138"/>
      <c r="CB311" s="138"/>
      <c r="CC311" s="138"/>
      <c r="CD311" s="138"/>
      <c r="CE311" s="138"/>
      <c r="CF311" s="138"/>
      <c r="CG311" s="138"/>
      <c r="CH311" s="138"/>
      <c r="CI311" s="138"/>
      <c r="CJ311" s="138"/>
      <c r="CK311" s="138"/>
      <c r="CL311" s="138"/>
      <c r="CM311" s="138"/>
      <c r="CN311" s="138"/>
      <c r="CO311" s="138"/>
      <c r="CP311" s="138"/>
      <c r="CQ311" s="138"/>
      <c r="CR311" s="138"/>
      <c r="CS311" s="138"/>
      <c r="CT311" s="138"/>
      <c r="CU311" s="138"/>
      <c r="CV311" s="138"/>
      <c r="CW311" s="138"/>
      <c r="CX311" s="138"/>
      <c r="CY311" s="138"/>
      <c r="CZ311" s="138"/>
      <c r="DA311" s="138"/>
      <c r="DB311" s="138"/>
      <c r="DC311" s="138"/>
      <c r="DD311" s="138"/>
      <c r="DE311" s="138"/>
      <c r="DF311" s="138"/>
      <c r="DG311" s="138"/>
      <c r="DH311" s="138"/>
      <c r="DI311" s="138"/>
      <c r="DJ311" s="138"/>
      <c r="DK311" s="138"/>
      <c r="DL311" s="138"/>
      <c r="DM311" s="138"/>
      <c r="DN311" s="138"/>
      <c r="DO311" s="138"/>
      <c r="DP311" s="138"/>
      <c r="DQ311" s="138"/>
      <c r="DR311" s="138"/>
      <c r="DS311" s="138"/>
      <c r="DT311" s="138"/>
      <c r="DU311" s="138"/>
      <c r="DV311" s="138"/>
      <c r="DW311" s="138"/>
      <c r="DX311" s="138"/>
      <c r="DY311" s="138"/>
      <c r="DZ311" s="138"/>
      <c r="EA311" s="138"/>
      <c r="EB311" s="138"/>
      <c r="EC311" s="138"/>
      <c r="ED311" s="138"/>
      <c r="EE311" s="138"/>
      <c r="EF311" s="138"/>
      <c r="EG311" s="138"/>
      <c r="EH311" s="138"/>
      <c r="EI311" s="138"/>
      <c r="EJ311" s="138"/>
      <c r="EK311" s="138"/>
      <c r="EL311" s="138"/>
      <c r="EM311" s="138"/>
      <c r="EN311" s="138"/>
      <c r="EO311" s="138"/>
      <c r="EP311" s="138"/>
      <c r="EQ311" s="138"/>
      <c r="ER311" s="138"/>
      <c r="ES311" s="138"/>
      <c r="ET311" s="138"/>
      <c r="EU311" s="138"/>
      <c r="EV311" s="138"/>
      <c r="EW311" s="138"/>
      <c r="EX311" s="138"/>
      <c r="EY311" s="138"/>
      <c r="EZ311" s="138"/>
      <c r="FA311" s="138"/>
      <c r="FB311" s="138"/>
      <c r="FC311" s="138"/>
      <c r="FD311" s="138"/>
      <c r="FE311" s="138"/>
      <c r="FF311" s="138"/>
      <c r="FG311" s="138"/>
      <c r="FH311" s="138"/>
      <c r="FI311" s="138"/>
      <c r="FJ311" s="138"/>
      <c r="FK311" s="138"/>
      <c r="FL311" s="138"/>
      <c r="FM311" s="138"/>
      <c r="FN311" s="138"/>
      <c r="FO311" s="138"/>
      <c r="FP311" s="138"/>
      <c r="FQ311" s="138"/>
      <c r="FR311" s="138"/>
      <c r="FS311" s="138"/>
      <c r="FT311" s="138"/>
      <c r="FU311" s="138"/>
      <c r="FV311" s="138"/>
      <c r="FW311" s="138"/>
      <c r="FX311" s="138"/>
      <c r="FY311" s="138"/>
      <c r="FZ311" s="138"/>
      <c r="GA311" s="138"/>
      <c r="GB311" s="138"/>
      <c r="GC311" s="138"/>
      <c r="GD311" s="138"/>
      <c r="GE311" s="138"/>
      <c r="GF311" s="138"/>
      <c r="GG311" s="138"/>
      <c r="GH311" s="138"/>
      <c r="GI311" s="138"/>
      <c r="GJ311" s="138"/>
      <c r="GK311" s="138"/>
      <c r="GL311" s="138"/>
      <c r="GM311" s="138"/>
      <c r="GN311" s="138"/>
      <c r="GO311" s="138"/>
      <c r="GP311" s="138"/>
      <c r="GQ311" s="138"/>
      <c r="GR311" s="138"/>
      <c r="GS311" s="138"/>
      <c r="GT311" s="138"/>
      <c r="GU311" s="138"/>
      <c r="GV311" s="138"/>
      <c r="GW311" s="138"/>
      <c r="GX311" s="138"/>
      <c r="GY311" s="138"/>
      <c r="GZ311" s="138"/>
      <c r="HA311" s="138"/>
      <c r="HB311" s="138"/>
      <c r="HC311" s="138"/>
      <c r="HD311" s="138"/>
      <c r="HE311" s="138"/>
      <c r="HF311" s="138"/>
      <c r="HG311" s="138"/>
      <c r="HH311" s="138"/>
      <c r="HI311" s="138"/>
      <c r="HJ311" s="138"/>
      <c r="HK311" s="138"/>
      <c r="HL311" s="138"/>
      <c r="HM311" s="138"/>
      <c r="HN311" s="138"/>
      <c r="HO311" s="138"/>
      <c r="HP311" s="138"/>
      <c r="HQ311" s="138"/>
      <c r="HR311" s="138"/>
      <c r="HS311" s="138"/>
      <c r="HT311" s="138"/>
      <c r="HU311" s="138"/>
      <c r="HV311" s="138"/>
      <c r="HW311" s="138"/>
      <c r="HX311" s="138"/>
      <c r="HY311" s="138"/>
      <c r="HZ311" s="138"/>
      <c r="IA311" s="138"/>
      <c r="IB311" s="138"/>
      <c r="IC311" s="138"/>
      <c r="ID311" s="138"/>
      <c r="IE311" s="138"/>
      <c r="IF311" s="138"/>
      <c r="IG311" s="138"/>
      <c r="IH311" s="138"/>
      <c r="II311" s="138"/>
      <c r="IJ311" s="138"/>
      <c r="IK311" s="138"/>
      <c r="IL311" s="138"/>
      <c r="IM311" s="138"/>
      <c r="IN311" s="138"/>
      <c r="IO311" s="138"/>
      <c r="IP311" s="138"/>
      <c r="IQ311" s="138"/>
      <c r="IR311" s="138"/>
      <c r="IS311" s="138"/>
      <c r="IT311" s="138"/>
      <c r="IU311" s="138"/>
      <c r="IV311" s="138"/>
      <c r="IW311" s="138"/>
      <c r="IX311" s="138"/>
      <c r="IY311" s="138"/>
      <c r="IZ311" s="138"/>
      <c r="JA311" s="138"/>
      <c r="JB311" s="138"/>
      <c r="JC311" s="138"/>
      <c r="JD311" s="138"/>
      <c r="JE311" s="138"/>
      <c r="JF311" s="138"/>
      <c r="JG311" s="138"/>
      <c r="JH311" s="138"/>
      <c r="JI311" s="138"/>
      <c r="JJ311" s="138"/>
      <c r="JK311" s="138"/>
      <c r="JL311" s="138"/>
      <c r="JM311" s="138"/>
      <c r="JN311" s="138"/>
      <c r="JO311" s="138"/>
      <c r="JP311" s="138"/>
      <c r="JQ311" s="138"/>
      <c r="JR311" s="138"/>
      <c r="JS311" s="138"/>
      <c r="JT311" s="138"/>
      <c r="JU311" s="138"/>
      <c r="JV311" s="138"/>
      <c r="JW311" s="138"/>
      <c r="JX311" s="138"/>
      <c r="JY311" s="138"/>
      <c r="JZ311" s="138"/>
      <c r="KA311" s="138"/>
      <c r="KB311" s="138"/>
      <c r="KC311" s="138"/>
      <c r="KD311" s="138"/>
      <c r="KE311" s="138"/>
      <c r="KF311" s="138"/>
      <c r="KG311" s="138"/>
      <c r="KH311" s="138"/>
      <c r="KI311" s="138"/>
      <c r="KJ311" s="138"/>
      <c r="KK311" s="138"/>
      <c r="KL311" s="138"/>
      <c r="KM311" s="138"/>
      <c r="KN311" s="138"/>
      <c r="KO311" s="138"/>
      <c r="KP311" s="138"/>
      <c r="KQ311" s="138"/>
      <c r="KR311" s="138"/>
      <c r="KS311" s="138"/>
      <c r="KT311" s="138"/>
      <c r="KU311" s="138"/>
      <c r="KV311" s="138"/>
      <c r="KW311" s="138"/>
      <c r="KX311" s="138"/>
      <c r="KY311" s="138"/>
      <c r="KZ311" s="138"/>
      <c r="LA311" s="138"/>
      <c r="LB311" s="138"/>
      <c r="LC311" s="138"/>
      <c r="LD311" s="138"/>
      <c r="LE311" s="138"/>
      <c r="LF311" s="138"/>
      <c r="LG311" s="138"/>
      <c r="LH311" s="138"/>
      <c r="LI311" s="138"/>
      <c r="LJ311" s="138"/>
      <c r="LK311" s="138"/>
      <c r="LL311" s="138"/>
      <c r="LM311" s="138"/>
      <c r="LN311" s="138"/>
      <c r="LO311" s="138"/>
      <c r="LP311" s="138"/>
      <c r="LQ311" s="138"/>
      <c r="LR311" s="138"/>
      <c r="LS311" s="138"/>
      <c r="LT311" s="138"/>
      <c r="LU311" s="138"/>
      <c r="LV311" s="138"/>
      <c r="LW311" s="138"/>
      <c r="LX311" s="138"/>
      <c r="LY311" s="138"/>
      <c r="LZ311" s="138"/>
      <c r="MA311" s="138"/>
      <c r="MB311" s="138"/>
      <c r="MC311" s="138"/>
      <c r="MD311" s="138"/>
      <c r="ME311" s="138"/>
      <c r="MF311" s="138"/>
      <c r="MG311" s="138"/>
      <c r="MH311" s="138"/>
      <c r="MI311" s="138"/>
      <c r="MJ311" s="138"/>
      <c r="MK311" s="138"/>
      <c r="ML311" s="138"/>
      <c r="MM311" s="138"/>
      <c r="MN311" s="138"/>
      <c r="MO311" s="138"/>
      <c r="MP311" s="138"/>
      <c r="MQ311" s="138"/>
      <c r="MR311" s="138"/>
      <c r="MS311" s="138"/>
      <c r="MT311" s="138"/>
      <c r="MU311" s="138"/>
      <c r="MV311" s="138"/>
      <c r="MW311" s="138"/>
      <c r="MX311" s="138"/>
      <c r="MY311" s="138"/>
      <c r="MZ311" s="138"/>
      <c r="NA311" s="138"/>
      <c r="NB311" s="138"/>
      <c r="NC311" s="138"/>
      <c r="ND311" s="138"/>
      <c r="NE311" s="138"/>
      <c r="NF311" s="138"/>
      <c r="NG311" s="138"/>
      <c r="NH311" s="138"/>
      <c r="NI311" s="138"/>
      <c r="NJ311" s="138"/>
      <c r="NK311" s="138"/>
      <c r="NL311" s="138"/>
      <c r="NM311" s="138"/>
      <c r="NN311" s="138"/>
      <c r="NO311" s="138"/>
      <c r="NP311" s="138"/>
      <c r="NQ311" s="138"/>
      <c r="NR311" s="138"/>
      <c r="NS311" s="138"/>
      <c r="NT311" s="138"/>
      <c r="NU311" s="138"/>
      <c r="NV311" s="138"/>
      <c r="NW311" s="138"/>
      <c r="NX311" s="138"/>
      <c r="NY311" s="138"/>
      <c r="NZ311" s="138"/>
      <c r="OA311" s="138"/>
      <c r="OB311" s="138"/>
      <c r="OC311" s="138"/>
      <c r="OD311" s="138"/>
      <c r="OE311" s="138"/>
      <c r="OF311" s="138"/>
      <c r="OG311" s="138"/>
      <c r="OH311" s="138"/>
      <c r="OI311" s="138"/>
      <c r="OJ311" s="138"/>
      <c r="OK311" s="138"/>
      <c r="OL311" s="138"/>
      <c r="OM311" s="138"/>
      <c r="ON311" s="138"/>
      <c r="OO311" s="138"/>
      <c r="OP311" s="138"/>
      <c r="OQ311" s="138"/>
      <c r="OR311" s="138"/>
      <c r="OS311" s="138"/>
      <c r="OT311" s="138"/>
      <c r="OU311" s="138"/>
      <c r="OV311" s="138"/>
      <c r="OW311" s="138"/>
      <c r="OX311" s="138"/>
      <c r="OY311" s="138"/>
      <c r="OZ311" s="138"/>
      <c r="PA311" s="138"/>
      <c r="PB311" s="138"/>
      <c r="PC311" s="138"/>
      <c r="PD311" s="138"/>
      <c r="PE311" s="138"/>
      <c r="PF311" s="138"/>
      <c r="PG311" s="138"/>
      <c r="PH311" s="138"/>
      <c r="PI311" s="138"/>
      <c r="PJ311" s="138"/>
      <c r="PK311" s="138"/>
      <c r="PL311" s="138"/>
      <c r="PM311" s="138"/>
      <c r="PN311" s="138"/>
      <c r="PO311" s="138"/>
      <c r="PP311" s="138"/>
      <c r="PQ311" s="138"/>
      <c r="PR311" s="138"/>
      <c r="PS311" s="138"/>
      <c r="PT311" s="138"/>
      <c r="PU311" s="138"/>
      <c r="PV311" s="138"/>
      <c r="PW311" s="138"/>
      <c r="PX311" s="138"/>
      <c r="PY311" s="138"/>
      <c r="PZ311" s="138"/>
      <c r="QA311" s="138"/>
      <c r="QB311" s="138"/>
      <c r="QC311" s="138"/>
      <c r="QD311" s="138"/>
      <c r="QE311" s="138"/>
      <c r="QF311" s="138"/>
      <c r="QG311" s="138"/>
      <c r="QH311" s="138"/>
      <c r="QI311" s="138"/>
      <c r="QJ311" s="138"/>
      <c r="QK311" s="138"/>
      <c r="QL311" s="138"/>
      <c r="QM311" s="138"/>
      <c r="QN311" s="138"/>
      <c r="QO311" s="138"/>
      <c r="QP311" s="138"/>
      <c r="QQ311" s="138"/>
      <c r="QR311" s="138"/>
      <c r="QS311" s="138"/>
      <c r="QT311" s="138"/>
      <c r="QU311" s="138"/>
      <c r="QV311" s="138"/>
      <c r="QW311" s="138"/>
      <c r="QX311" s="138"/>
      <c r="QY311" s="138"/>
      <c r="QZ311" s="138"/>
      <c r="RA311" s="138"/>
      <c r="RB311" s="138"/>
      <c r="RC311" s="138"/>
      <c r="RD311" s="138"/>
      <c r="RE311" s="138"/>
      <c r="RF311" s="138"/>
      <c r="RG311" s="138"/>
      <c r="RH311" s="138"/>
      <c r="RI311" s="138"/>
      <c r="RJ311" s="138"/>
      <c r="RK311" s="138"/>
      <c r="RL311" s="138"/>
      <c r="RM311" s="138"/>
      <c r="RN311" s="138"/>
      <c r="RO311" s="138"/>
      <c r="RP311" s="138"/>
      <c r="RQ311" s="138"/>
      <c r="RR311" s="138"/>
      <c r="RS311" s="138"/>
      <c r="RT311" s="138"/>
      <c r="RU311" s="138"/>
      <c r="RV311" s="138"/>
      <c r="RW311" s="138"/>
      <c r="RX311" s="138"/>
      <c r="RY311" s="138"/>
      <c r="RZ311" s="138"/>
      <c r="SA311" s="138"/>
      <c r="SB311" s="138"/>
      <c r="SC311" s="138"/>
      <c r="SD311" s="138"/>
      <c r="SE311" s="138"/>
      <c r="SF311" s="138"/>
      <c r="SG311" s="138"/>
      <c r="SH311" s="138"/>
      <c r="SI311" s="138"/>
      <c r="SJ311" s="138"/>
      <c r="SK311" s="138"/>
      <c r="SL311" s="138"/>
      <c r="SM311" s="138"/>
      <c r="SN311" s="138"/>
      <c r="SO311" s="138"/>
      <c r="SP311" s="138"/>
      <c r="SQ311" s="138"/>
      <c r="SR311" s="138"/>
      <c r="SS311" s="138"/>
      <c r="ST311" s="138"/>
      <c r="SU311" s="138"/>
      <c r="SV311" s="138"/>
      <c r="SW311" s="138"/>
      <c r="SX311" s="138"/>
      <c r="SY311" s="138"/>
      <c r="SZ311" s="138"/>
      <c r="TA311" s="138"/>
      <c r="TB311" s="138"/>
      <c r="TC311" s="138"/>
      <c r="TD311" s="138"/>
      <c r="TE311" s="138"/>
      <c r="TF311" s="138"/>
      <c r="TG311" s="138"/>
      <c r="TH311" s="138"/>
      <c r="TI311" s="138"/>
      <c r="TJ311" s="138"/>
      <c r="TK311" s="138"/>
      <c r="TL311" s="138"/>
      <c r="TM311" s="138"/>
      <c r="TN311" s="138"/>
      <c r="TO311" s="138"/>
      <c r="TP311" s="138"/>
      <c r="TQ311" s="138"/>
      <c r="TR311" s="138"/>
      <c r="TS311" s="138"/>
      <c r="TT311" s="138"/>
      <c r="TU311" s="138"/>
      <c r="TV311" s="138"/>
      <c r="TW311" s="138"/>
      <c r="TX311" s="138"/>
      <c r="TY311" s="138"/>
      <c r="TZ311" s="138"/>
      <c r="UA311" s="138"/>
      <c r="UB311" s="138"/>
      <c r="UC311" s="138"/>
      <c r="UD311" s="138"/>
      <c r="UE311" s="138"/>
      <c r="UF311" s="138"/>
      <c r="UG311" s="138"/>
      <c r="UH311" s="138"/>
      <c r="UI311" s="138"/>
      <c r="UJ311" s="138"/>
      <c r="UK311" s="138"/>
      <c r="UL311" s="138"/>
      <c r="UM311" s="138"/>
      <c r="UN311" s="138"/>
      <c r="UO311" s="138"/>
      <c r="UP311" s="138"/>
      <c r="UQ311" s="138"/>
      <c r="UR311" s="138"/>
      <c r="US311" s="138"/>
      <c r="UT311" s="138"/>
      <c r="UU311" s="138"/>
      <c r="UV311" s="138"/>
      <c r="UW311" s="138"/>
      <c r="UX311" s="138"/>
      <c r="UY311" s="138"/>
      <c r="UZ311" s="138"/>
      <c r="VA311" s="138"/>
      <c r="VB311" s="138"/>
      <c r="VC311" s="138"/>
      <c r="VD311" s="138"/>
      <c r="VE311" s="138"/>
      <c r="VF311" s="138"/>
      <c r="VG311" s="138"/>
      <c r="VH311" s="138"/>
      <c r="VI311" s="138"/>
      <c r="VJ311" s="138"/>
      <c r="VK311" s="138"/>
      <c r="VL311" s="138"/>
      <c r="VM311" s="138"/>
      <c r="VN311" s="138"/>
      <c r="VO311" s="138"/>
      <c r="VP311" s="138"/>
      <c r="VQ311" s="138"/>
      <c r="VR311" s="138"/>
      <c r="VS311" s="138"/>
      <c r="VT311" s="138"/>
      <c r="VU311" s="138"/>
      <c r="VV311" s="138"/>
      <c r="VW311" s="138"/>
      <c r="VX311" s="138"/>
      <c r="VY311" s="138"/>
      <c r="VZ311" s="138"/>
      <c r="WA311" s="138"/>
      <c r="WB311" s="138"/>
      <c r="WC311" s="138"/>
      <c r="WD311" s="138"/>
      <c r="WE311" s="138"/>
      <c r="WF311" s="138"/>
      <c r="WG311" s="138"/>
      <c r="WH311" s="138"/>
      <c r="WI311" s="138"/>
      <c r="WJ311" s="138"/>
      <c r="WK311" s="138"/>
      <c r="WL311" s="138"/>
      <c r="WM311" s="138"/>
      <c r="WN311" s="138"/>
      <c r="WO311" s="138"/>
      <c r="WP311" s="138"/>
      <c r="WQ311" s="138"/>
      <c r="WR311" s="138"/>
      <c r="WS311" s="138"/>
      <c r="WT311" s="138"/>
      <c r="WU311" s="138"/>
      <c r="WV311" s="138"/>
      <c r="WW311" s="138"/>
      <c r="WX311" s="138"/>
      <c r="WY311" s="138"/>
      <c r="WZ311" s="138"/>
      <c r="XA311" s="138"/>
      <c r="XB311" s="138"/>
      <c r="XC311" s="138"/>
      <c r="XD311" s="138"/>
      <c r="XE311" s="138"/>
      <c r="XF311" s="138"/>
      <c r="XG311" s="138"/>
      <c r="XH311" s="138"/>
      <c r="XI311" s="138"/>
      <c r="XJ311" s="138"/>
      <c r="XK311" s="138"/>
      <c r="XL311" s="138"/>
      <c r="XM311" s="138"/>
      <c r="XN311" s="138"/>
      <c r="XO311" s="138"/>
      <c r="XP311" s="138"/>
      <c r="XQ311" s="138"/>
      <c r="XR311" s="138"/>
      <c r="XS311" s="138"/>
      <c r="XT311" s="138"/>
      <c r="XU311" s="138"/>
      <c r="XV311" s="138"/>
      <c r="XW311" s="138"/>
      <c r="XX311" s="138"/>
      <c r="XY311" s="138"/>
      <c r="XZ311" s="138"/>
      <c r="YA311" s="138"/>
      <c r="YB311" s="138"/>
      <c r="YC311" s="138"/>
      <c r="YD311" s="138"/>
      <c r="YE311" s="138"/>
      <c r="YF311" s="138"/>
      <c r="YG311" s="138"/>
      <c r="YH311" s="138"/>
      <c r="YI311" s="138"/>
      <c r="YJ311" s="138"/>
      <c r="YK311" s="138"/>
      <c r="YL311" s="138"/>
      <c r="YM311" s="138"/>
      <c r="YN311" s="138"/>
      <c r="YO311" s="138"/>
      <c r="YP311" s="138"/>
      <c r="YQ311" s="138"/>
      <c r="YR311" s="138"/>
      <c r="YS311" s="138"/>
      <c r="YT311" s="138"/>
      <c r="YU311" s="138"/>
      <c r="YV311" s="138"/>
      <c r="YW311" s="138"/>
      <c r="YX311" s="138"/>
      <c r="YY311" s="138"/>
      <c r="YZ311" s="138"/>
      <c r="ZA311" s="138"/>
      <c r="ZB311" s="138"/>
      <c r="ZC311" s="138"/>
      <c r="ZD311" s="138"/>
      <c r="ZE311" s="138"/>
      <c r="ZF311" s="138"/>
      <c r="ZG311" s="138"/>
      <c r="ZH311" s="138"/>
      <c r="ZI311" s="138"/>
      <c r="ZJ311" s="138"/>
      <c r="ZK311" s="138"/>
      <c r="ZL311" s="138"/>
      <c r="ZM311" s="138"/>
      <c r="ZN311" s="138"/>
      <c r="ZO311" s="138"/>
      <c r="ZP311" s="138"/>
      <c r="ZQ311" s="138"/>
      <c r="ZR311" s="138"/>
      <c r="ZS311" s="138"/>
      <c r="ZT311" s="138"/>
      <c r="ZU311" s="138"/>
      <c r="ZV311" s="138"/>
      <c r="ZW311" s="138"/>
      <c r="ZX311" s="138"/>
      <c r="ZY311" s="138"/>
      <c r="ZZ311" s="138"/>
      <c r="AAA311" s="138"/>
      <c r="AAB311" s="138"/>
      <c r="AAC311" s="138"/>
      <c r="AAD311" s="138"/>
      <c r="AAE311" s="138"/>
      <c r="AAF311" s="138"/>
      <c r="AAG311" s="138"/>
      <c r="AAH311" s="138"/>
      <c r="AAI311" s="138"/>
      <c r="AAJ311" s="138"/>
      <c r="AAK311" s="138"/>
      <c r="AAL311" s="138"/>
      <c r="AAM311" s="138"/>
      <c r="AAN311" s="138"/>
      <c r="AAO311" s="138"/>
      <c r="AAP311" s="138"/>
      <c r="AAQ311" s="138"/>
      <c r="AAR311" s="138"/>
      <c r="AAS311" s="138"/>
      <c r="AAT311" s="138"/>
      <c r="AAU311" s="138"/>
      <c r="AAV311" s="138"/>
      <c r="AAW311" s="138"/>
      <c r="AAX311" s="138"/>
      <c r="AAY311" s="138"/>
      <c r="AAZ311" s="138"/>
      <c r="ABA311" s="138"/>
      <c r="ABB311" s="138"/>
      <c r="ABC311" s="138"/>
      <c r="ABD311" s="138"/>
      <c r="ABE311" s="138"/>
      <c r="ABF311" s="138"/>
      <c r="ABG311" s="138"/>
      <c r="ABH311" s="138"/>
      <c r="ABI311" s="138"/>
      <c r="ABJ311" s="138"/>
      <c r="ABK311" s="138"/>
      <c r="ABL311" s="138"/>
      <c r="ABM311" s="138"/>
      <c r="ABN311" s="138"/>
      <c r="ABO311" s="138"/>
      <c r="ABP311" s="138"/>
      <c r="ABQ311" s="138"/>
      <c r="ABR311" s="138"/>
      <c r="ABS311" s="138"/>
      <c r="ABT311" s="138"/>
      <c r="ABU311" s="138"/>
      <c r="ABV311" s="138"/>
      <c r="ABW311" s="138"/>
      <c r="ABX311" s="138"/>
      <c r="ABY311" s="138"/>
      <c r="ABZ311" s="138"/>
      <c r="ACA311" s="138"/>
      <c r="ACB311" s="138"/>
      <c r="ACC311" s="138"/>
      <c r="ACD311" s="138"/>
      <c r="ACE311" s="138"/>
      <c r="ACF311" s="138"/>
      <c r="ACG311" s="138"/>
      <c r="ACH311" s="138"/>
      <c r="ACI311" s="138"/>
      <c r="ACJ311" s="138"/>
      <c r="ACK311" s="138"/>
      <c r="ACL311" s="138"/>
      <c r="ACM311" s="138"/>
      <c r="ACN311" s="138"/>
      <c r="ACO311" s="138"/>
      <c r="ACP311" s="138"/>
      <c r="ACQ311" s="138"/>
      <c r="ACR311" s="138"/>
      <c r="ACS311" s="138"/>
      <c r="ACT311" s="138"/>
      <c r="ACU311" s="138"/>
      <c r="ACV311" s="138"/>
      <c r="ACW311" s="138"/>
      <c r="ACX311" s="138"/>
      <c r="ACY311" s="138"/>
      <c r="ACZ311" s="138"/>
      <c r="ADA311" s="138"/>
      <c r="ADB311" s="138"/>
      <c r="ADC311" s="138"/>
      <c r="ADD311" s="138"/>
      <c r="ADE311" s="138"/>
      <c r="ADF311" s="138"/>
      <c r="ADG311" s="138"/>
      <c r="ADH311" s="138"/>
      <c r="ADI311" s="138"/>
      <c r="ADJ311" s="138"/>
      <c r="ADK311" s="138"/>
      <c r="ADL311" s="138"/>
      <c r="ADM311" s="138"/>
      <c r="ADN311" s="138"/>
      <c r="ADO311" s="138"/>
      <c r="ADP311" s="138"/>
      <c r="ADQ311" s="138"/>
      <c r="ADR311" s="138"/>
      <c r="ADS311" s="138"/>
      <c r="ADT311" s="138"/>
      <c r="ADU311" s="138"/>
      <c r="ADV311" s="138"/>
      <c r="ADW311" s="138"/>
      <c r="ADX311" s="138"/>
      <c r="ADY311" s="138"/>
      <c r="ADZ311" s="138"/>
      <c r="AEA311" s="138"/>
      <c r="AEB311" s="138"/>
      <c r="AEC311" s="138"/>
      <c r="AED311" s="138"/>
      <c r="AEE311" s="138"/>
      <c r="AEF311" s="138"/>
      <c r="AEG311" s="138"/>
      <c r="AEH311" s="138"/>
      <c r="AEI311" s="138"/>
      <c r="AEJ311" s="138"/>
      <c r="AEK311" s="138"/>
      <c r="AEL311" s="138"/>
      <c r="AEM311" s="138"/>
      <c r="AEN311" s="138"/>
      <c r="AEO311" s="138"/>
      <c r="AEP311" s="138"/>
      <c r="AEQ311" s="138"/>
      <c r="AER311" s="138"/>
      <c r="AES311" s="138"/>
      <c r="AET311" s="138"/>
      <c r="AEU311" s="138"/>
      <c r="AEV311" s="138"/>
      <c r="AEW311" s="138"/>
      <c r="AEX311" s="138"/>
      <c r="AEY311" s="138"/>
      <c r="AEZ311" s="138"/>
      <c r="AFA311" s="138"/>
      <c r="AFB311" s="138"/>
      <c r="AFC311" s="138"/>
      <c r="AFD311" s="138"/>
      <c r="AFE311" s="138"/>
      <c r="AFF311" s="138"/>
      <c r="AFG311" s="138"/>
      <c r="AFH311" s="138"/>
      <c r="AFI311" s="138"/>
      <c r="AFJ311" s="138"/>
      <c r="AFK311" s="138"/>
      <c r="AFL311" s="138"/>
      <c r="AFM311" s="138"/>
      <c r="AFN311" s="138"/>
      <c r="AFO311" s="138"/>
      <c r="AFP311" s="138"/>
      <c r="AFQ311" s="138"/>
      <c r="AFR311" s="138"/>
      <c r="AFS311" s="138"/>
      <c r="AFT311" s="138"/>
      <c r="AFU311" s="138"/>
      <c r="AFV311" s="138"/>
      <c r="AFW311" s="138"/>
      <c r="AFX311" s="138"/>
      <c r="AFY311" s="138"/>
      <c r="AFZ311" s="138"/>
      <c r="AGA311" s="138"/>
      <c r="AGB311" s="138"/>
      <c r="AGC311" s="138"/>
      <c r="AGD311" s="138"/>
      <c r="AGE311" s="138"/>
      <c r="AGF311" s="138"/>
      <c r="AGG311" s="138"/>
      <c r="AGH311" s="138"/>
      <c r="AGI311" s="138"/>
      <c r="AGJ311" s="138"/>
      <c r="AGK311" s="138"/>
      <c r="AGL311" s="138"/>
      <c r="AGM311" s="138"/>
      <c r="AGN311" s="138"/>
      <c r="AGO311" s="138"/>
      <c r="AGP311" s="138"/>
      <c r="AGQ311" s="138"/>
      <c r="AGR311" s="138"/>
      <c r="AGS311" s="138"/>
      <c r="AGT311" s="138"/>
      <c r="AGU311" s="138"/>
      <c r="AGV311" s="138"/>
      <c r="AGW311" s="138"/>
      <c r="AGX311" s="138"/>
      <c r="AGY311" s="138"/>
      <c r="AGZ311" s="138"/>
      <c r="AHA311" s="138"/>
      <c r="AHB311" s="138"/>
      <c r="AHC311" s="138"/>
      <c r="AHD311" s="138"/>
      <c r="AHE311" s="138"/>
      <c r="AHF311" s="138"/>
      <c r="AHG311" s="138"/>
      <c r="AHH311" s="138"/>
      <c r="AHI311" s="138"/>
      <c r="AHJ311" s="138"/>
      <c r="AHK311" s="138"/>
      <c r="AHL311" s="138"/>
      <c r="AHM311" s="138"/>
      <c r="AHN311" s="138"/>
      <c r="AHO311" s="138"/>
      <c r="AHP311" s="138"/>
      <c r="AHQ311" s="138"/>
      <c r="AHR311" s="138"/>
      <c r="AHS311" s="138"/>
      <c r="AHT311" s="138"/>
      <c r="AHU311" s="138"/>
      <c r="AHV311" s="138"/>
      <c r="AHW311" s="138"/>
      <c r="AHX311" s="138"/>
      <c r="AHY311" s="138"/>
      <c r="AHZ311" s="138"/>
      <c r="AIA311" s="138"/>
      <c r="AIB311" s="138"/>
      <c r="AIC311" s="138"/>
      <c r="AID311" s="138"/>
      <c r="AIE311" s="138"/>
      <c r="AIF311" s="138"/>
      <c r="AIG311" s="138"/>
      <c r="AIH311" s="138"/>
      <c r="AII311" s="138"/>
      <c r="AIJ311" s="138"/>
      <c r="AIK311" s="138"/>
      <c r="AIL311" s="138"/>
      <c r="AIM311" s="138"/>
      <c r="AIN311" s="138"/>
      <c r="AIO311" s="138"/>
      <c r="AIP311" s="138"/>
      <c r="AIQ311" s="138"/>
      <c r="AIR311" s="138"/>
      <c r="AIS311" s="138"/>
      <c r="AIT311" s="138"/>
      <c r="AIU311" s="138"/>
      <c r="AIV311" s="138"/>
      <c r="AIW311" s="138"/>
      <c r="AIX311" s="138"/>
      <c r="AIY311" s="138"/>
      <c r="AIZ311" s="138"/>
      <c r="AJA311" s="138"/>
      <c r="AJB311" s="138"/>
      <c r="AJC311" s="138"/>
      <c r="AJD311" s="138"/>
      <c r="AJE311" s="138"/>
      <c r="AJF311" s="138"/>
      <c r="AJG311" s="138"/>
      <c r="AJH311" s="138"/>
      <c r="AJI311" s="138"/>
      <c r="AJJ311" s="138"/>
      <c r="AJK311" s="138"/>
      <c r="AJL311" s="138"/>
      <c r="AJM311" s="138"/>
      <c r="AJN311" s="138"/>
      <c r="AJO311" s="138"/>
      <c r="AJP311" s="138"/>
      <c r="AJQ311" s="138"/>
      <c r="AJR311" s="138"/>
      <c r="AJS311" s="138"/>
      <c r="AJT311" s="138"/>
      <c r="AJU311" s="138"/>
      <c r="AJV311" s="138"/>
      <c r="AJW311" s="138"/>
      <c r="AJX311" s="138"/>
      <c r="AJY311" s="138"/>
      <c r="AJZ311" s="138"/>
      <c r="AKA311" s="138"/>
      <c r="AKB311" s="138"/>
      <c r="AKC311" s="138"/>
      <c r="AKD311" s="138"/>
      <c r="AKE311" s="138"/>
      <c r="AKF311" s="138"/>
      <c r="AKG311" s="138"/>
      <c r="AKH311" s="138"/>
      <c r="AKI311" s="138"/>
      <c r="AKJ311" s="138"/>
      <c r="AKK311" s="138"/>
      <c r="AKL311" s="138"/>
      <c r="AKM311" s="138"/>
      <c r="AKN311" s="138"/>
      <c r="AKO311" s="138"/>
      <c r="AKP311" s="138"/>
      <c r="AKQ311" s="138"/>
      <c r="AKR311" s="138"/>
      <c r="AKS311" s="138"/>
      <c r="AKT311" s="138"/>
      <c r="AKU311" s="138"/>
      <c r="AKV311" s="138"/>
      <c r="AKW311" s="138"/>
      <c r="AKX311" s="138"/>
      <c r="AKY311" s="138"/>
      <c r="AKZ311" s="138"/>
      <c r="ALA311" s="138"/>
      <c r="ALB311" s="138"/>
      <c r="ALC311" s="138"/>
      <c r="ALD311" s="138"/>
      <c r="ALE311" s="138"/>
      <c r="ALF311" s="138"/>
      <c r="ALG311" s="138"/>
      <c r="ALH311" s="138"/>
      <c r="ALI311" s="138"/>
      <c r="ALJ311" s="138"/>
      <c r="ALK311" s="138"/>
      <c r="ALL311" s="138"/>
      <c r="ALM311" s="138"/>
      <c r="ALN311" s="138"/>
      <c r="ALO311" s="138"/>
      <c r="ALP311" s="138"/>
      <c r="ALQ311" s="138"/>
      <c r="ALR311" s="138"/>
      <c r="ALS311" s="138"/>
      <c r="ALT311" s="138"/>
      <c r="ALU311" s="138"/>
      <c r="ALV311" s="138"/>
      <c r="ALW311" s="138"/>
      <c r="ALX311" s="138"/>
      <c r="ALY311" s="138"/>
      <c r="ALZ311" s="138"/>
      <c r="AMA311" s="138"/>
      <c r="AMB311" s="138"/>
      <c r="AMC311" s="138"/>
      <c r="AMD311" s="138"/>
      <c r="AME311" s="138"/>
      <c r="AMF311" s="138"/>
      <c r="AMG311" s="138"/>
      <c r="AMH311" s="138"/>
      <c r="AMI311" s="138"/>
      <c r="AMJ311" s="138"/>
      <c r="AMK311" s="138"/>
    </row>
    <row r="312" spans="1:1025" s="140" customFormat="1">
      <c r="A312" s="210"/>
      <c r="B312" s="106"/>
      <c r="C312" s="137"/>
      <c r="D312" s="137"/>
      <c r="E312" s="137"/>
      <c r="F312" s="138"/>
      <c r="G312" s="138"/>
      <c r="H312" s="138"/>
      <c r="I312" s="138"/>
      <c r="J312" s="139"/>
      <c r="K312" s="138"/>
      <c r="M312" s="138"/>
      <c r="N312" s="138"/>
      <c r="O312" s="138"/>
      <c r="P312" s="138"/>
      <c r="Q312" s="138"/>
      <c r="R312" s="138"/>
      <c r="S312" s="138"/>
      <c r="T312" s="138"/>
      <c r="U312" s="138"/>
      <c r="V312" s="138"/>
      <c r="W312" s="138"/>
      <c r="X312" s="138"/>
      <c r="Y312" s="138"/>
      <c r="Z312" s="138"/>
      <c r="AA312" s="138"/>
      <c r="AB312" s="138"/>
      <c r="AC312" s="138"/>
      <c r="AD312" s="138"/>
      <c r="AE312" s="138"/>
      <c r="AF312" s="138"/>
      <c r="AG312" s="138"/>
      <c r="AH312" s="138"/>
      <c r="AI312" s="138"/>
      <c r="AJ312" s="138"/>
      <c r="AK312" s="138"/>
      <c r="AL312" s="138"/>
      <c r="AM312" s="138"/>
      <c r="AN312" s="138"/>
      <c r="AO312" s="138"/>
      <c r="AP312" s="138"/>
      <c r="AQ312" s="138"/>
      <c r="AR312" s="138"/>
      <c r="AS312" s="138"/>
      <c r="AT312" s="138"/>
      <c r="AU312" s="138"/>
      <c r="AV312" s="138"/>
      <c r="AW312" s="138"/>
      <c r="AX312" s="138"/>
      <c r="AY312" s="138"/>
      <c r="AZ312" s="138"/>
      <c r="BA312" s="138"/>
      <c r="BB312" s="138"/>
      <c r="BC312" s="138"/>
      <c r="BD312" s="138"/>
      <c r="BE312" s="138"/>
      <c r="BF312" s="138"/>
      <c r="BG312" s="138"/>
      <c r="BH312" s="138"/>
      <c r="BI312" s="138"/>
      <c r="BJ312" s="138"/>
      <c r="BK312" s="138"/>
      <c r="BL312" s="138"/>
      <c r="BM312" s="138"/>
      <c r="BN312" s="138"/>
      <c r="BO312" s="138"/>
      <c r="BP312" s="138"/>
      <c r="BQ312" s="138"/>
      <c r="BR312" s="138"/>
      <c r="BS312" s="138"/>
      <c r="BT312" s="138"/>
      <c r="BU312" s="138"/>
      <c r="BV312" s="138"/>
      <c r="BW312" s="138"/>
      <c r="BX312" s="138"/>
      <c r="BY312" s="138"/>
      <c r="BZ312" s="138"/>
      <c r="CA312" s="138"/>
      <c r="CB312" s="138"/>
      <c r="CC312" s="138"/>
      <c r="CD312" s="138"/>
      <c r="CE312" s="138"/>
      <c r="CF312" s="138"/>
      <c r="CG312" s="138"/>
      <c r="CH312" s="138"/>
      <c r="CI312" s="138"/>
      <c r="CJ312" s="138"/>
      <c r="CK312" s="138"/>
      <c r="CL312" s="138"/>
      <c r="CM312" s="138"/>
      <c r="CN312" s="138"/>
      <c r="CO312" s="138"/>
      <c r="CP312" s="138"/>
      <c r="CQ312" s="138"/>
      <c r="CR312" s="138"/>
      <c r="CS312" s="138"/>
      <c r="CT312" s="138"/>
      <c r="CU312" s="138"/>
      <c r="CV312" s="138"/>
      <c r="CW312" s="138"/>
      <c r="CX312" s="138"/>
      <c r="CY312" s="138"/>
      <c r="CZ312" s="138"/>
      <c r="DA312" s="138"/>
      <c r="DB312" s="138"/>
      <c r="DC312" s="138"/>
      <c r="DD312" s="138"/>
      <c r="DE312" s="138"/>
      <c r="DF312" s="138"/>
      <c r="DG312" s="138"/>
      <c r="DH312" s="138"/>
      <c r="DI312" s="138"/>
      <c r="DJ312" s="138"/>
      <c r="DK312" s="138"/>
      <c r="DL312" s="138"/>
      <c r="DM312" s="138"/>
      <c r="DN312" s="138"/>
      <c r="DO312" s="138"/>
      <c r="DP312" s="138"/>
      <c r="DQ312" s="138"/>
      <c r="DR312" s="138"/>
      <c r="DS312" s="138"/>
      <c r="DT312" s="138"/>
      <c r="DU312" s="138"/>
      <c r="DV312" s="138"/>
      <c r="DW312" s="138"/>
      <c r="DX312" s="138"/>
      <c r="DY312" s="138"/>
      <c r="DZ312" s="138"/>
      <c r="EA312" s="138"/>
      <c r="EB312" s="138"/>
      <c r="EC312" s="138"/>
      <c r="ED312" s="138"/>
      <c r="EE312" s="138"/>
      <c r="EF312" s="138"/>
      <c r="EG312" s="138"/>
      <c r="EH312" s="138"/>
      <c r="EI312" s="138"/>
      <c r="EJ312" s="138"/>
      <c r="EK312" s="138"/>
      <c r="EL312" s="138"/>
      <c r="EM312" s="138"/>
      <c r="EN312" s="138"/>
      <c r="EO312" s="138"/>
      <c r="EP312" s="138"/>
      <c r="EQ312" s="138"/>
      <c r="ER312" s="138"/>
      <c r="ES312" s="138"/>
      <c r="ET312" s="138"/>
      <c r="EU312" s="138"/>
      <c r="EV312" s="138"/>
      <c r="EW312" s="138"/>
      <c r="EX312" s="138"/>
      <c r="EY312" s="138"/>
      <c r="EZ312" s="138"/>
      <c r="FA312" s="138"/>
      <c r="FB312" s="138"/>
      <c r="FC312" s="138"/>
      <c r="FD312" s="138"/>
      <c r="FE312" s="138"/>
      <c r="FF312" s="138"/>
      <c r="FG312" s="138"/>
      <c r="FH312" s="138"/>
      <c r="FI312" s="138"/>
      <c r="FJ312" s="138"/>
      <c r="FK312" s="138"/>
      <c r="FL312" s="138"/>
      <c r="FM312" s="138"/>
      <c r="FN312" s="138"/>
      <c r="FO312" s="138"/>
      <c r="FP312" s="138"/>
      <c r="FQ312" s="138"/>
      <c r="FR312" s="138"/>
      <c r="FS312" s="138"/>
      <c r="FT312" s="138"/>
      <c r="FU312" s="138"/>
      <c r="FV312" s="138"/>
      <c r="FW312" s="138"/>
      <c r="FX312" s="138"/>
      <c r="FY312" s="138"/>
      <c r="FZ312" s="138"/>
      <c r="GA312" s="138"/>
      <c r="GB312" s="138"/>
      <c r="GC312" s="138"/>
      <c r="GD312" s="138"/>
      <c r="GE312" s="138"/>
      <c r="GF312" s="138"/>
      <c r="GG312" s="138"/>
      <c r="GH312" s="138"/>
      <c r="GI312" s="138"/>
      <c r="GJ312" s="138"/>
      <c r="GK312" s="138"/>
      <c r="GL312" s="138"/>
      <c r="GM312" s="138"/>
      <c r="GN312" s="138"/>
      <c r="GO312" s="138"/>
      <c r="GP312" s="138"/>
      <c r="GQ312" s="138"/>
      <c r="GR312" s="138"/>
      <c r="GS312" s="138"/>
      <c r="GT312" s="138"/>
      <c r="GU312" s="138"/>
      <c r="GV312" s="138"/>
      <c r="GW312" s="138"/>
      <c r="GX312" s="138"/>
      <c r="GY312" s="138"/>
      <c r="GZ312" s="138"/>
      <c r="HA312" s="138"/>
      <c r="HB312" s="138"/>
      <c r="HC312" s="138"/>
      <c r="HD312" s="138"/>
      <c r="HE312" s="138"/>
      <c r="HF312" s="138"/>
      <c r="HG312" s="138"/>
      <c r="HH312" s="138"/>
      <c r="HI312" s="138"/>
      <c r="HJ312" s="138"/>
      <c r="HK312" s="138"/>
      <c r="HL312" s="138"/>
      <c r="HM312" s="138"/>
      <c r="HN312" s="138"/>
      <c r="HO312" s="138"/>
      <c r="HP312" s="138"/>
      <c r="HQ312" s="138"/>
      <c r="HR312" s="138"/>
      <c r="HS312" s="138"/>
      <c r="HT312" s="138"/>
      <c r="HU312" s="138"/>
      <c r="HV312" s="138"/>
      <c r="HW312" s="138"/>
      <c r="HX312" s="138"/>
      <c r="HY312" s="138"/>
      <c r="HZ312" s="138"/>
      <c r="IA312" s="138"/>
      <c r="IB312" s="138"/>
      <c r="IC312" s="138"/>
      <c r="ID312" s="138"/>
      <c r="IE312" s="138"/>
      <c r="IF312" s="138"/>
      <c r="IG312" s="138"/>
      <c r="IH312" s="138"/>
      <c r="II312" s="138"/>
      <c r="IJ312" s="138"/>
      <c r="IK312" s="138"/>
      <c r="IL312" s="138"/>
      <c r="IM312" s="138"/>
      <c r="IN312" s="138"/>
      <c r="IO312" s="138"/>
      <c r="IP312" s="138"/>
      <c r="IQ312" s="138"/>
      <c r="IR312" s="138"/>
      <c r="IS312" s="138"/>
      <c r="IT312" s="138"/>
      <c r="IU312" s="138"/>
      <c r="IV312" s="138"/>
      <c r="IW312" s="138"/>
      <c r="IX312" s="138"/>
      <c r="IY312" s="138"/>
      <c r="IZ312" s="138"/>
      <c r="JA312" s="138"/>
      <c r="JB312" s="138"/>
      <c r="JC312" s="138"/>
      <c r="JD312" s="138"/>
      <c r="JE312" s="138"/>
      <c r="JF312" s="138"/>
      <c r="JG312" s="138"/>
      <c r="JH312" s="138"/>
      <c r="JI312" s="138"/>
      <c r="JJ312" s="138"/>
      <c r="JK312" s="138"/>
      <c r="JL312" s="138"/>
      <c r="JM312" s="138"/>
      <c r="JN312" s="138"/>
      <c r="JO312" s="138"/>
      <c r="JP312" s="138"/>
      <c r="JQ312" s="138"/>
      <c r="JR312" s="138"/>
      <c r="JS312" s="138"/>
      <c r="JT312" s="138"/>
      <c r="JU312" s="138"/>
      <c r="JV312" s="138"/>
      <c r="JW312" s="138"/>
      <c r="JX312" s="138"/>
      <c r="JY312" s="138"/>
      <c r="JZ312" s="138"/>
      <c r="KA312" s="138"/>
      <c r="KB312" s="138"/>
      <c r="KC312" s="138"/>
      <c r="KD312" s="138"/>
      <c r="KE312" s="138"/>
      <c r="KF312" s="138"/>
      <c r="KG312" s="138"/>
      <c r="KH312" s="138"/>
      <c r="KI312" s="138"/>
      <c r="KJ312" s="138"/>
      <c r="KK312" s="138"/>
      <c r="KL312" s="138"/>
      <c r="KM312" s="138"/>
      <c r="KN312" s="138"/>
      <c r="KO312" s="138"/>
      <c r="KP312" s="138"/>
      <c r="KQ312" s="138"/>
      <c r="KR312" s="138"/>
      <c r="KS312" s="138"/>
      <c r="KT312" s="138"/>
      <c r="KU312" s="138"/>
      <c r="KV312" s="138"/>
      <c r="KW312" s="138"/>
      <c r="KX312" s="138"/>
      <c r="KY312" s="138"/>
      <c r="KZ312" s="138"/>
      <c r="LA312" s="138"/>
      <c r="LB312" s="138"/>
      <c r="LC312" s="138"/>
      <c r="LD312" s="138"/>
      <c r="LE312" s="138"/>
      <c r="LF312" s="138"/>
      <c r="LG312" s="138"/>
      <c r="LH312" s="138"/>
      <c r="LI312" s="138"/>
      <c r="LJ312" s="138"/>
      <c r="LK312" s="138"/>
      <c r="LL312" s="138"/>
      <c r="LM312" s="138"/>
      <c r="LN312" s="138"/>
      <c r="LO312" s="138"/>
      <c r="LP312" s="138"/>
      <c r="LQ312" s="138"/>
      <c r="LR312" s="138"/>
      <c r="LS312" s="138"/>
      <c r="LT312" s="138"/>
      <c r="LU312" s="138"/>
      <c r="LV312" s="138"/>
      <c r="LW312" s="138"/>
      <c r="LX312" s="138"/>
      <c r="LY312" s="138"/>
      <c r="LZ312" s="138"/>
      <c r="MA312" s="138"/>
      <c r="MB312" s="138"/>
      <c r="MC312" s="138"/>
      <c r="MD312" s="138"/>
      <c r="ME312" s="138"/>
      <c r="MF312" s="138"/>
      <c r="MG312" s="138"/>
      <c r="MH312" s="138"/>
      <c r="MI312" s="138"/>
      <c r="MJ312" s="138"/>
      <c r="MK312" s="138"/>
      <c r="ML312" s="138"/>
      <c r="MM312" s="138"/>
      <c r="MN312" s="138"/>
      <c r="MO312" s="138"/>
      <c r="MP312" s="138"/>
      <c r="MQ312" s="138"/>
      <c r="MR312" s="138"/>
      <c r="MS312" s="138"/>
      <c r="MT312" s="138"/>
      <c r="MU312" s="138"/>
      <c r="MV312" s="138"/>
      <c r="MW312" s="138"/>
      <c r="MX312" s="138"/>
      <c r="MY312" s="138"/>
      <c r="MZ312" s="138"/>
      <c r="NA312" s="138"/>
      <c r="NB312" s="138"/>
      <c r="NC312" s="138"/>
      <c r="ND312" s="138"/>
      <c r="NE312" s="138"/>
      <c r="NF312" s="138"/>
      <c r="NG312" s="138"/>
      <c r="NH312" s="138"/>
      <c r="NI312" s="138"/>
      <c r="NJ312" s="138"/>
      <c r="NK312" s="138"/>
      <c r="NL312" s="138"/>
      <c r="NM312" s="138"/>
      <c r="NN312" s="138"/>
      <c r="NO312" s="138"/>
      <c r="NP312" s="138"/>
      <c r="NQ312" s="138"/>
      <c r="NR312" s="138"/>
      <c r="NS312" s="138"/>
      <c r="NT312" s="138"/>
      <c r="NU312" s="138"/>
      <c r="NV312" s="138"/>
      <c r="NW312" s="138"/>
      <c r="NX312" s="138"/>
      <c r="NY312" s="138"/>
      <c r="NZ312" s="138"/>
      <c r="OA312" s="138"/>
      <c r="OB312" s="138"/>
      <c r="OC312" s="138"/>
      <c r="OD312" s="138"/>
      <c r="OE312" s="138"/>
      <c r="OF312" s="138"/>
      <c r="OG312" s="138"/>
      <c r="OH312" s="138"/>
      <c r="OI312" s="138"/>
      <c r="OJ312" s="138"/>
      <c r="OK312" s="138"/>
      <c r="OL312" s="138"/>
      <c r="OM312" s="138"/>
      <c r="ON312" s="138"/>
      <c r="OO312" s="138"/>
      <c r="OP312" s="138"/>
      <c r="OQ312" s="138"/>
      <c r="OR312" s="138"/>
      <c r="OS312" s="138"/>
      <c r="OT312" s="138"/>
      <c r="OU312" s="138"/>
      <c r="OV312" s="138"/>
      <c r="OW312" s="138"/>
      <c r="OX312" s="138"/>
      <c r="OY312" s="138"/>
      <c r="OZ312" s="138"/>
      <c r="PA312" s="138"/>
      <c r="PB312" s="138"/>
      <c r="PC312" s="138"/>
      <c r="PD312" s="138"/>
      <c r="PE312" s="138"/>
      <c r="PF312" s="138"/>
      <c r="PG312" s="138"/>
      <c r="PH312" s="138"/>
      <c r="PI312" s="138"/>
      <c r="PJ312" s="138"/>
      <c r="PK312" s="138"/>
      <c r="PL312" s="138"/>
      <c r="PM312" s="138"/>
      <c r="PN312" s="138"/>
      <c r="PO312" s="138"/>
      <c r="PP312" s="138"/>
      <c r="PQ312" s="138"/>
      <c r="PR312" s="138"/>
      <c r="PS312" s="138"/>
      <c r="PT312" s="138"/>
      <c r="PU312" s="138"/>
      <c r="PV312" s="138"/>
      <c r="PW312" s="138"/>
      <c r="PX312" s="138"/>
      <c r="PY312" s="138"/>
      <c r="PZ312" s="138"/>
      <c r="QA312" s="138"/>
      <c r="QB312" s="138"/>
      <c r="QC312" s="138"/>
      <c r="QD312" s="138"/>
      <c r="QE312" s="138"/>
      <c r="QF312" s="138"/>
      <c r="QG312" s="138"/>
      <c r="QH312" s="138"/>
      <c r="QI312" s="138"/>
      <c r="QJ312" s="138"/>
      <c r="QK312" s="138"/>
      <c r="QL312" s="138"/>
      <c r="QM312" s="138"/>
      <c r="QN312" s="138"/>
      <c r="QO312" s="138"/>
      <c r="QP312" s="138"/>
      <c r="QQ312" s="138"/>
      <c r="QR312" s="138"/>
      <c r="QS312" s="138"/>
      <c r="QT312" s="138"/>
      <c r="QU312" s="138"/>
      <c r="QV312" s="138"/>
      <c r="QW312" s="138"/>
      <c r="QX312" s="138"/>
      <c r="QY312" s="138"/>
      <c r="QZ312" s="138"/>
      <c r="RA312" s="138"/>
      <c r="RB312" s="138"/>
      <c r="RC312" s="138"/>
      <c r="RD312" s="138"/>
      <c r="RE312" s="138"/>
      <c r="RF312" s="138"/>
      <c r="RG312" s="138"/>
      <c r="RH312" s="138"/>
      <c r="RI312" s="138"/>
      <c r="RJ312" s="138"/>
      <c r="RK312" s="138"/>
      <c r="RL312" s="138"/>
      <c r="RM312" s="138"/>
      <c r="RN312" s="138"/>
      <c r="RO312" s="138"/>
      <c r="RP312" s="138"/>
      <c r="RQ312" s="138"/>
      <c r="RR312" s="138"/>
      <c r="RS312" s="138"/>
      <c r="RT312" s="138"/>
      <c r="RU312" s="138"/>
      <c r="RV312" s="138"/>
      <c r="RW312" s="138"/>
      <c r="RX312" s="138"/>
      <c r="RY312" s="138"/>
      <c r="RZ312" s="138"/>
      <c r="SA312" s="138"/>
      <c r="SB312" s="138"/>
      <c r="SC312" s="138"/>
      <c r="SD312" s="138"/>
      <c r="SE312" s="138"/>
      <c r="SF312" s="138"/>
      <c r="SG312" s="138"/>
      <c r="SH312" s="138"/>
      <c r="SI312" s="138"/>
      <c r="SJ312" s="138"/>
      <c r="SK312" s="138"/>
      <c r="SL312" s="138"/>
      <c r="SM312" s="138"/>
      <c r="SN312" s="138"/>
      <c r="SO312" s="138"/>
      <c r="SP312" s="138"/>
      <c r="SQ312" s="138"/>
      <c r="SR312" s="138"/>
      <c r="SS312" s="138"/>
      <c r="ST312" s="138"/>
      <c r="SU312" s="138"/>
      <c r="SV312" s="138"/>
      <c r="SW312" s="138"/>
      <c r="SX312" s="138"/>
      <c r="SY312" s="138"/>
      <c r="SZ312" s="138"/>
      <c r="TA312" s="138"/>
      <c r="TB312" s="138"/>
      <c r="TC312" s="138"/>
      <c r="TD312" s="138"/>
      <c r="TE312" s="138"/>
      <c r="TF312" s="138"/>
      <c r="TG312" s="138"/>
      <c r="TH312" s="138"/>
      <c r="TI312" s="138"/>
      <c r="TJ312" s="138"/>
      <c r="TK312" s="138"/>
      <c r="TL312" s="138"/>
      <c r="TM312" s="138"/>
      <c r="TN312" s="138"/>
      <c r="TO312" s="138"/>
      <c r="TP312" s="138"/>
      <c r="TQ312" s="138"/>
      <c r="TR312" s="138"/>
      <c r="TS312" s="138"/>
      <c r="TT312" s="138"/>
      <c r="TU312" s="138"/>
      <c r="TV312" s="138"/>
      <c r="TW312" s="138"/>
      <c r="TX312" s="138"/>
      <c r="TY312" s="138"/>
      <c r="TZ312" s="138"/>
      <c r="UA312" s="138"/>
      <c r="UB312" s="138"/>
      <c r="UC312" s="138"/>
      <c r="UD312" s="138"/>
      <c r="UE312" s="138"/>
      <c r="UF312" s="138"/>
      <c r="UG312" s="138"/>
      <c r="UH312" s="138"/>
      <c r="UI312" s="138"/>
      <c r="UJ312" s="138"/>
      <c r="UK312" s="138"/>
      <c r="UL312" s="138"/>
      <c r="UM312" s="138"/>
      <c r="UN312" s="138"/>
      <c r="UO312" s="138"/>
      <c r="UP312" s="138"/>
      <c r="UQ312" s="138"/>
      <c r="UR312" s="138"/>
      <c r="US312" s="138"/>
      <c r="UT312" s="138"/>
      <c r="UU312" s="138"/>
      <c r="UV312" s="138"/>
      <c r="UW312" s="138"/>
      <c r="UX312" s="138"/>
      <c r="UY312" s="138"/>
      <c r="UZ312" s="138"/>
      <c r="VA312" s="138"/>
      <c r="VB312" s="138"/>
      <c r="VC312" s="138"/>
      <c r="VD312" s="138"/>
      <c r="VE312" s="138"/>
      <c r="VF312" s="138"/>
      <c r="VG312" s="138"/>
      <c r="VH312" s="138"/>
      <c r="VI312" s="138"/>
      <c r="VJ312" s="138"/>
      <c r="VK312" s="138"/>
      <c r="VL312" s="138"/>
      <c r="VM312" s="138"/>
      <c r="VN312" s="138"/>
      <c r="VO312" s="138"/>
      <c r="VP312" s="138"/>
      <c r="VQ312" s="138"/>
      <c r="VR312" s="138"/>
      <c r="VS312" s="138"/>
      <c r="VT312" s="138"/>
      <c r="VU312" s="138"/>
      <c r="VV312" s="138"/>
      <c r="VW312" s="138"/>
      <c r="VX312" s="138"/>
      <c r="VY312" s="138"/>
      <c r="VZ312" s="138"/>
      <c r="WA312" s="138"/>
      <c r="WB312" s="138"/>
      <c r="WC312" s="138"/>
      <c r="WD312" s="138"/>
      <c r="WE312" s="138"/>
      <c r="WF312" s="138"/>
      <c r="WG312" s="138"/>
      <c r="WH312" s="138"/>
      <c r="WI312" s="138"/>
      <c r="WJ312" s="138"/>
      <c r="WK312" s="138"/>
      <c r="WL312" s="138"/>
      <c r="WM312" s="138"/>
      <c r="WN312" s="138"/>
      <c r="WO312" s="138"/>
      <c r="WP312" s="138"/>
      <c r="WQ312" s="138"/>
      <c r="WR312" s="138"/>
      <c r="WS312" s="138"/>
      <c r="WT312" s="138"/>
      <c r="WU312" s="138"/>
      <c r="WV312" s="138"/>
      <c r="WW312" s="138"/>
      <c r="WX312" s="138"/>
      <c r="WY312" s="138"/>
      <c r="WZ312" s="138"/>
      <c r="XA312" s="138"/>
      <c r="XB312" s="138"/>
      <c r="XC312" s="138"/>
      <c r="XD312" s="138"/>
      <c r="XE312" s="138"/>
      <c r="XF312" s="138"/>
      <c r="XG312" s="138"/>
      <c r="XH312" s="138"/>
      <c r="XI312" s="138"/>
      <c r="XJ312" s="138"/>
      <c r="XK312" s="138"/>
      <c r="XL312" s="138"/>
      <c r="XM312" s="138"/>
      <c r="XN312" s="138"/>
      <c r="XO312" s="138"/>
      <c r="XP312" s="138"/>
      <c r="XQ312" s="138"/>
      <c r="XR312" s="138"/>
      <c r="XS312" s="138"/>
      <c r="XT312" s="138"/>
      <c r="XU312" s="138"/>
      <c r="XV312" s="138"/>
      <c r="XW312" s="138"/>
      <c r="XX312" s="138"/>
      <c r="XY312" s="138"/>
      <c r="XZ312" s="138"/>
      <c r="YA312" s="138"/>
      <c r="YB312" s="138"/>
      <c r="YC312" s="138"/>
      <c r="YD312" s="138"/>
      <c r="YE312" s="138"/>
      <c r="YF312" s="138"/>
      <c r="YG312" s="138"/>
      <c r="YH312" s="138"/>
      <c r="YI312" s="138"/>
      <c r="YJ312" s="138"/>
      <c r="YK312" s="138"/>
      <c r="YL312" s="138"/>
      <c r="YM312" s="138"/>
      <c r="YN312" s="138"/>
      <c r="YO312" s="138"/>
      <c r="YP312" s="138"/>
      <c r="YQ312" s="138"/>
      <c r="YR312" s="138"/>
      <c r="YS312" s="138"/>
      <c r="YT312" s="138"/>
      <c r="YU312" s="138"/>
      <c r="YV312" s="138"/>
      <c r="YW312" s="138"/>
      <c r="YX312" s="138"/>
      <c r="YY312" s="138"/>
      <c r="YZ312" s="138"/>
      <c r="ZA312" s="138"/>
      <c r="ZB312" s="138"/>
      <c r="ZC312" s="138"/>
      <c r="ZD312" s="138"/>
      <c r="ZE312" s="138"/>
      <c r="ZF312" s="138"/>
      <c r="ZG312" s="138"/>
      <c r="ZH312" s="138"/>
      <c r="ZI312" s="138"/>
      <c r="ZJ312" s="138"/>
      <c r="ZK312" s="138"/>
      <c r="ZL312" s="138"/>
      <c r="ZM312" s="138"/>
      <c r="ZN312" s="138"/>
      <c r="ZO312" s="138"/>
      <c r="ZP312" s="138"/>
      <c r="ZQ312" s="138"/>
      <c r="ZR312" s="138"/>
      <c r="ZS312" s="138"/>
      <c r="ZT312" s="138"/>
      <c r="ZU312" s="138"/>
      <c r="ZV312" s="138"/>
      <c r="ZW312" s="138"/>
      <c r="ZX312" s="138"/>
      <c r="ZY312" s="138"/>
      <c r="ZZ312" s="138"/>
      <c r="AAA312" s="138"/>
      <c r="AAB312" s="138"/>
      <c r="AAC312" s="138"/>
      <c r="AAD312" s="138"/>
      <c r="AAE312" s="138"/>
      <c r="AAF312" s="138"/>
      <c r="AAG312" s="138"/>
      <c r="AAH312" s="138"/>
      <c r="AAI312" s="138"/>
      <c r="AAJ312" s="138"/>
      <c r="AAK312" s="138"/>
      <c r="AAL312" s="138"/>
      <c r="AAM312" s="138"/>
      <c r="AAN312" s="138"/>
      <c r="AAO312" s="138"/>
      <c r="AAP312" s="138"/>
      <c r="AAQ312" s="138"/>
      <c r="AAR312" s="138"/>
      <c r="AAS312" s="138"/>
      <c r="AAT312" s="138"/>
      <c r="AAU312" s="138"/>
      <c r="AAV312" s="138"/>
      <c r="AAW312" s="138"/>
      <c r="AAX312" s="138"/>
      <c r="AAY312" s="138"/>
      <c r="AAZ312" s="138"/>
      <c r="ABA312" s="138"/>
      <c r="ABB312" s="138"/>
      <c r="ABC312" s="138"/>
      <c r="ABD312" s="138"/>
      <c r="ABE312" s="138"/>
      <c r="ABF312" s="138"/>
      <c r="ABG312" s="138"/>
      <c r="ABH312" s="138"/>
      <c r="ABI312" s="138"/>
      <c r="ABJ312" s="138"/>
      <c r="ABK312" s="138"/>
      <c r="ABL312" s="138"/>
      <c r="ABM312" s="138"/>
      <c r="ABN312" s="138"/>
      <c r="ABO312" s="138"/>
      <c r="ABP312" s="138"/>
      <c r="ABQ312" s="138"/>
      <c r="ABR312" s="138"/>
      <c r="ABS312" s="138"/>
      <c r="ABT312" s="138"/>
      <c r="ABU312" s="138"/>
      <c r="ABV312" s="138"/>
      <c r="ABW312" s="138"/>
      <c r="ABX312" s="138"/>
      <c r="ABY312" s="138"/>
      <c r="ABZ312" s="138"/>
      <c r="ACA312" s="138"/>
      <c r="ACB312" s="138"/>
      <c r="ACC312" s="138"/>
      <c r="ACD312" s="138"/>
      <c r="ACE312" s="138"/>
      <c r="ACF312" s="138"/>
      <c r="ACG312" s="138"/>
      <c r="ACH312" s="138"/>
      <c r="ACI312" s="138"/>
      <c r="ACJ312" s="138"/>
      <c r="ACK312" s="138"/>
      <c r="ACL312" s="138"/>
      <c r="ACM312" s="138"/>
      <c r="ACN312" s="138"/>
      <c r="ACO312" s="138"/>
      <c r="ACP312" s="138"/>
      <c r="ACQ312" s="138"/>
      <c r="ACR312" s="138"/>
      <c r="ACS312" s="138"/>
      <c r="ACT312" s="138"/>
      <c r="ACU312" s="138"/>
      <c r="ACV312" s="138"/>
      <c r="ACW312" s="138"/>
      <c r="ACX312" s="138"/>
      <c r="ACY312" s="138"/>
      <c r="ACZ312" s="138"/>
      <c r="ADA312" s="138"/>
      <c r="ADB312" s="138"/>
      <c r="ADC312" s="138"/>
      <c r="ADD312" s="138"/>
      <c r="ADE312" s="138"/>
      <c r="ADF312" s="138"/>
      <c r="ADG312" s="138"/>
      <c r="ADH312" s="138"/>
      <c r="ADI312" s="138"/>
      <c r="ADJ312" s="138"/>
      <c r="ADK312" s="138"/>
      <c r="ADL312" s="138"/>
      <c r="ADM312" s="138"/>
      <c r="ADN312" s="138"/>
      <c r="ADO312" s="138"/>
      <c r="ADP312" s="138"/>
      <c r="ADQ312" s="138"/>
      <c r="ADR312" s="138"/>
      <c r="ADS312" s="138"/>
      <c r="ADT312" s="138"/>
      <c r="ADU312" s="138"/>
      <c r="ADV312" s="138"/>
      <c r="ADW312" s="138"/>
      <c r="ADX312" s="138"/>
      <c r="ADY312" s="138"/>
      <c r="ADZ312" s="138"/>
      <c r="AEA312" s="138"/>
      <c r="AEB312" s="138"/>
      <c r="AEC312" s="138"/>
      <c r="AED312" s="138"/>
      <c r="AEE312" s="138"/>
      <c r="AEF312" s="138"/>
      <c r="AEG312" s="138"/>
      <c r="AEH312" s="138"/>
      <c r="AEI312" s="138"/>
      <c r="AEJ312" s="138"/>
      <c r="AEK312" s="138"/>
      <c r="AEL312" s="138"/>
      <c r="AEM312" s="138"/>
      <c r="AEN312" s="138"/>
      <c r="AEO312" s="138"/>
      <c r="AEP312" s="138"/>
      <c r="AEQ312" s="138"/>
      <c r="AER312" s="138"/>
      <c r="AES312" s="138"/>
      <c r="AET312" s="138"/>
      <c r="AEU312" s="138"/>
      <c r="AEV312" s="138"/>
      <c r="AEW312" s="138"/>
      <c r="AEX312" s="138"/>
      <c r="AEY312" s="138"/>
      <c r="AEZ312" s="138"/>
      <c r="AFA312" s="138"/>
      <c r="AFB312" s="138"/>
      <c r="AFC312" s="138"/>
      <c r="AFD312" s="138"/>
      <c r="AFE312" s="138"/>
      <c r="AFF312" s="138"/>
      <c r="AFG312" s="138"/>
      <c r="AFH312" s="138"/>
      <c r="AFI312" s="138"/>
      <c r="AFJ312" s="138"/>
      <c r="AFK312" s="138"/>
      <c r="AFL312" s="138"/>
      <c r="AFM312" s="138"/>
      <c r="AFN312" s="138"/>
      <c r="AFO312" s="138"/>
      <c r="AFP312" s="138"/>
      <c r="AFQ312" s="138"/>
      <c r="AFR312" s="138"/>
      <c r="AFS312" s="138"/>
      <c r="AFT312" s="138"/>
      <c r="AFU312" s="138"/>
      <c r="AFV312" s="138"/>
      <c r="AFW312" s="138"/>
      <c r="AFX312" s="138"/>
      <c r="AFY312" s="138"/>
      <c r="AFZ312" s="138"/>
      <c r="AGA312" s="138"/>
      <c r="AGB312" s="138"/>
      <c r="AGC312" s="138"/>
      <c r="AGD312" s="138"/>
      <c r="AGE312" s="138"/>
      <c r="AGF312" s="138"/>
      <c r="AGG312" s="138"/>
      <c r="AGH312" s="138"/>
      <c r="AGI312" s="138"/>
      <c r="AGJ312" s="138"/>
      <c r="AGK312" s="138"/>
      <c r="AGL312" s="138"/>
      <c r="AGM312" s="138"/>
      <c r="AGN312" s="138"/>
      <c r="AGO312" s="138"/>
      <c r="AGP312" s="138"/>
      <c r="AGQ312" s="138"/>
      <c r="AGR312" s="138"/>
      <c r="AGS312" s="138"/>
      <c r="AGT312" s="138"/>
      <c r="AGU312" s="138"/>
      <c r="AGV312" s="138"/>
      <c r="AGW312" s="138"/>
      <c r="AGX312" s="138"/>
      <c r="AGY312" s="138"/>
      <c r="AGZ312" s="138"/>
      <c r="AHA312" s="138"/>
      <c r="AHB312" s="138"/>
      <c r="AHC312" s="138"/>
      <c r="AHD312" s="138"/>
      <c r="AHE312" s="138"/>
      <c r="AHF312" s="138"/>
      <c r="AHG312" s="138"/>
      <c r="AHH312" s="138"/>
      <c r="AHI312" s="138"/>
      <c r="AHJ312" s="138"/>
      <c r="AHK312" s="138"/>
      <c r="AHL312" s="138"/>
      <c r="AHM312" s="138"/>
      <c r="AHN312" s="138"/>
      <c r="AHO312" s="138"/>
      <c r="AHP312" s="138"/>
      <c r="AHQ312" s="138"/>
      <c r="AHR312" s="138"/>
      <c r="AHS312" s="138"/>
      <c r="AHT312" s="138"/>
      <c r="AHU312" s="138"/>
      <c r="AHV312" s="138"/>
      <c r="AHW312" s="138"/>
      <c r="AHX312" s="138"/>
      <c r="AHY312" s="138"/>
      <c r="AHZ312" s="138"/>
      <c r="AIA312" s="138"/>
      <c r="AIB312" s="138"/>
      <c r="AIC312" s="138"/>
      <c r="AID312" s="138"/>
      <c r="AIE312" s="138"/>
      <c r="AIF312" s="138"/>
      <c r="AIG312" s="138"/>
      <c r="AIH312" s="138"/>
      <c r="AII312" s="138"/>
      <c r="AIJ312" s="138"/>
      <c r="AIK312" s="138"/>
      <c r="AIL312" s="138"/>
      <c r="AIM312" s="138"/>
      <c r="AIN312" s="138"/>
      <c r="AIO312" s="138"/>
      <c r="AIP312" s="138"/>
      <c r="AIQ312" s="138"/>
      <c r="AIR312" s="138"/>
      <c r="AIS312" s="138"/>
      <c r="AIT312" s="138"/>
      <c r="AIU312" s="138"/>
      <c r="AIV312" s="138"/>
      <c r="AIW312" s="138"/>
      <c r="AIX312" s="138"/>
      <c r="AIY312" s="138"/>
      <c r="AIZ312" s="138"/>
      <c r="AJA312" s="138"/>
      <c r="AJB312" s="138"/>
      <c r="AJC312" s="138"/>
      <c r="AJD312" s="138"/>
      <c r="AJE312" s="138"/>
      <c r="AJF312" s="138"/>
      <c r="AJG312" s="138"/>
      <c r="AJH312" s="138"/>
      <c r="AJI312" s="138"/>
      <c r="AJJ312" s="138"/>
      <c r="AJK312" s="138"/>
      <c r="AJL312" s="138"/>
      <c r="AJM312" s="138"/>
      <c r="AJN312" s="138"/>
      <c r="AJO312" s="138"/>
      <c r="AJP312" s="138"/>
      <c r="AJQ312" s="138"/>
      <c r="AJR312" s="138"/>
      <c r="AJS312" s="138"/>
      <c r="AJT312" s="138"/>
      <c r="AJU312" s="138"/>
      <c r="AJV312" s="138"/>
      <c r="AJW312" s="138"/>
      <c r="AJX312" s="138"/>
      <c r="AJY312" s="138"/>
      <c r="AJZ312" s="138"/>
      <c r="AKA312" s="138"/>
      <c r="AKB312" s="138"/>
      <c r="AKC312" s="138"/>
      <c r="AKD312" s="138"/>
      <c r="AKE312" s="138"/>
      <c r="AKF312" s="138"/>
      <c r="AKG312" s="138"/>
      <c r="AKH312" s="138"/>
      <c r="AKI312" s="138"/>
      <c r="AKJ312" s="138"/>
      <c r="AKK312" s="138"/>
      <c r="AKL312" s="138"/>
      <c r="AKM312" s="138"/>
      <c r="AKN312" s="138"/>
      <c r="AKO312" s="138"/>
      <c r="AKP312" s="138"/>
      <c r="AKQ312" s="138"/>
      <c r="AKR312" s="138"/>
      <c r="AKS312" s="138"/>
      <c r="AKT312" s="138"/>
      <c r="AKU312" s="138"/>
      <c r="AKV312" s="138"/>
      <c r="AKW312" s="138"/>
      <c r="AKX312" s="138"/>
      <c r="AKY312" s="138"/>
      <c r="AKZ312" s="138"/>
      <c r="ALA312" s="138"/>
      <c r="ALB312" s="138"/>
      <c r="ALC312" s="138"/>
      <c r="ALD312" s="138"/>
      <c r="ALE312" s="138"/>
      <c r="ALF312" s="138"/>
      <c r="ALG312" s="138"/>
      <c r="ALH312" s="138"/>
      <c r="ALI312" s="138"/>
      <c r="ALJ312" s="138"/>
      <c r="ALK312" s="138"/>
      <c r="ALL312" s="138"/>
      <c r="ALM312" s="138"/>
      <c r="ALN312" s="138"/>
      <c r="ALO312" s="138"/>
      <c r="ALP312" s="138"/>
      <c r="ALQ312" s="138"/>
      <c r="ALR312" s="138"/>
      <c r="ALS312" s="138"/>
      <c r="ALT312" s="138"/>
      <c r="ALU312" s="138"/>
      <c r="ALV312" s="138"/>
      <c r="ALW312" s="138"/>
      <c r="ALX312" s="138"/>
      <c r="ALY312" s="138"/>
      <c r="ALZ312" s="138"/>
      <c r="AMA312" s="138"/>
      <c r="AMB312" s="138"/>
      <c r="AMC312" s="138"/>
      <c r="AMD312" s="138"/>
      <c r="AME312" s="138"/>
      <c r="AMF312" s="138"/>
      <c r="AMG312" s="138"/>
      <c r="AMH312" s="138"/>
      <c r="AMI312" s="138"/>
      <c r="AMJ312" s="138"/>
      <c r="AMK312" s="138"/>
    </row>
    <row r="313" spans="1:1025" s="140" customFormat="1">
      <c r="A313" s="210"/>
      <c r="B313" s="106"/>
      <c r="C313" s="137"/>
      <c r="D313" s="137"/>
      <c r="E313" s="137"/>
      <c r="F313" s="138"/>
      <c r="G313" s="138"/>
      <c r="H313" s="138"/>
      <c r="I313" s="138"/>
      <c r="J313" s="139"/>
      <c r="K313" s="138"/>
      <c r="M313" s="138"/>
      <c r="N313" s="138"/>
      <c r="O313" s="138"/>
      <c r="P313" s="138"/>
      <c r="Q313" s="138"/>
      <c r="R313" s="138"/>
      <c r="S313" s="138"/>
      <c r="T313" s="138"/>
      <c r="U313" s="138"/>
      <c r="V313" s="138"/>
      <c r="W313" s="138"/>
      <c r="X313" s="138"/>
      <c r="Y313" s="138"/>
      <c r="Z313" s="138"/>
      <c r="AA313" s="138"/>
      <c r="AB313" s="138"/>
      <c r="AC313" s="138"/>
      <c r="AD313" s="138"/>
      <c r="AE313" s="138"/>
      <c r="AF313" s="138"/>
      <c r="AG313" s="138"/>
      <c r="AH313" s="138"/>
      <c r="AI313" s="138"/>
      <c r="AJ313" s="138"/>
      <c r="AK313" s="138"/>
      <c r="AL313" s="138"/>
      <c r="AM313" s="138"/>
      <c r="AN313" s="138"/>
      <c r="AO313" s="138"/>
      <c r="AP313" s="138"/>
      <c r="AQ313" s="138"/>
      <c r="AR313" s="138"/>
      <c r="AS313" s="138"/>
      <c r="AT313" s="138"/>
      <c r="AU313" s="138"/>
      <c r="AV313" s="138"/>
      <c r="AW313" s="138"/>
      <c r="AX313" s="138"/>
      <c r="AY313" s="138"/>
      <c r="AZ313" s="138"/>
      <c r="BA313" s="138"/>
      <c r="BB313" s="138"/>
      <c r="BC313" s="138"/>
      <c r="BD313" s="138"/>
      <c r="BE313" s="138"/>
      <c r="BF313" s="138"/>
      <c r="BG313" s="138"/>
      <c r="BH313" s="138"/>
      <c r="BI313" s="138"/>
      <c r="BJ313" s="138"/>
      <c r="BK313" s="138"/>
      <c r="BL313" s="138"/>
      <c r="BM313" s="138"/>
      <c r="BN313" s="138"/>
      <c r="BO313" s="138"/>
      <c r="BP313" s="138"/>
      <c r="BQ313" s="138"/>
      <c r="BR313" s="138"/>
      <c r="BS313" s="138"/>
      <c r="BT313" s="138"/>
      <c r="BU313" s="138"/>
      <c r="BV313" s="138"/>
      <c r="BW313" s="138"/>
      <c r="BX313" s="138"/>
      <c r="BY313" s="138"/>
      <c r="BZ313" s="138"/>
      <c r="CA313" s="138"/>
      <c r="CB313" s="138"/>
      <c r="CC313" s="138"/>
      <c r="CD313" s="138"/>
      <c r="CE313" s="138"/>
      <c r="CF313" s="138"/>
      <c r="CG313" s="138"/>
      <c r="CH313" s="138"/>
      <c r="CI313" s="138"/>
      <c r="CJ313" s="138"/>
      <c r="CK313" s="138"/>
      <c r="CL313" s="138"/>
      <c r="CM313" s="138"/>
      <c r="CN313" s="138"/>
      <c r="CO313" s="138"/>
      <c r="CP313" s="138"/>
      <c r="CQ313" s="138"/>
      <c r="CR313" s="138"/>
      <c r="CS313" s="138"/>
      <c r="CT313" s="138"/>
      <c r="CU313" s="138"/>
      <c r="CV313" s="138"/>
      <c r="CW313" s="138"/>
      <c r="CX313" s="138"/>
      <c r="CY313" s="138"/>
      <c r="CZ313" s="138"/>
      <c r="DA313" s="138"/>
      <c r="DB313" s="138"/>
      <c r="DC313" s="138"/>
      <c r="DD313" s="138"/>
      <c r="DE313" s="138"/>
      <c r="DF313" s="138"/>
      <c r="DG313" s="138"/>
      <c r="DH313" s="138"/>
      <c r="DI313" s="138"/>
      <c r="DJ313" s="138"/>
      <c r="DK313" s="138"/>
      <c r="DL313" s="138"/>
      <c r="DM313" s="138"/>
      <c r="DN313" s="138"/>
      <c r="DO313" s="138"/>
      <c r="DP313" s="138"/>
      <c r="DQ313" s="138"/>
      <c r="DR313" s="138"/>
      <c r="DS313" s="138"/>
      <c r="DT313" s="138"/>
      <c r="DU313" s="138"/>
      <c r="DV313" s="138"/>
      <c r="DW313" s="138"/>
      <c r="DX313" s="138"/>
      <c r="DY313" s="138"/>
      <c r="DZ313" s="138"/>
      <c r="EA313" s="138"/>
      <c r="EB313" s="138"/>
      <c r="EC313" s="138"/>
      <c r="ED313" s="138"/>
      <c r="EE313" s="138"/>
      <c r="EF313" s="138"/>
      <c r="EG313" s="138"/>
      <c r="EH313" s="138"/>
      <c r="EI313" s="138"/>
      <c r="EJ313" s="138"/>
      <c r="EK313" s="138"/>
      <c r="EL313" s="138"/>
      <c r="EM313" s="138"/>
      <c r="EN313" s="138"/>
      <c r="EO313" s="138"/>
      <c r="EP313" s="138"/>
      <c r="EQ313" s="138"/>
      <c r="ER313" s="138"/>
      <c r="ES313" s="138"/>
      <c r="ET313" s="138"/>
      <c r="EU313" s="138"/>
      <c r="EV313" s="138"/>
      <c r="EW313" s="138"/>
      <c r="EX313" s="138"/>
      <c r="EY313" s="138"/>
      <c r="EZ313" s="138"/>
      <c r="FA313" s="138"/>
      <c r="FB313" s="138"/>
      <c r="FC313" s="138"/>
      <c r="FD313" s="138"/>
      <c r="FE313" s="138"/>
      <c r="FF313" s="138"/>
      <c r="FG313" s="138"/>
      <c r="FH313" s="138"/>
      <c r="FI313" s="138"/>
      <c r="FJ313" s="138"/>
      <c r="FK313" s="138"/>
      <c r="FL313" s="138"/>
      <c r="FM313" s="138"/>
      <c r="FN313" s="138"/>
      <c r="FO313" s="138"/>
      <c r="FP313" s="138"/>
      <c r="FQ313" s="138"/>
      <c r="FR313" s="138"/>
      <c r="FS313" s="138"/>
      <c r="FT313" s="138"/>
      <c r="FU313" s="138"/>
      <c r="FV313" s="138"/>
      <c r="FW313" s="138"/>
      <c r="FX313" s="138"/>
      <c r="FY313" s="138"/>
      <c r="FZ313" s="138"/>
      <c r="GA313" s="138"/>
      <c r="GB313" s="138"/>
      <c r="GC313" s="138"/>
      <c r="GD313" s="138"/>
      <c r="GE313" s="138"/>
      <c r="GF313" s="138"/>
      <c r="GG313" s="138"/>
      <c r="GH313" s="138"/>
      <c r="GI313" s="138"/>
      <c r="GJ313" s="138"/>
      <c r="GK313" s="138"/>
      <c r="GL313" s="138"/>
      <c r="GM313" s="138"/>
      <c r="GN313" s="138"/>
      <c r="GO313" s="138"/>
      <c r="GP313" s="138"/>
      <c r="GQ313" s="138"/>
      <c r="GR313" s="138"/>
      <c r="GS313" s="138"/>
      <c r="GT313" s="138"/>
      <c r="GU313" s="138"/>
      <c r="GV313" s="138"/>
      <c r="GW313" s="138"/>
      <c r="GX313" s="138"/>
      <c r="GY313" s="138"/>
      <c r="GZ313" s="138"/>
      <c r="HA313" s="138"/>
      <c r="HB313" s="138"/>
      <c r="HC313" s="138"/>
      <c r="HD313" s="138"/>
      <c r="HE313" s="138"/>
      <c r="HF313" s="138"/>
      <c r="HG313" s="138"/>
      <c r="HH313" s="138"/>
      <c r="HI313" s="138"/>
      <c r="HJ313" s="138"/>
      <c r="HK313" s="138"/>
      <c r="HL313" s="138"/>
      <c r="HM313" s="138"/>
      <c r="HN313" s="138"/>
      <c r="HO313" s="138"/>
      <c r="HP313" s="138"/>
      <c r="HQ313" s="138"/>
      <c r="HR313" s="138"/>
      <c r="HS313" s="138"/>
      <c r="HT313" s="138"/>
      <c r="HU313" s="138"/>
      <c r="HV313" s="138"/>
      <c r="HW313" s="138"/>
      <c r="HX313" s="138"/>
      <c r="HY313" s="138"/>
      <c r="HZ313" s="138"/>
      <c r="IA313" s="138"/>
      <c r="IB313" s="138"/>
      <c r="IC313" s="138"/>
      <c r="ID313" s="138"/>
      <c r="IE313" s="138"/>
      <c r="IF313" s="138"/>
      <c r="IG313" s="138"/>
      <c r="IH313" s="138"/>
      <c r="II313" s="138"/>
      <c r="IJ313" s="138"/>
      <c r="IK313" s="138"/>
      <c r="IL313" s="138"/>
      <c r="IM313" s="138"/>
      <c r="IN313" s="138"/>
      <c r="IO313" s="138"/>
      <c r="IP313" s="138"/>
      <c r="IQ313" s="138"/>
      <c r="IR313" s="138"/>
      <c r="IS313" s="138"/>
      <c r="IT313" s="138"/>
      <c r="IU313" s="138"/>
      <c r="IV313" s="138"/>
      <c r="IW313" s="138"/>
      <c r="IX313" s="138"/>
      <c r="IY313" s="138"/>
      <c r="IZ313" s="138"/>
      <c r="JA313" s="138"/>
      <c r="JB313" s="138"/>
      <c r="JC313" s="138"/>
      <c r="JD313" s="138"/>
      <c r="JE313" s="138"/>
      <c r="JF313" s="138"/>
      <c r="JG313" s="138"/>
      <c r="JH313" s="138"/>
      <c r="JI313" s="138"/>
      <c r="JJ313" s="138"/>
      <c r="JK313" s="138"/>
      <c r="JL313" s="138"/>
      <c r="JM313" s="138"/>
      <c r="JN313" s="138"/>
      <c r="JO313" s="138"/>
      <c r="JP313" s="138"/>
      <c r="JQ313" s="138"/>
      <c r="JR313" s="138"/>
      <c r="JS313" s="138"/>
      <c r="JT313" s="138"/>
      <c r="JU313" s="138"/>
      <c r="JV313" s="138"/>
      <c r="JW313" s="138"/>
      <c r="JX313" s="138"/>
      <c r="JY313" s="138"/>
      <c r="JZ313" s="138"/>
      <c r="KA313" s="138"/>
      <c r="KB313" s="138"/>
      <c r="KC313" s="138"/>
      <c r="KD313" s="138"/>
      <c r="KE313" s="138"/>
      <c r="KF313" s="138"/>
      <c r="KG313" s="138"/>
      <c r="KH313" s="138"/>
      <c r="KI313" s="138"/>
      <c r="KJ313" s="138"/>
      <c r="KK313" s="138"/>
      <c r="KL313" s="138"/>
      <c r="KM313" s="138"/>
      <c r="KN313" s="138"/>
      <c r="KO313" s="138"/>
      <c r="KP313" s="138"/>
      <c r="KQ313" s="138"/>
      <c r="KR313" s="138"/>
      <c r="KS313" s="138"/>
      <c r="KT313" s="138"/>
      <c r="KU313" s="138"/>
      <c r="KV313" s="138"/>
      <c r="KW313" s="138"/>
      <c r="KX313" s="138"/>
      <c r="KY313" s="138"/>
      <c r="KZ313" s="138"/>
      <c r="LA313" s="138"/>
      <c r="LB313" s="138"/>
      <c r="LC313" s="138"/>
      <c r="LD313" s="138"/>
      <c r="LE313" s="138"/>
      <c r="LF313" s="138"/>
      <c r="LG313" s="138"/>
      <c r="LH313" s="138"/>
      <c r="LI313" s="138"/>
      <c r="LJ313" s="138"/>
      <c r="LK313" s="138"/>
      <c r="LL313" s="138"/>
      <c r="LM313" s="138"/>
      <c r="LN313" s="138"/>
      <c r="LO313" s="138"/>
      <c r="LP313" s="138"/>
      <c r="LQ313" s="138"/>
      <c r="LR313" s="138"/>
      <c r="LS313" s="138"/>
      <c r="LT313" s="138"/>
      <c r="LU313" s="138"/>
      <c r="LV313" s="138"/>
      <c r="LW313" s="138"/>
      <c r="LX313" s="138"/>
      <c r="LY313" s="138"/>
      <c r="LZ313" s="138"/>
      <c r="MA313" s="138"/>
      <c r="MB313" s="138"/>
      <c r="MC313" s="138"/>
      <c r="MD313" s="138"/>
      <c r="ME313" s="138"/>
      <c r="MF313" s="138"/>
      <c r="MG313" s="138"/>
      <c r="MH313" s="138"/>
      <c r="MI313" s="138"/>
      <c r="MJ313" s="138"/>
      <c r="MK313" s="138"/>
      <c r="ML313" s="138"/>
      <c r="MM313" s="138"/>
      <c r="MN313" s="138"/>
      <c r="MO313" s="138"/>
      <c r="MP313" s="138"/>
      <c r="MQ313" s="138"/>
      <c r="MR313" s="138"/>
      <c r="MS313" s="138"/>
      <c r="MT313" s="138"/>
      <c r="MU313" s="138"/>
      <c r="MV313" s="138"/>
      <c r="MW313" s="138"/>
      <c r="MX313" s="138"/>
      <c r="MY313" s="138"/>
      <c r="MZ313" s="138"/>
      <c r="NA313" s="138"/>
      <c r="NB313" s="138"/>
      <c r="NC313" s="138"/>
      <c r="ND313" s="138"/>
      <c r="NE313" s="138"/>
      <c r="NF313" s="138"/>
      <c r="NG313" s="138"/>
      <c r="NH313" s="138"/>
      <c r="NI313" s="138"/>
      <c r="NJ313" s="138"/>
      <c r="NK313" s="138"/>
      <c r="NL313" s="138"/>
      <c r="NM313" s="138"/>
      <c r="NN313" s="138"/>
      <c r="NO313" s="138"/>
      <c r="NP313" s="138"/>
      <c r="NQ313" s="138"/>
      <c r="NR313" s="138"/>
      <c r="NS313" s="138"/>
      <c r="NT313" s="138"/>
      <c r="NU313" s="138"/>
      <c r="NV313" s="138"/>
      <c r="NW313" s="138"/>
      <c r="NX313" s="138"/>
      <c r="NY313" s="138"/>
      <c r="NZ313" s="138"/>
      <c r="OA313" s="138"/>
      <c r="OB313" s="138"/>
      <c r="OC313" s="138"/>
      <c r="OD313" s="138"/>
      <c r="OE313" s="138"/>
      <c r="OF313" s="138"/>
      <c r="OG313" s="138"/>
      <c r="OH313" s="138"/>
      <c r="OI313" s="138"/>
      <c r="OJ313" s="138"/>
      <c r="OK313" s="138"/>
      <c r="OL313" s="138"/>
      <c r="OM313" s="138"/>
      <c r="ON313" s="138"/>
      <c r="OO313" s="138"/>
      <c r="OP313" s="138"/>
      <c r="OQ313" s="138"/>
      <c r="OR313" s="138"/>
      <c r="OS313" s="138"/>
      <c r="OT313" s="138"/>
      <c r="OU313" s="138"/>
      <c r="OV313" s="138"/>
      <c r="OW313" s="138"/>
      <c r="OX313" s="138"/>
      <c r="OY313" s="138"/>
      <c r="OZ313" s="138"/>
      <c r="PA313" s="138"/>
      <c r="PB313" s="138"/>
      <c r="PC313" s="138"/>
      <c r="PD313" s="138"/>
      <c r="PE313" s="138"/>
      <c r="PF313" s="138"/>
      <c r="PG313" s="138"/>
      <c r="PH313" s="138"/>
      <c r="PI313" s="138"/>
      <c r="PJ313" s="138"/>
      <c r="PK313" s="138"/>
      <c r="PL313" s="138"/>
      <c r="PM313" s="138"/>
      <c r="PN313" s="138"/>
      <c r="PO313" s="138"/>
      <c r="PP313" s="138"/>
      <c r="PQ313" s="138"/>
      <c r="PR313" s="138"/>
      <c r="PS313" s="138"/>
      <c r="PT313" s="138"/>
      <c r="PU313" s="138"/>
      <c r="PV313" s="138"/>
      <c r="PW313" s="138"/>
      <c r="PX313" s="138"/>
      <c r="PY313" s="138"/>
      <c r="PZ313" s="138"/>
      <c r="QA313" s="138"/>
      <c r="QB313" s="138"/>
      <c r="QC313" s="138"/>
      <c r="QD313" s="138"/>
      <c r="QE313" s="138"/>
      <c r="QF313" s="138"/>
      <c r="QG313" s="138"/>
      <c r="QH313" s="138"/>
      <c r="QI313" s="138"/>
      <c r="QJ313" s="138"/>
      <c r="QK313" s="138"/>
      <c r="QL313" s="138"/>
      <c r="QM313" s="138"/>
      <c r="QN313" s="138"/>
      <c r="QO313" s="138"/>
      <c r="QP313" s="138"/>
      <c r="QQ313" s="138"/>
      <c r="QR313" s="138"/>
      <c r="QS313" s="138"/>
      <c r="QT313" s="138"/>
      <c r="QU313" s="138"/>
      <c r="QV313" s="138"/>
      <c r="QW313" s="138"/>
      <c r="QX313" s="138"/>
      <c r="QY313" s="138"/>
      <c r="QZ313" s="138"/>
      <c r="RA313" s="138"/>
      <c r="RB313" s="138"/>
      <c r="RC313" s="138"/>
      <c r="RD313" s="138"/>
      <c r="RE313" s="138"/>
      <c r="RF313" s="138"/>
      <c r="RG313" s="138"/>
      <c r="RH313" s="138"/>
      <c r="RI313" s="138"/>
      <c r="RJ313" s="138"/>
      <c r="RK313" s="138"/>
      <c r="RL313" s="138"/>
      <c r="RM313" s="138"/>
      <c r="RN313" s="138"/>
      <c r="RO313" s="138"/>
      <c r="RP313" s="138"/>
      <c r="RQ313" s="138"/>
      <c r="RR313" s="138"/>
      <c r="RS313" s="138"/>
      <c r="RT313" s="138"/>
      <c r="RU313" s="138"/>
      <c r="RV313" s="138"/>
      <c r="RW313" s="138"/>
      <c r="RX313" s="138"/>
      <c r="RY313" s="138"/>
      <c r="RZ313" s="138"/>
      <c r="SA313" s="138"/>
      <c r="SB313" s="138"/>
      <c r="SC313" s="138"/>
      <c r="SD313" s="138"/>
      <c r="SE313" s="138"/>
      <c r="SF313" s="138"/>
      <c r="SG313" s="138"/>
      <c r="SH313" s="138"/>
      <c r="SI313" s="138"/>
      <c r="SJ313" s="138"/>
      <c r="SK313" s="138"/>
      <c r="SL313" s="138"/>
      <c r="SM313" s="138"/>
      <c r="SN313" s="138"/>
      <c r="SO313" s="138"/>
      <c r="SP313" s="138"/>
      <c r="SQ313" s="138"/>
      <c r="SR313" s="138"/>
      <c r="SS313" s="138"/>
      <c r="ST313" s="138"/>
      <c r="SU313" s="138"/>
      <c r="SV313" s="138"/>
      <c r="SW313" s="138"/>
      <c r="SX313" s="138"/>
      <c r="SY313" s="138"/>
      <c r="SZ313" s="138"/>
      <c r="TA313" s="138"/>
      <c r="TB313" s="138"/>
      <c r="TC313" s="138"/>
      <c r="TD313" s="138"/>
      <c r="TE313" s="138"/>
      <c r="TF313" s="138"/>
      <c r="TG313" s="138"/>
      <c r="TH313" s="138"/>
      <c r="TI313" s="138"/>
      <c r="TJ313" s="138"/>
      <c r="TK313" s="138"/>
      <c r="TL313" s="138"/>
      <c r="TM313" s="138"/>
      <c r="TN313" s="138"/>
      <c r="TO313" s="138"/>
      <c r="TP313" s="138"/>
      <c r="TQ313" s="138"/>
      <c r="TR313" s="138"/>
      <c r="TS313" s="138"/>
      <c r="TT313" s="138"/>
      <c r="TU313" s="138"/>
      <c r="TV313" s="138"/>
      <c r="TW313" s="138"/>
      <c r="TX313" s="138"/>
      <c r="TY313" s="138"/>
      <c r="TZ313" s="138"/>
      <c r="UA313" s="138"/>
      <c r="UB313" s="138"/>
      <c r="UC313" s="138"/>
      <c r="UD313" s="138"/>
      <c r="UE313" s="138"/>
      <c r="UF313" s="138"/>
      <c r="UG313" s="138"/>
      <c r="UH313" s="138"/>
      <c r="UI313" s="138"/>
      <c r="UJ313" s="138"/>
      <c r="UK313" s="138"/>
      <c r="UL313" s="138"/>
      <c r="UM313" s="138"/>
      <c r="UN313" s="138"/>
      <c r="UO313" s="138"/>
      <c r="UP313" s="138"/>
      <c r="UQ313" s="138"/>
      <c r="UR313" s="138"/>
      <c r="US313" s="138"/>
      <c r="UT313" s="138"/>
      <c r="UU313" s="138"/>
      <c r="UV313" s="138"/>
      <c r="UW313" s="138"/>
      <c r="UX313" s="138"/>
      <c r="UY313" s="138"/>
      <c r="UZ313" s="138"/>
      <c r="VA313" s="138"/>
      <c r="VB313" s="138"/>
      <c r="VC313" s="138"/>
      <c r="VD313" s="138"/>
      <c r="VE313" s="138"/>
      <c r="VF313" s="138"/>
      <c r="VG313" s="138"/>
      <c r="VH313" s="138"/>
      <c r="VI313" s="138"/>
      <c r="VJ313" s="138"/>
      <c r="VK313" s="138"/>
      <c r="VL313" s="138"/>
      <c r="VM313" s="138"/>
      <c r="VN313" s="138"/>
      <c r="VO313" s="138"/>
      <c r="VP313" s="138"/>
      <c r="VQ313" s="138"/>
      <c r="VR313" s="138"/>
      <c r="VS313" s="138"/>
      <c r="VT313" s="138"/>
      <c r="VU313" s="138"/>
      <c r="VV313" s="138"/>
      <c r="VW313" s="138"/>
      <c r="VX313" s="138"/>
      <c r="VY313" s="138"/>
      <c r="VZ313" s="138"/>
      <c r="WA313" s="138"/>
      <c r="WB313" s="138"/>
      <c r="WC313" s="138"/>
      <c r="WD313" s="138"/>
      <c r="WE313" s="138"/>
      <c r="WF313" s="138"/>
      <c r="WG313" s="138"/>
      <c r="WH313" s="138"/>
      <c r="WI313" s="138"/>
      <c r="WJ313" s="138"/>
      <c r="WK313" s="138"/>
      <c r="WL313" s="138"/>
      <c r="WM313" s="138"/>
      <c r="WN313" s="138"/>
      <c r="WO313" s="138"/>
      <c r="WP313" s="138"/>
      <c r="WQ313" s="138"/>
      <c r="WR313" s="138"/>
      <c r="WS313" s="138"/>
      <c r="WT313" s="138"/>
      <c r="WU313" s="138"/>
      <c r="WV313" s="138"/>
      <c r="WW313" s="138"/>
      <c r="WX313" s="138"/>
      <c r="WY313" s="138"/>
      <c r="WZ313" s="138"/>
      <c r="XA313" s="138"/>
      <c r="XB313" s="138"/>
      <c r="XC313" s="138"/>
      <c r="XD313" s="138"/>
      <c r="XE313" s="138"/>
      <c r="XF313" s="138"/>
      <c r="XG313" s="138"/>
      <c r="XH313" s="138"/>
      <c r="XI313" s="138"/>
      <c r="XJ313" s="138"/>
      <c r="XK313" s="138"/>
      <c r="XL313" s="138"/>
      <c r="XM313" s="138"/>
      <c r="XN313" s="138"/>
      <c r="XO313" s="138"/>
      <c r="XP313" s="138"/>
      <c r="XQ313" s="138"/>
      <c r="XR313" s="138"/>
      <c r="XS313" s="138"/>
      <c r="XT313" s="138"/>
      <c r="XU313" s="138"/>
      <c r="XV313" s="138"/>
      <c r="XW313" s="138"/>
      <c r="XX313" s="138"/>
      <c r="XY313" s="138"/>
      <c r="XZ313" s="138"/>
      <c r="YA313" s="138"/>
      <c r="YB313" s="138"/>
      <c r="YC313" s="138"/>
      <c r="YD313" s="138"/>
      <c r="YE313" s="138"/>
      <c r="YF313" s="138"/>
      <c r="YG313" s="138"/>
      <c r="YH313" s="138"/>
      <c r="YI313" s="138"/>
      <c r="YJ313" s="138"/>
      <c r="YK313" s="138"/>
      <c r="YL313" s="138"/>
      <c r="YM313" s="138"/>
      <c r="YN313" s="138"/>
      <c r="YO313" s="138"/>
      <c r="YP313" s="138"/>
      <c r="YQ313" s="138"/>
      <c r="YR313" s="138"/>
      <c r="YS313" s="138"/>
      <c r="YT313" s="138"/>
      <c r="YU313" s="138"/>
      <c r="YV313" s="138"/>
      <c r="YW313" s="138"/>
      <c r="YX313" s="138"/>
      <c r="YY313" s="138"/>
      <c r="YZ313" s="138"/>
      <c r="ZA313" s="138"/>
      <c r="ZB313" s="138"/>
      <c r="ZC313" s="138"/>
      <c r="ZD313" s="138"/>
      <c r="ZE313" s="138"/>
      <c r="ZF313" s="138"/>
      <c r="ZG313" s="138"/>
      <c r="ZH313" s="138"/>
      <c r="ZI313" s="138"/>
      <c r="ZJ313" s="138"/>
      <c r="ZK313" s="138"/>
      <c r="ZL313" s="138"/>
      <c r="ZM313" s="138"/>
      <c r="ZN313" s="138"/>
      <c r="ZO313" s="138"/>
      <c r="ZP313" s="138"/>
      <c r="ZQ313" s="138"/>
      <c r="ZR313" s="138"/>
      <c r="ZS313" s="138"/>
      <c r="ZT313" s="138"/>
      <c r="ZU313" s="138"/>
      <c r="ZV313" s="138"/>
      <c r="ZW313" s="138"/>
      <c r="ZX313" s="138"/>
      <c r="ZY313" s="138"/>
      <c r="ZZ313" s="138"/>
      <c r="AAA313" s="138"/>
      <c r="AAB313" s="138"/>
      <c r="AAC313" s="138"/>
      <c r="AAD313" s="138"/>
      <c r="AAE313" s="138"/>
      <c r="AAF313" s="138"/>
      <c r="AAG313" s="138"/>
      <c r="AAH313" s="138"/>
      <c r="AAI313" s="138"/>
      <c r="AAJ313" s="138"/>
      <c r="AAK313" s="138"/>
      <c r="AAL313" s="138"/>
      <c r="AAM313" s="138"/>
      <c r="AAN313" s="138"/>
      <c r="AAO313" s="138"/>
      <c r="AAP313" s="138"/>
      <c r="AAQ313" s="138"/>
      <c r="AAR313" s="138"/>
      <c r="AAS313" s="138"/>
      <c r="AAT313" s="138"/>
      <c r="AAU313" s="138"/>
      <c r="AAV313" s="138"/>
      <c r="AAW313" s="138"/>
      <c r="AAX313" s="138"/>
      <c r="AAY313" s="138"/>
      <c r="AAZ313" s="138"/>
      <c r="ABA313" s="138"/>
      <c r="ABB313" s="138"/>
      <c r="ABC313" s="138"/>
      <c r="ABD313" s="138"/>
      <c r="ABE313" s="138"/>
      <c r="ABF313" s="138"/>
      <c r="ABG313" s="138"/>
      <c r="ABH313" s="138"/>
      <c r="ABI313" s="138"/>
      <c r="ABJ313" s="138"/>
      <c r="ABK313" s="138"/>
      <c r="ABL313" s="138"/>
      <c r="ABM313" s="138"/>
      <c r="ABN313" s="138"/>
      <c r="ABO313" s="138"/>
      <c r="ABP313" s="138"/>
      <c r="ABQ313" s="138"/>
      <c r="ABR313" s="138"/>
      <c r="ABS313" s="138"/>
      <c r="ABT313" s="138"/>
      <c r="ABU313" s="138"/>
      <c r="ABV313" s="138"/>
      <c r="ABW313" s="138"/>
      <c r="ABX313" s="138"/>
      <c r="ABY313" s="138"/>
      <c r="ABZ313" s="138"/>
      <c r="ACA313" s="138"/>
      <c r="ACB313" s="138"/>
      <c r="ACC313" s="138"/>
      <c r="ACD313" s="138"/>
      <c r="ACE313" s="138"/>
      <c r="ACF313" s="138"/>
      <c r="ACG313" s="138"/>
      <c r="ACH313" s="138"/>
      <c r="ACI313" s="138"/>
      <c r="ACJ313" s="138"/>
      <c r="ACK313" s="138"/>
      <c r="ACL313" s="138"/>
      <c r="ACM313" s="138"/>
      <c r="ACN313" s="138"/>
      <c r="ACO313" s="138"/>
      <c r="ACP313" s="138"/>
      <c r="ACQ313" s="138"/>
      <c r="ACR313" s="138"/>
      <c r="ACS313" s="138"/>
      <c r="ACT313" s="138"/>
      <c r="ACU313" s="138"/>
      <c r="ACV313" s="138"/>
      <c r="ACW313" s="138"/>
      <c r="ACX313" s="138"/>
      <c r="ACY313" s="138"/>
      <c r="ACZ313" s="138"/>
      <c r="ADA313" s="138"/>
      <c r="ADB313" s="138"/>
      <c r="ADC313" s="138"/>
      <c r="ADD313" s="138"/>
      <c r="ADE313" s="138"/>
      <c r="ADF313" s="138"/>
      <c r="ADG313" s="138"/>
      <c r="ADH313" s="138"/>
      <c r="ADI313" s="138"/>
      <c r="ADJ313" s="138"/>
      <c r="ADK313" s="138"/>
      <c r="ADL313" s="138"/>
      <c r="ADM313" s="138"/>
      <c r="ADN313" s="138"/>
      <c r="ADO313" s="138"/>
      <c r="ADP313" s="138"/>
      <c r="ADQ313" s="138"/>
      <c r="ADR313" s="138"/>
      <c r="ADS313" s="138"/>
      <c r="ADT313" s="138"/>
      <c r="ADU313" s="138"/>
      <c r="ADV313" s="138"/>
      <c r="ADW313" s="138"/>
      <c r="ADX313" s="138"/>
      <c r="ADY313" s="138"/>
      <c r="ADZ313" s="138"/>
      <c r="AEA313" s="138"/>
      <c r="AEB313" s="138"/>
      <c r="AEC313" s="138"/>
      <c r="AED313" s="138"/>
      <c r="AEE313" s="138"/>
      <c r="AEF313" s="138"/>
      <c r="AEG313" s="138"/>
      <c r="AEH313" s="138"/>
      <c r="AEI313" s="138"/>
      <c r="AEJ313" s="138"/>
      <c r="AEK313" s="138"/>
      <c r="AEL313" s="138"/>
      <c r="AEM313" s="138"/>
      <c r="AEN313" s="138"/>
      <c r="AEO313" s="138"/>
      <c r="AEP313" s="138"/>
      <c r="AEQ313" s="138"/>
      <c r="AER313" s="138"/>
      <c r="AES313" s="138"/>
      <c r="AET313" s="138"/>
      <c r="AEU313" s="138"/>
      <c r="AEV313" s="138"/>
      <c r="AEW313" s="138"/>
      <c r="AEX313" s="138"/>
      <c r="AEY313" s="138"/>
      <c r="AEZ313" s="138"/>
      <c r="AFA313" s="138"/>
      <c r="AFB313" s="138"/>
      <c r="AFC313" s="138"/>
      <c r="AFD313" s="138"/>
      <c r="AFE313" s="138"/>
      <c r="AFF313" s="138"/>
      <c r="AFG313" s="138"/>
      <c r="AFH313" s="138"/>
      <c r="AFI313" s="138"/>
      <c r="AFJ313" s="138"/>
      <c r="AFK313" s="138"/>
      <c r="AFL313" s="138"/>
      <c r="AFM313" s="138"/>
      <c r="AFN313" s="138"/>
      <c r="AFO313" s="138"/>
      <c r="AFP313" s="138"/>
      <c r="AFQ313" s="138"/>
      <c r="AFR313" s="138"/>
      <c r="AFS313" s="138"/>
      <c r="AFT313" s="138"/>
      <c r="AFU313" s="138"/>
      <c r="AFV313" s="138"/>
      <c r="AFW313" s="138"/>
      <c r="AFX313" s="138"/>
      <c r="AFY313" s="138"/>
      <c r="AFZ313" s="138"/>
      <c r="AGA313" s="138"/>
      <c r="AGB313" s="138"/>
      <c r="AGC313" s="138"/>
      <c r="AGD313" s="138"/>
      <c r="AGE313" s="138"/>
      <c r="AGF313" s="138"/>
      <c r="AGG313" s="138"/>
      <c r="AGH313" s="138"/>
      <c r="AGI313" s="138"/>
      <c r="AGJ313" s="138"/>
      <c r="AGK313" s="138"/>
      <c r="AGL313" s="138"/>
      <c r="AGM313" s="138"/>
      <c r="AGN313" s="138"/>
      <c r="AGO313" s="138"/>
      <c r="AGP313" s="138"/>
      <c r="AGQ313" s="138"/>
      <c r="AGR313" s="138"/>
      <c r="AGS313" s="138"/>
      <c r="AGT313" s="138"/>
      <c r="AGU313" s="138"/>
      <c r="AGV313" s="138"/>
      <c r="AGW313" s="138"/>
      <c r="AGX313" s="138"/>
      <c r="AGY313" s="138"/>
      <c r="AGZ313" s="138"/>
      <c r="AHA313" s="138"/>
      <c r="AHB313" s="138"/>
      <c r="AHC313" s="138"/>
      <c r="AHD313" s="138"/>
      <c r="AHE313" s="138"/>
      <c r="AHF313" s="138"/>
      <c r="AHG313" s="138"/>
      <c r="AHH313" s="138"/>
      <c r="AHI313" s="138"/>
      <c r="AHJ313" s="138"/>
      <c r="AHK313" s="138"/>
      <c r="AHL313" s="138"/>
      <c r="AHM313" s="138"/>
      <c r="AHN313" s="138"/>
      <c r="AHO313" s="138"/>
      <c r="AHP313" s="138"/>
      <c r="AHQ313" s="138"/>
      <c r="AHR313" s="138"/>
      <c r="AHS313" s="138"/>
      <c r="AHT313" s="138"/>
      <c r="AHU313" s="138"/>
      <c r="AHV313" s="138"/>
      <c r="AHW313" s="138"/>
      <c r="AHX313" s="138"/>
      <c r="AHY313" s="138"/>
      <c r="AHZ313" s="138"/>
      <c r="AIA313" s="138"/>
      <c r="AIB313" s="138"/>
      <c r="AIC313" s="138"/>
      <c r="AID313" s="138"/>
      <c r="AIE313" s="138"/>
      <c r="AIF313" s="138"/>
      <c r="AIG313" s="138"/>
      <c r="AIH313" s="138"/>
      <c r="AII313" s="138"/>
      <c r="AIJ313" s="138"/>
      <c r="AIK313" s="138"/>
      <c r="AIL313" s="138"/>
      <c r="AIM313" s="138"/>
      <c r="AIN313" s="138"/>
      <c r="AIO313" s="138"/>
      <c r="AIP313" s="138"/>
      <c r="AIQ313" s="138"/>
      <c r="AIR313" s="138"/>
      <c r="AIS313" s="138"/>
      <c r="AIT313" s="138"/>
      <c r="AIU313" s="138"/>
      <c r="AIV313" s="138"/>
      <c r="AIW313" s="138"/>
      <c r="AIX313" s="138"/>
      <c r="AIY313" s="138"/>
      <c r="AIZ313" s="138"/>
      <c r="AJA313" s="138"/>
      <c r="AJB313" s="138"/>
      <c r="AJC313" s="138"/>
      <c r="AJD313" s="138"/>
      <c r="AJE313" s="138"/>
      <c r="AJF313" s="138"/>
      <c r="AJG313" s="138"/>
      <c r="AJH313" s="138"/>
      <c r="AJI313" s="138"/>
      <c r="AJJ313" s="138"/>
      <c r="AJK313" s="138"/>
      <c r="AJL313" s="138"/>
      <c r="AJM313" s="138"/>
      <c r="AJN313" s="138"/>
      <c r="AJO313" s="138"/>
      <c r="AJP313" s="138"/>
      <c r="AJQ313" s="138"/>
      <c r="AJR313" s="138"/>
      <c r="AJS313" s="138"/>
      <c r="AJT313" s="138"/>
      <c r="AJU313" s="138"/>
      <c r="AJV313" s="138"/>
      <c r="AJW313" s="138"/>
      <c r="AJX313" s="138"/>
      <c r="AJY313" s="138"/>
      <c r="AJZ313" s="138"/>
      <c r="AKA313" s="138"/>
      <c r="AKB313" s="138"/>
      <c r="AKC313" s="138"/>
      <c r="AKD313" s="138"/>
      <c r="AKE313" s="138"/>
      <c r="AKF313" s="138"/>
      <c r="AKG313" s="138"/>
      <c r="AKH313" s="138"/>
      <c r="AKI313" s="138"/>
      <c r="AKJ313" s="138"/>
      <c r="AKK313" s="138"/>
      <c r="AKL313" s="138"/>
      <c r="AKM313" s="138"/>
      <c r="AKN313" s="138"/>
      <c r="AKO313" s="138"/>
      <c r="AKP313" s="138"/>
      <c r="AKQ313" s="138"/>
      <c r="AKR313" s="138"/>
      <c r="AKS313" s="138"/>
      <c r="AKT313" s="138"/>
      <c r="AKU313" s="138"/>
      <c r="AKV313" s="138"/>
      <c r="AKW313" s="138"/>
      <c r="AKX313" s="138"/>
      <c r="AKY313" s="138"/>
      <c r="AKZ313" s="138"/>
      <c r="ALA313" s="138"/>
      <c r="ALB313" s="138"/>
      <c r="ALC313" s="138"/>
      <c r="ALD313" s="138"/>
      <c r="ALE313" s="138"/>
      <c r="ALF313" s="138"/>
      <c r="ALG313" s="138"/>
      <c r="ALH313" s="138"/>
      <c r="ALI313" s="138"/>
      <c r="ALJ313" s="138"/>
      <c r="ALK313" s="138"/>
      <c r="ALL313" s="138"/>
      <c r="ALM313" s="138"/>
      <c r="ALN313" s="138"/>
      <c r="ALO313" s="138"/>
      <c r="ALP313" s="138"/>
      <c r="ALQ313" s="138"/>
      <c r="ALR313" s="138"/>
      <c r="ALS313" s="138"/>
      <c r="ALT313" s="138"/>
      <c r="ALU313" s="138"/>
      <c r="ALV313" s="138"/>
      <c r="ALW313" s="138"/>
      <c r="ALX313" s="138"/>
      <c r="ALY313" s="138"/>
      <c r="ALZ313" s="138"/>
      <c r="AMA313" s="138"/>
      <c r="AMB313" s="138"/>
      <c r="AMC313" s="138"/>
      <c r="AMD313" s="138"/>
      <c r="AME313" s="138"/>
      <c r="AMF313" s="138"/>
      <c r="AMG313" s="138"/>
      <c r="AMH313" s="138"/>
      <c r="AMI313" s="138"/>
      <c r="AMJ313" s="138"/>
      <c r="AMK313" s="138"/>
    </row>
    <row r="314" spans="1:1025" s="140" customFormat="1">
      <c r="A314" s="210"/>
      <c r="B314" s="106"/>
      <c r="C314" s="137"/>
      <c r="D314" s="137"/>
      <c r="E314" s="137"/>
      <c r="F314" s="138"/>
      <c r="G314" s="138"/>
      <c r="H314" s="138"/>
      <c r="I314" s="138"/>
      <c r="J314" s="139"/>
      <c r="K314" s="138"/>
      <c r="M314" s="138"/>
      <c r="N314" s="138"/>
      <c r="O314" s="138"/>
      <c r="P314" s="138"/>
      <c r="Q314" s="138"/>
      <c r="R314" s="138"/>
      <c r="S314" s="138"/>
      <c r="T314" s="138"/>
      <c r="U314" s="138"/>
      <c r="V314" s="138"/>
      <c r="W314" s="138"/>
      <c r="X314" s="138"/>
      <c r="Y314" s="138"/>
      <c r="Z314" s="138"/>
      <c r="AA314" s="138"/>
      <c r="AB314" s="138"/>
      <c r="AC314" s="138"/>
      <c r="AD314" s="138"/>
      <c r="AE314" s="138"/>
      <c r="AF314" s="138"/>
      <c r="AG314" s="138"/>
      <c r="AH314" s="138"/>
      <c r="AI314" s="138"/>
      <c r="AJ314" s="138"/>
      <c r="AK314" s="138"/>
      <c r="AL314" s="138"/>
      <c r="AM314" s="138"/>
      <c r="AN314" s="138"/>
      <c r="AO314" s="138"/>
      <c r="AP314" s="138"/>
      <c r="AQ314" s="138"/>
      <c r="AR314" s="138"/>
      <c r="AS314" s="138"/>
      <c r="AT314" s="138"/>
      <c r="AU314" s="138"/>
      <c r="AV314" s="138"/>
      <c r="AW314" s="138"/>
      <c r="AX314" s="138"/>
      <c r="AY314" s="138"/>
      <c r="AZ314" s="138"/>
      <c r="BA314" s="138"/>
      <c r="BB314" s="138"/>
      <c r="BC314" s="138"/>
      <c r="BD314" s="138"/>
      <c r="BE314" s="138"/>
      <c r="BF314" s="138"/>
      <c r="BG314" s="138"/>
      <c r="BH314" s="138"/>
      <c r="BI314" s="138"/>
      <c r="BJ314" s="138"/>
      <c r="BK314" s="138"/>
      <c r="BL314" s="138"/>
      <c r="BM314" s="138"/>
      <c r="BN314" s="138"/>
      <c r="BO314" s="138"/>
      <c r="BP314" s="138"/>
      <c r="BQ314" s="138"/>
      <c r="BR314" s="138"/>
      <c r="BS314" s="138"/>
      <c r="BT314" s="138"/>
      <c r="BU314" s="138"/>
      <c r="BV314" s="138"/>
      <c r="BW314" s="138"/>
      <c r="BX314" s="138"/>
      <c r="BY314" s="138"/>
      <c r="BZ314" s="138"/>
      <c r="CA314" s="138"/>
      <c r="CB314" s="138"/>
      <c r="CC314" s="138"/>
      <c r="CD314" s="138"/>
      <c r="CE314" s="138"/>
      <c r="CF314" s="138"/>
      <c r="CG314" s="138"/>
      <c r="CH314" s="138"/>
      <c r="CI314" s="138"/>
      <c r="CJ314" s="138"/>
      <c r="CK314" s="138"/>
      <c r="CL314" s="138"/>
      <c r="CM314" s="138"/>
      <c r="CN314" s="138"/>
      <c r="CO314" s="138"/>
      <c r="CP314" s="138"/>
      <c r="CQ314" s="138"/>
      <c r="CR314" s="138"/>
      <c r="CS314" s="138"/>
      <c r="CT314" s="138"/>
      <c r="CU314" s="138"/>
      <c r="CV314" s="138"/>
      <c r="CW314" s="138"/>
      <c r="CX314" s="138"/>
      <c r="CY314" s="138"/>
      <c r="CZ314" s="138"/>
      <c r="DA314" s="138"/>
      <c r="DB314" s="138"/>
      <c r="DC314" s="138"/>
      <c r="DD314" s="138"/>
      <c r="DE314" s="138"/>
      <c r="DF314" s="138"/>
      <c r="DG314" s="138"/>
      <c r="DH314" s="138"/>
      <c r="DI314" s="138"/>
      <c r="DJ314" s="138"/>
      <c r="DK314" s="138"/>
      <c r="DL314" s="138"/>
      <c r="DM314" s="138"/>
      <c r="DN314" s="138"/>
      <c r="DO314" s="138"/>
      <c r="DP314" s="138"/>
      <c r="DQ314" s="138"/>
      <c r="DR314" s="138"/>
      <c r="DS314" s="138"/>
      <c r="DT314" s="138"/>
      <c r="DU314" s="138"/>
      <c r="DV314" s="138"/>
      <c r="DW314" s="138"/>
      <c r="DX314" s="138"/>
      <c r="DY314" s="138"/>
      <c r="DZ314" s="138"/>
      <c r="EA314" s="138"/>
      <c r="EB314" s="138"/>
      <c r="EC314" s="138"/>
      <c r="ED314" s="138"/>
      <c r="EE314" s="138"/>
      <c r="EF314" s="138"/>
      <c r="EG314" s="138"/>
      <c r="EH314" s="138"/>
      <c r="EI314" s="138"/>
      <c r="EJ314" s="138"/>
      <c r="EK314" s="138"/>
      <c r="EL314" s="138"/>
      <c r="EM314" s="138"/>
      <c r="EN314" s="138"/>
      <c r="EO314" s="138"/>
      <c r="EP314" s="138"/>
      <c r="EQ314" s="138"/>
      <c r="ER314" s="138"/>
      <c r="ES314" s="138"/>
      <c r="ET314" s="138"/>
      <c r="EU314" s="138"/>
      <c r="EV314" s="138"/>
      <c r="EW314" s="138"/>
      <c r="EX314" s="138"/>
      <c r="EY314" s="138"/>
      <c r="EZ314" s="138"/>
      <c r="FA314" s="138"/>
      <c r="FB314" s="138"/>
      <c r="FC314" s="138"/>
      <c r="FD314" s="138"/>
      <c r="FE314" s="138"/>
      <c r="FF314" s="138"/>
      <c r="FG314" s="138"/>
      <c r="FH314" s="138"/>
      <c r="FI314" s="138"/>
      <c r="FJ314" s="138"/>
      <c r="FK314" s="138"/>
      <c r="FL314" s="138"/>
      <c r="FM314" s="138"/>
      <c r="FN314" s="138"/>
      <c r="FO314" s="138"/>
      <c r="FP314" s="138"/>
      <c r="FQ314" s="138"/>
      <c r="FR314" s="138"/>
      <c r="FS314" s="138"/>
      <c r="FT314" s="138"/>
      <c r="FU314" s="138"/>
      <c r="FV314" s="138"/>
      <c r="FW314" s="138"/>
      <c r="FX314" s="138"/>
      <c r="FY314" s="138"/>
      <c r="FZ314" s="138"/>
      <c r="GA314" s="138"/>
      <c r="GB314" s="138"/>
      <c r="GC314" s="138"/>
      <c r="GD314" s="138"/>
      <c r="GE314" s="138"/>
      <c r="GF314" s="138"/>
      <c r="GG314" s="138"/>
      <c r="GH314" s="138"/>
      <c r="GI314" s="138"/>
      <c r="GJ314" s="138"/>
      <c r="GK314" s="138"/>
      <c r="GL314" s="138"/>
      <c r="GM314" s="138"/>
      <c r="GN314" s="138"/>
      <c r="GO314" s="138"/>
      <c r="GP314" s="138"/>
      <c r="GQ314" s="138"/>
      <c r="GR314" s="138"/>
      <c r="GS314" s="138"/>
      <c r="GT314" s="138"/>
      <c r="GU314" s="138"/>
      <c r="GV314" s="138"/>
      <c r="GW314" s="138"/>
      <c r="GX314" s="138"/>
      <c r="GY314" s="138"/>
      <c r="GZ314" s="138"/>
      <c r="HA314" s="138"/>
      <c r="HB314" s="138"/>
      <c r="HC314" s="138"/>
      <c r="HD314" s="138"/>
      <c r="HE314" s="138"/>
      <c r="HF314" s="138"/>
      <c r="HG314" s="138"/>
      <c r="HH314" s="138"/>
      <c r="HI314" s="138"/>
      <c r="HJ314" s="138"/>
      <c r="HK314" s="138"/>
      <c r="HL314" s="138"/>
      <c r="HM314" s="138"/>
      <c r="HN314" s="138"/>
      <c r="HO314" s="138"/>
      <c r="HP314" s="138"/>
      <c r="HQ314" s="138"/>
      <c r="HR314" s="138"/>
      <c r="HS314" s="138"/>
      <c r="HT314" s="138"/>
      <c r="HU314" s="138"/>
      <c r="HV314" s="138"/>
      <c r="HW314" s="138"/>
      <c r="HX314" s="138"/>
      <c r="HY314" s="138"/>
      <c r="HZ314" s="138"/>
      <c r="IA314" s="138"/>
      <c r="IB314" s="138"/>
      <c r="IC314" s="138"/>
      <c r="ID314" s="138"/>
      <c r="IE314" s="138"/>
      <c r="IF314" s="138"/>
      <c r="IG314" s="138"/>
      <c r="IH314" s="138"/>
      <c r="II314" s="138"/>
      <c r="IJ314" s="138"/>
      <c r="IK314" s="138"/>
      <c r="IL314" s="138"/>
      <c r="IM314" s="138"/>
      <c r="IN314" s="138"/>
      <c r="IO314" s="138"/>
      <c r="IP314" s="138"/>
      <c r="IQ314" s="138"/>
      <c r="IR314" s="138"/>
      <c r="IS314" s="138"/>
      <c r="IT314" s="138"/>
      <c r="IU314" s="138"/>
      <c r="IV314" s="138"/>
      <c r="IW314" s="138"/>
      <c r="IX314" s="138"/>
      <c r="IY314" s="138"/>
      <c r="IZ314" s="138"/>
      <c r="JA314" s="138"/>
      <c r="JB314" s="138"/>
      <c r="JC314" s="138"/>
      <c r="JD314" s="138"/>
      <c r="JE314" s="138"/>
      <c r="JF314" s="138"/>
      <c r="JG314" s="138"/>
      <c r="JH314" s="138"/>
      <c r="JI314" s="138"/>
      <c r="JJ314" s="138"/>
      <c r="JK314" s="138"/>
      <c r="JL314" s="138"/>
      <c r="JM314" s="138"/>
      <c r="JN314" s="138"/>
      <c r="JO314" s="138"/>
      <c r="JP314" s="138"/>
      <c r="JQ314" s="138"/>
      <c r="JR314" s="138"/>
      <c r="JS314" s="138"/>
      <c r="JT314" s="138"/>
      <c r="JU314" s="138"/>
      <c r="JV314" s="138"/>
      <c r="JW314" s="138"/>
      <c r="JX314" s="138"/>
      <c r="JY314" s="138"/>
      <c r="JZ314" s="138"/>
      <c r="KA314" s="138"/>
      <c r="KB314" s="138"/>
      <c r="KC314" s="138"/>
      <c r="KD314" s="138"/>
      <c r="KE314" s="138"/>
      <c r="KF314" s="138"/>
      <c r="KG314" s="138"/>
      <c r="KH314" s="138"/>
      <c r="KI314" s="138"/>
      <c r="KJ314" s="138"/>
      <c r="KK314" s="138"/>
      <c r="KL314" s="138"/>
      <c r="KM314" s="138"/>
      <c r="KN314" s="138"/>
      <c r="KO314" s="138"/>
      <c r="KP314" s="138"/>
      <c r="KQ314" s="138"/>
      <c r="KR314" s="138"/>
      <c r="KS314" s="138"/>
      <c r="KT314" s="138"/>
      <c r="KU314" s="138"/>
      <c r="KV314" s="138"/>
      <c r="KW314" s="138"/>
      <c r="KX314" s="138"/>
      <c r="KY314" s="138"/>
      <c r="KZ314" s="138"/>
      <c r="LA314" s="138"/>
      <c r="LB314" s="138"/>
      <c r="LC314" s="138"/>
      <c r="LD314" s="138"/>
      <c r="LE314" s="138"/>
      <c r="LF314" s="138"/>
      <c r="LG314" s="138"/>
      <c r="LH314" s="138"/>
      <c r="LI314" s="138"/>
      <c r="LJ314" s="138"/>
      <c r="LK314" s="138"/>
      <c r="LL314" s="138"/>
      <c r="LM314" s="138"/>
      <c r="LN314" s="138"/>
      <c r="LO314" s="138"/>
      <c r="LP314" s="138"/>
      <c r="LQ314" s="138"/>
      <c r="LR314" s="138"/>
      <c r="LS314" s="138"/>
      <c r="LT314" s="138"/>
      <c r="LU314" s="138"/>
      <c r="LV314" s="138"/>
      <c r="LW314" s="138"/>
      <c r="LX314" s="138"/>
      <c r="LY314" s="138"/>
      <c r="LZ314" s="138"/>
      <c r="MA314" s="138"/>
      <c r="MB314" s="138"/>
      <c r="MC314" s="138"/>
      <c r="MD314" s="138"/>
      <c r="ME314" s="138"/>
      <c r="MF314" s="138"/>
      <c r="MG314" s="138"/>
      <c r="MH314" s="138"/>
      <c r="MI314" s="138"/>
      <c r="MJ314" s="138"/>
      <c r="MK314" s="138"/>
      <c r="ML314" s="138"/>
      <c r="MM314" s="138"/>
      <c r="MN314" s="138"/>
      <c r="MO314" s="138"/>
      <c r="MP314" s="138"/>
      <c r="MQ314" s="138"/>
      <c r="MR314" s="138"/>
      <c r="MS314" s="138"/>
      <c r="MT314" s="138"/>
      <c r="MU314" s="138"/>
      <c r="MV314" s="138"/>
      <c r="MW314" s="138"/>
      <c r="MX314" s="138"/>
      <c r="MY314" s="138"/>
      <c r="MZ314" s="138"/>
      <c r="NA314" s="138"/>
      <c r="NB314" s="138"/>
      <c r="NC314" s="138"/>
      <c r="ND314" s="138"/>
      <c r="NE314" s="138"/>
      <c r="NF314" s="138"/>
      <c r="NG314" s="138"/>
      <c r="NH314" s="138"/>
      <c r="NI314" s="138"/>
      <c r="NJ314" s="138"/>
      <c r="NK314" s="138"/>
      <c r="NL314" s="138"/>
      <c r="NM314" s="138"/>
      <c r="NN314" s="138"/>
      <c r="NO314" s="138"/>
      <c r="NP314" s="138"/>
      <c r="NQ314" s="138"/>
      <c r="NR314" s="138"/>
      <c r="NS314" s="138"/>
      <c r="NT314" s="138"/>
      <c r="NU314" s="138"/>
      <c r="NV314" s="138"/>
      <c r="NW314" s="138"/>
      <c r="NX314" s="138"/>
      <c r="NY314" s="138"/>
      <c r="NZ314" s="138"/>
      <c r="OA314" s="138"/>
      <c r="OB314" s="138"/>
      <c r="OC314" s="138"/>
      <c r="OD314" s="138"/>
      <c r="OE314" s="138"/>
      <c r="OF314" s="138"/>
      <c r="OG314" s="138"/>
      <c r="OH314" s="138"/>
      <c r="OI314" s="138"/>
      <c r="OJ314" s="138"/>
      <c r="OK314" s="138"/>
      <c r="OL314" s="138"/>
      <c r="OM314" s="138"/>
      <c r="ON314" s="138"/>
      <c r="OO314" s="138"/>
      <c r="OP314" s="138"/>
      <c r="OQ314" s="138"/>
      <c r="OR314" s="138"/>
      <c r="OS314" s="138"/>
      <c r="OT314" s="138"/>
      <c r="OU314" s="138"/>
      <c r="OV314" s="138"/>
      <c r="OW314" s="138"/>
      <c r="OX314" s="138"/>
      <c r="OY314" s="138"/>
      <c r="OZ314" s="138"/>
      <c r="PA314" s="138"/>
      <c r="PB314" s="138"/>
      <c r="PC314" s="138"/>
      <c r="PD314" s="138"/>
      <c r="PE314" s="138"/>
      <c r="PF314" s="138"/>
      <c r="PG314" s="138"/>
      <c r="PH314" s="138"/>
      <c r="PI314" s="138"/>
      <c r="PJ314" s="138"/>
      <c r="PK314" s="138"/>
      <c r="PL314" s="138"/>
      <c r="PM314" s="138"/>
      <c r="PN314" s="138"/>
      <c r="PO314" s="138"/>
      <c r="PP314" s="138"/>
      <c r="PQ314" s="138"/>
      <c r="PR314" s="138"/>
      <c r="PS314" s="138"/>
      <c r="PT314" s="138"/>
      <c r="PU314" s="138"/>
      <c r="PV314" s="138"/>
      <c r="PW314" s="138"/>
      <c r="PX314" s="138"/>
      <c r="PY314" s="138"/>
      <c r="PZ314" s="138"/>
      <c r="QA314" s="138"/>
      <c r="QB314" s="138"/>
      <c r="QC314" s="138"/>
      <c r="QD314" s="138"/>
      <c r="QE314" s="138"/>
      <c r="QF314" s="138"/>
      <c r="QG314" s="138"/>
      <c r="QH314" s="138"/>
      <c r="QI314" s="138"/>
      <c r="QJ314" s="138"/>
      <c r="QK314" s="138"/>
      <c r="QL314" s="138"/>
      <c r="QM314" s="138"/>
      <c r="QN314" s="138"/>
      <c r="QO314" s="138"/>
      <c r="QP314" s="138"/>
      <c r="QQ314" s="138"/>
      <c r="QR314" s="138"/>
      <c r="QS314" s="138"/>
      <c r="QT314" s="138"/>
      <c r="QU314" s="138"/>
      <c r="QV314" s="138"/>
      <c r="QW314" s="138"/>
      <c r="QX314" s="138"/>
      <c r="QY314" s="138"/>
      <c r="QZ314" s="138"/>
      <c r="RA314" s="138"/>
      <c r="RB314" s="138"/>
      <c r="RC314" s="138"/>
      <c r="RD314" s="138"/>
      <c r="RE314" s="138"/>
      <c r="RF314" s="138"/>
      <c r="RG314" s="138"/>
      <c r="RH314" s="138"/>
      <c r="RI314" s="138"/>
      <c r="RJ314" s="138"/>
      <c r="RK314" s="138"/>
      <c r="RL314" s="138"/>
      <c r="RM314" s="138"/>
      <c r="RN314" s="138"/>
      <c r="RO314" s="138"/>
      <c r="RP314" s="138"/>
      <c r="RQ314" s="138"/>
      <c r="RR314" s="138"/>
      <c r="RS314" s="138"/>
      <c r="RT314" s="138"/>
      <c r="RU314" s="138"/>
      <c r="RV314" s="138"/>
      <c r="RW314" s="138"/>
      <c r="RX314" s="138"/>
      <c r="RY314" s="138"/>
      <c r="RZ314" s="138"/>
      <c r="SA314" s="138"/>
      <c r="SB314" s="138"/>
      <c r="SC314" s="138"/>
      <c r="SD314" s="138"/>
      <c r="SE314" s="138"/>
      <c r="SF314" s="138"/>
      <c r="SG314" s="138"/>
      <c r="SH314" s="138"/>
      <c r="SI314" s="138"/>
      <c r="SJ314" s="138"/>
      <c r="SK314" s="138"/>
      <c r="SL314" s="138"/>
      <c r="SM314" s="138"/>
      <c r="SN314" s="138"/>
      <c r="SO314" s="138"/>
      <c r="SP314" s="138"/>
      <c r="SQ314" s="138"/>
      <c r="SR314" s="138"/>
      <c r="SS314" s="138"/>
      <c r="ST314" s="138"/>
      <c r="SU314" s="138"/>
      <c r="SV314" s="138"/>
      <c r="SW314" s="138"/>
      <c r="SX314" s="138"/>
      <c r="SY314" s="138"/>
      <c r="SZ314" s="138"/>
      <c r="TA314" s="138"/>
      <c r="TB314" s="138"/>
      <c r="TC314" s="138"/>
      <c r="TD314" s="138"/>
      <c r="TE314" s="138"/>
      <c r="TF314" s="138"/>
      <c r="TG314" s="138"/>
      <c r="TH314" s="138"/>
      <c r="TI314" s="138"/>
      <c r="TJ314" s="138"/>
      <c r="TK314" s="138"/>
      <c r="TL314" s="138"/>
      <c r="TM314" s="138"/>
      <c r="TN314" s="138"/>
      <c r="TO314" s="138"/>
      <c r="TP314" s="138"/>
      <c r="TQ314" s="138"/>
      <c r="TR314" s="138"/>
      <c r="TS314" s="138"/>
      <c r="TT314" s="138"/>
      <c r="TU314" s="138"/>
      <c r="TV314" s="138"/>
      <c r="TW314" s="138"/>
      <c r="TX314" s="138"/>
      <c r="TY314" s="138"/>
      <c r="TZ314" s="138"/>
      <c r="UA314" s="138"/>
      <c r="UB314" s="138"/>
      <c r="UC314" s="138"/>
      <c r="UD314" s="138"/>
      <c r="UE314" s="138"/>
      <c r="UF314" s="138"/>
      <c r="UG314" s="138"/>
      <c r="UH314" s="138"/>
      <c r="UI314" s="138"/>
      <c r="UJ314" s="138"/>
      <c r="UK314" s="138"/>
      <c r="UL314" s="138"/>
      <c r="UM314" s="138"/>
      <c r="UN314" s="138"/>
      <c r="UO314" s="138"/>
      <c r="UP314" s="138"/>
      <c r="UQ314" s="138"/>
      <c r="UR314" s="138"/>
      <c r="US314" s="138"/>
      <c r="UT314" s="138"/>
      <c r="UU314" s="138"/>
      <c r="UV314" s="138"/>
      <c r="UW314" s="138"/>
      <c r="UX314" s="138"/>
      <c r="UY314" s="138"/>
      <c r="UZ314" s="138"/>
      <c r="VA314" s="138"/>
      <c r="VB314" s="138"/>
      <c r="VC314" s="138"/>
      <c r="VD314" s="138"/>
      <c r="VE314" s="138"/>
      <c r="VF314" s="138"/>
      <c r="VG314" s="138"/>
      <c r="VH314" s="138"/>
      <c r="VI314" s="138"/>
      <c r="VJ314" s="138"/>
      <c r="VK314" s="138"/>
      <c r="VL314" s="138"/>
      <c r="VM314" s="138"/>
      <c r="VN314" s="138"/>
      <c r="VO314" s="138"/>
      <c r="VP314" s="138"/>
      <c r="VQ314" s="138"/>
      <c r="VR314" s="138"/>
      <c r="VS314" s="138"/>
      <c r="VT314" s="138"/>
      <c r="VU314" s="138"/>
      <c r="VV314" s="138"/>
      <c r="VW314" s="138"/>
      <c r="VX314" s="138"/>
      <c r="VY314" s="138"/>
      <c r="VZ314" s="138"/>
      <c r="WA314" s="138"/>
      <c r="WB314" s="138"/>
      <c r="WC314" s="138"/>
      <c r="WD314" s="138"/>
      <c r="WE314" s="138"/>
      <c r="WF314" s="138"/>
      <c r="WG314" s="138"/>
      <c r="WH314" s="138"/>
      <c r="WI314" s="138"/>
      <c r="WJ314" s="138"/>
      <c r="WK314" s="138"/>
      <c r="WL314" s="138"/>
      <c r="WM314" s="138"/>
      <c r="WN314" s="138"/>
      <c r="WO314" s="138"/>
      <c r="WP314" s="138"/>
      <c r="WQ314" s="138"/>
      <c r="WR314" s="138"/>
      <c r="WS314" s="138"/>
      <c r="WT314" s="138"/>
      <c r="WU314" s="138"/>
      <c r="WV314" s="138"/>
      <c r="WW314" s="138"/>
      <c r="WX314" s="138"/>
      <c r="WY314" s="138"/>
      <c r="WZ314" s="138"/>
      <c r="XA314" s="138"/>
      <c r="XB314" s="138"/>
      <c r="XC314" s="138"/>
      <c r="XD314" s="138"/>
      <c r="XE314" s="138"/>
      <c r="XF314" s="138"/>
      <c r="XG314" s="138"/>
      <c r="XH314" s="138"/>
      <c r="XI314" s="138"/>
      <c r="XJ314" s="138"/>
      <c r="XK314" s="138"/>
      <c r="XL314" s="138"/>
      <c r="XM314" s="138"/>
      <c r="XN314" s="138"/>
      <c r="XO314" s="138"/>
      <c r="XP314" s="138"/>
      <c r="XQ314" s="138"/>
      <c r="XR314" s="138"/>
      <c r="XS314" s="138"/>
      <c r="XT314" s="138"/>
      <c r="XU314" s="138"/>
      <c r="XV314" s="138"/>
      <c r="XW314" s="138"/>
      <c r="XX314" s="138"/>
      <c r="XY314" s="138"/>
      <c r="XZ314" s="138"/>
      <c r="YA314" s="138"/>
      <c r="YB314" s="138"/>
      <c r="YC314" s="138"/>
      <c r="YD314" s="138"/>
      <c r="YE314" s="138"/>
      <c r="YF314" s="138"/>
      <c r="YG314" s="138"/>
      <c r="YH314" s="138"/>
      <c r="YI314" s="138"/>
      <c r="YJ314" s="138"/>
      <c r="YK314" s="138"/>
      <c r="YL314" s="138"/>
      <c r="YM314" s="138"/>
      <c r="YN314" s="138"/>
      <c r="YO314" s="138"/>
      <c r="YP314" s="138"/>
      <c r="YQ314" s="138"/>
      <c r="YR314" s="138"/>
      <c r="YS314" s="138"/>
      <c r="YT314" s="138"/>
      <c r="YU314" s="138"/>
      <c r="YV314" s="138"/>
      <c r="YW314" s="138"/>
      <c r="YX314" s="138"/>
      <c r="YY314" s="138"/>
      <c r="YZ314" s="138"/>
      <c r="ZA314" s="138"/>
      <c r="ZB314" s="138"/>
      <c r="ZC314" s="138"/>
      <c r="ZD314" s="138"/>
      <c r="ZE314" s="138"/>
      <c r="ZF314" s="138"/>
      <c r="ZG314" s="138"/>
      <c r="ZH314" s="138"/>
      <c r="ZI314" s="138"/>
      <c r="ZJ314" s="138"/>
      <c r="ZK314" s="138"/>
      <c r="ZL314" s="138"/>
      <c r="ZM314" s="138"/>
      <c r="ZN314" s="138"/>
      <c r="ZO314" s="138"/>
      <c r="ZP314" s="138"/>
      <c r="ZQ314" s="138"/>
      <c r="ZR314" s="138"/>
      <c r="ZS314" s="138"/>
      <c r="ZT314" s="138"/>
      <c r="ZU314" s="138"/>
      <c r="ZV314" s="138"/>
      <c r="ZW314" s="138"/>
      <c r="ZX314" s="138"/>
      <c r="ZY314" s="138"/>
      <c r="ZZ314" s="138"/>
      <c r="AAA314" s="138"/>
      <c r="AAB314" s="138"/>
      <c r="AAC314" s="138"/>
      <c r="AAD314" s="138"/>
      <c r="AAE314" s="138"/>
      <c r="AAF314" s="138"/>
      <c r="AAG314" s="138"/>
      <c r="AAH314" s="138"/>
      <c r="AAI314" s="138"/>
      <c r="AAJ314" s="138"/>
      <c r="AAK314" s="138"/>
      <c r="AAL314" s="138"/>
      <c r="AAM314" s="138"/>
      <c r="AAN314" s="138"/>
      <c r="AAO314" s="138"/>
      <c r="AAP314" s="138"/>
      <c r="AAQ314" s="138"/>
      <c r="AAR314" s="138"/>
      <c r="AAS314" s="138"/>
      <c r="AAT314" s="138"/>
      <c r="AAU314" s="138"/>
      <c r="AAV314" s="138"/>
      <c r="AAW314" s="138"/>
      <c r="AAX314" s="138"/>
      <c r="AAY314" s="138"/>
      <c r="AAZ314" s="138"/>
      <c r="ABA314" s="138"/>
      <c r="ABB314" s="138"/>
      <c r="ABC314" s="138"/>
      <c r="ABD314" s="138"/>
      <c r="ABE314" s="138"/>
      <c r="ABF314" s="138"/>
      <c r="ABG314" s="138"/>
      <c r="ABH314" s="138"/>
      <c r="ABI314" s="138"/>
      <c r="ABJ314" s="138"/>
      <c r="ABK314" s="138"/>
      <c r="ABL314" s="138"/>
      <c r="ABM314" s="138"/>
      <c r="ABN314" s="138"/>
      <c r="ABO314" s="138"/>
      <c r="ABP314" s="138"/>
      <c r="ABQ314" s="138"/>
      <c r="ABR314" s="138"/>
      <c r="ABS314" s="138"/>
      <c r="ABT314" s="138"/>
      <c r="ABU314" s="138"/>
      <c r="ABV314" s="138"/>
      <c r="ABW314" s="138"/>
      <c r="ABX314" s="138"/>
      <c r="ABY314" s="138"/>
      <c r="ABZ314" s="138"/>
      <c r="ACA314" s="138"/>
      <c r="ACB314" s="138"/>
      <c r="ACC314" s="138"/>
      <c r="ACD314" s="138"/>
      <c r="ACE314" s="138"/>
      <c r="ACF314" s="138"/>
      <c r="ACG314" s="138"/>
      <c r="ACH314" s="138"/>
      <c r="ACI314" s="138"/>
      <c r="ACJ314" s="138"/>
      <c r="ACK314" s="138"/>
      <c r="ACL314" s="138"/>
      <c r="ACM314" s="138"/>
      <c r="ACN314" s="138"/>
      <c r="ACO314" s="138"/>
      <c r="ACP314" s="138"/>
      <c r="ACQ314" s="138"/>
      <c r="ACR314" s="138"/>
      <c r="ACS314" s="138"/>
      <c r="ACT314" s="138"/>
      <c r="ACU314" s="138"/>
      <c r="ACV314" s="138"/>
      <c r="ACW314" s="138"/>
      <c r="ACX314" s="138"/>
      <c r="ACY314" s="138"/>
      <c r="ACZ314" s="138"/>
      <c r="ADA314" s="138"/>
      <c r="ADB314" s="138"/>
      <c r="ADC314" s="138"/>
      <c r="ADD314" s="138"/>
      <c r="ADE314" s="138"/>
      <c r="ADF314" s="138"/>
      <c r="ADG314" s="138"/>
      <c r="ADH314" s="138"/>
      <c r="ADI314" s="138"/>
      <c r="ADJ314" s="138"/>
      <c r="ADK314" s="138"/>
      <c r="ADL314" s="138"/>
      <c r="ADM314" s="138"/>
      <c r="ADN314" s="138"/>
      <c r="ADO314" s="138"/>
      <c r="ADP314" s="138"/>
      <c r="ADQ314" s="138"/>
      <c r="ADR314" s="138"/>
      <c r="ADS314" s="138"/>
      <c r="ADT314" s="138"/>
      <c r="ADU314" s="138"/>
      <c r="ADV314" s="138"/>
      <c r="ADW314" s="138"/>
      <c r="ADX314" s="138"/>
      <c r="ADY314" s="138"/>
      <c r="ADZ314" s="138"/>
      <c r="AEA314" s="138"/>
      <c r="AEB314" s="138"/>
      <c r="AEC314" s="138"/>
      <c r="AED314" s="138"/>
      <c r="AEE314" s="138"/>
      <c r="AEF314" s="138"/>
      <c r="AEG314" s="138"/>
      <c r="AEH314" s="138"/>
      <c r="AEI314" s="138"/>
      <c r="AEJ314" s="138"/>
      <c r="AEK314" s="138"/>
      <c r="AEL314" s="138"/>
      <c r="AEM314" s="138"/>
      <c r="AEN314" s="138"/>
      <c r="AEO314" s="138"/>
      <c r="AEP314" s="138"/>
      <c r="AEQ314" s="138"/>
      <c r="AER314" s="138"/>
      <c r="AES314" s="138"/>
      <c r="AET314" s="138"/>
      <c r="AEU314" s="138"/>
      <c r="AEV314" s="138"/>
      <c r="AEW314" s="138"/>
      <c r="AEX314" s="138"/>
      <c r="AEY314" s="138"/>
      <c r="AEZ314" s="138"/>
      <c r="AFA314" s="138"/>
      <c r="AFB314" s="138"/>
      <c r="AFC314" s="138"/>
      <c r="AFD314" s="138"/>
      <c r="AFE314" s="138"/>
      <c r="AFF314" s="138"/>
      <c r="AFG314" s="138"/>
      <c r="AFH314" s="138"/>
      <c r="AFI314" s="138"/>
      <c r="AFJ314" s="138"/>
      <c r="AFK314" s="138"/>
      <c r="AFL314" s="138"/>
      <c r="AFM314" s="138"/>
      <c r="AFN314" s="138"/>
      <c r="AFO314" s="138"/>
      <c r="AFP314" s="138"/>
      <c r="AFQ314" s="138"/>
      <c r="AFR314" s="138"/>
      <c r="AFS314" s="138"/>
      <c r="AFT314" s="138"/>
      <c r="AFU314" s="138"/>
      <c r="AFV314" s="138"/>
      <c r="AFW314" s="138"/>
      <c r="AFX314" s="138"/>
      <c r="AFY314" s="138"/>
      <c r="AFZ314" s="138"/>
      <c r="AGA314" s="138"/>
      <c r="AGB314" s="138"/>
      <c r="AGC314" s="138"/>
      <c r="AGD314" s="138"/>
      <c r="AGE314" s="138"/>
      <c r="AGF314" s="138"/>
      <c r="AGG314" s="138"/>
      <c r="AGH314" s="138"/>
      <c r="AGI314" s="138"/>
      <c r="AGJ314" s="138"/>
      <c r="AGK314" s="138"/>
      <c r="AGL314" s="138"/>
      <c r="AGM314" s="138"/>
      <c r="AGN314" s="138"/>
      <c r="AGO314" s="138"/>
      <c r="AGP314" s="138"/>
      <c r="AGQ314" s="138"/>
      <c r="AGR314" s="138"/>
      <c r="AGS314" s="138"/>
      <c r="AGT314" s="138"/>
      <c r="AGU314" s="138"/>
      <c r="AGV314" s="138"/>
      <c r="AGW314" s="138"/>
      <c r="AGX314" s="138"/>
      <c r="AGY314" s="138"/>
      <c r="AGZ314" s="138"/>
      <c r="AHA314" s="138"/>
      <c r="AHB314" s="138"/>
      <c r="AHC314" s="138"/>
      <c r="AHD314" s="138"/>
      <c r="AHE314" s="138"/>
      <c r="AHF314" s="138"/>
      <c r="AHG314" s="138"/>
      <c r="AHH314" s="138"/>
      <c r="AHI314" s="138"/>
      <c r="AHJ314" s="138"/>
      <c r="AHK314" s="138"/>
      <c r="AHL314" s="138"/>
      <c r="AHM314" s="138"/>
      <c r="AHN314" s="138"/>
      <c r="AHO314" s="138"/>
      <c r="AHP314" s="138"/>
      <c r="AHQ314" s="138"/>
      <c r="AHR314" s="138"/>
      <c r="AHS314" s="138"/>
      <c r="AHT314" s="138"/>
      <c r="AHU314" s="138"/>
      <c r="AHV314" s="138"/>
      <c r="AHW314" s="138"/>
      <c r="AHX314" s="138"/>
      <c r="AHY314" s="138"/>
      <c r="AHZ314" s="138"/>
      <c r="AIA314" s="138"/>
      <c r="AIB314" s="138"/>
      <c r="AIC314" s="138"/>
      <c r="AID314" s="138"/>
      <c r="AIE314" s="138"/>
      <c r="AIF314" s="138"/>
      <c r="AIG314" s="138"/>
      <c r="AIH314" s="138"/>
      <c r="AII314" s="138"/>
      <c r="AIJ314" s="138"/>
      <c r="AIK314" s="138"/>
      <c r="AIL314" s="138"/>
      <c r="AIM314" s="138"/>
      <c r="AIN314" s="138"/>
      <c r="AIO314" s="138"/>
      <c r="AIP314" s="138"/>
      <c r="AIQ314" s="138"/>
      <c r="AIR314" s="138"/>
      <c r="AIS314" s="138"/>
      <c r="AIT314" s="138"/>
      <c r="AIU314" s="138"/>
      <c r="AIV314" s="138"/>
      <c r="AIW314" s="138"/>
      <c r="AIX314" s="138"/>
      <c r="AIY314" s="138"/>
      <c r="AIZ314" s="138"/>
      <c r="AJA314" s="138"/>
      <c r="AJB314" s="138"/>
      <c r="AJC314" s="138"/>
      <c r="AJD314" s="138"/>
      <c r="AJE314" s="138"/>
      <c r="AJF314" s="138"/>
      <c r="AJG314" s="138"/>
      <c r="AJH314" s="138"/>
      <c r="AJI314" s="138"/>
      <c r="AJJ314" s="138"/>
      <c r="AJK314" s="138"/>
      <c r="AJL314" s="138"/>
      <c r="AJM314" s="138"/>
      <c r="AJN314" s="138"/>
      <c r="AJO314" s="138"/>
      <c r="AJP314" s="138"/>
      <c r="AJQ314" s="138"/>
      <c r="AJR314" s="138"/>
      <c r="AJS314" s="138"/>
      <c r="AJT314" s="138"/>
      <c r="AJU314" s="138"/>
      <c r="AJV314" s="138"/>
      <c r="AJW314" s="138"/>
      <c r="AJX314" s="138"/>
      <c r="AJY314" s="138"/>
      <c r="AJZ314" s="138"/>
      <c r="AKA314" s="138"/>
      <c r="AKB314" s="138"/>
      <c r="AKC314" s="138"/>
      <c r="AKD314" s="138"/>
      <c r="AKE314" s="138"/>
      <c r="AKF314" s="138"/>
      <c r="AKG314" s="138"/>
      <c r="AKH314" s="138"/>
      <c r="AKI314" s="138"/>
      <c r="AKJ314" s="138"/>
      <c r="AKK314" s="138"/>
      <c r="AKL314" s="138"/>
      <c r="AKM314" s="138"/>
      <c r="AKN314" s="138"/>
      <c r="AKO314" s="138"/>
      <c r="AKP314" s="138"/>
      <c r="AKQ314" s="138"/>
      <c r="AKR314" s="138"/>
      <c r="AKS314" s="138"/>
      <c r="AKT314" s="138"/>
      <c r="AKU314" s="138"/>
      <c r="AKV314" s="138"/>
      <c r="AKW314" s="138"/>
      <c r="AKX314" s="138"/>
      <c r="AKY314" s="138"/>
      <c r="AKZ314" s="138"/>
      <c r="ALA314" s="138"/>
      <c r="ALB314" s="138"/>
      <c r="ALC314" s="138"/>
      <c r="ALD314" s="138"/>
      <c r="ALE314" s="138"/>
      <c r="ALF314" s="138"/>
      <c r="ALG314" s="138"/>
      <c r="ALH314" s="138"/>
      <c r="ALI314" s="138"/>
      <c r="ALJ314" s="138"/>
      <c r="ALK314" s="138"/>
      <c r="ALL314" s="138"/>
      <c r="ALM314" s="138"/>
      <c r="ALN314" s="138"/>
      <c r="ALO314" s="138"/>
      <c r="ALP314" s="138"/>
      <c r="ALQ314" s="138"/>
      <c r="ALR314" s="138"/>
      <c r="ALS314" s="138"/>
      <c r="ALT314" s="138"/>
      <c r="ALU314" s="138"/>
      <c r="ALV314" s="138"/>
      <c r="ALW314" s="138"/>
      <c r="ALX314" s="138"/>
      <c r="ALY314" s="138"/>
      <c r="ALZ314" s="138"/>
      <c r="AMA314" s="138"/>
      <c r="AMB314" s="138"/>
      <c r="AMC314" s="138"/>
      <c r="AMD314" s="138"/>
      <c r="AME314" s="138"/>
      <c r="AMF314" s="138"/>
      <c r="AMG314" s="138"/>
      <c r="AMH314" s="138"/>
      <c r="AMI314" s="138"/>
      <c r="AMJ314" s="138"/>
      <c r="AMK314" s="138"/>
    </row>
    <row r="315" spans="1:1025" s="140" customFormat="1">
      <c r="A315" s="210"/>
      <c r="B315" s="106"/>
      <c r="C315" s="137"/>
      <c r="D315" s="137"/>
      <c r="E315" s="137"/>
      <c r="F315" s="138"/>
      <c r="G315" s="138"/>
      <c r="H315" s="138"/>
      <c r="I315" s="138"/>
      <c r="J315" s="139"/>
      <c r="K315" s="138"/>
      <c r="M315" s="138"/>
      <c r="N315" s="138"/>
      <c r="O315" s="138"/>
      <c r="P315" s="138"/>
      <c r="Q315" s="138"/>
      <c r="R315" s="138"/>
      <c r="S315" s="138"/>
      <c r="T315" s="138"/>
      <c r="U315" s="138"/>
      <c r="V315" s="138"/>
      <c r="W315" s="138"/>
      <c r="X315" s="138"/>
      <c r="Y315" s="138"/>
      <c r="Z315" s="138"/>
      <c r="AA315" s="138"/>
      <c r="AB315" s="138"/>
      <c r="AC315" s="138"/>
      <c r="AD315" s="138"/>
      <c r="AE315" s="138"/>
      <c r="AF315" s="138"/>
      <c r="AG315" s="138"/>
      <c r="AH315" s="138"/>
      <c r="AI315" s="138"/>
      <c r="AJ315" s="138"/>
      <c r="AK315" s="138"/>
      <c r="AL315" s="138"/>
      <c r="AM315" s="138"/>
      <c r="AN315" s="138"/>
      <c r="AO315" s="138"/>
      <c r="AP315" s="138"/>
      <c r="AQ315" s="138"/>
      <c r="AR315" s="138"/>
      <c r="AS315" s="138"/>
      <c r="AT315" s="138"/>
      <c r="AU315" s="138"/>
      <c r="AV315" s="138"/>
      <c r="AW315" s="138"/>
      <c r="AX315" s="138"/>
      <c r="AY315" s="138"/>
      <c r="AZ315" s="138"/>
      <c r="BA315" s="138"/>
      <c r="BB315" s="138"/>
      <c r="BC315" s="138"/>
      <c r="BD315" s="138"/>
      <c r="BE315" s="138"/>
      <c r="BF315" s="138"/>
      <c r="BG315" s="138"/>
      <c r="BH315" s="138"/>
      <c r="BI315" s="138"/>
      <c r="BJ315" s="138"/>
      <c r="BK315" s="138"/>
      <c r="BL315" s="138"/>
      <c r="BM315" s="138"/>
      <c r="BN315" s="138"/>
      <c r="BO315" s="138"/>
      <c r="BP315" s="138"/>
      <c r="BQ315" s="138"/>
      <c r="BR315" s="138"/>
      <c r="BS315" s="138"/>
      <c r="BT315" s="138"/>
      <c r="BU315" s="138"/>
      <c r="BV315" s="138"/>
      <c r="BW315" s="138"/>
      <c r="BX315" s="138"/>
      <c r="BY315" s="138"/>
      <c r="BZ315" s="138"/>
      <c r="CA315" s="138"/>
      <c r="CB315" s="138"/>
      <c r="CC315" s="138"/>
      <c r="CD315" s="138"/>
      <c r="CE315" s="138"/>
      <c r="CF315" s="138"/>
      <c r="CG315" s="138"/>
      <c r="CH315" s="138"/>
      <c r="CI315" s="138"/>
      <c r="CJ315" s="138"/>
      <c r="CK315" s="138"/>
      <c r="CL315" s="138"/>
      <c r="CM315" s="138"/>
      <c r="CN315" s="138"/>
      <c r="CO315" s="138"/>
      <c r="CP315" s="138"/>
      <c r="CQ315" s="138"/>
      <c r="CR315" s="138"/>
      <c r="CS315" s="138"/>
      <c r="CT315" s="138"/>
      <c r="CU315" s="138"/>
      <c r="CV315" s="138"/>
      <c r="CW315" s="138"/>
      <c r="CX315" s="138"/>
      <c r="CY315" s="138"/>
      <c r="CZ315" s="138"/>
      <c r="DA315" s="138"/>
      <c r="DB315" s="138"/>
      <c r="DC315" s="138"/>
      <c r="DD315" s="138"/>
      <c r="DE315" s="138"/>
      <c r="DF315" s="138"/>
      <c r="DG315" s="138"/>
      <c r="DH315" s="138"/>
      <c r="DI315" s="138"/>
      <c r="DJ315" s="138"/>
      <c r="DK315" s="138"/>
      <c r="DL315" s="138"/>
      <c r="DM315" s="138"/>
      <c r="DN315" s="138"/>
      <c r="DO315" s="138"/>
      <c r="DP315" s="138"/>
      <c r="DQ315" s="138"/>
      <c r="DR315" s="138"/>
      <c r="DS315" s="138"/>
      <c r="DT315" s="138"/>
      <c r="DU315" s="138"/>
      <c r="DV315" s="138"/>
      <c r="DW315" s="138"/>
      <c r="DX315" s="138"/>
      <c r="DY315" s="138"/>
      <c r="DZ315" s="138"/>
      <c r="EA315" s="138"/>
      <c r="EB315" s="138"/>
      <c r="EC315" s="138"/>
      <c r="ED315" s="138"/>
      <c r="EE315" s="138"/>
      <c r="EF315" s="138"/>
      <c r="EG315" s="138"/>
      <c r="EH315" s="138"/>
      <c r="EI315" s="138"/>
      <c r="EJ315" s="138"/>
      <c r="EK315" s="138"/>
      <c r="EL315" s="138"/>
      <c r="EM315" s="138"/>
      <c r="EN315" s="138"/>
      <c r="EO315" s="138"/>
      <c r="EP315" s="138"/>
      <c r="EQ315" s="138"/>
      <c r="ER315" s="138"/>
      <c r="ES315" s="138"/>
      <c r="ET315" s="138"/>
      <c r="EU315" s="138"/>
      <c r="EV315" s="138"/>
      <c r="EW315" s="138"/>
      <c r="EX315" s="138"/>
      <c r="EY315" s="138"/>
      <c r="EZ315" s="138"/>
      <c r="FA315" s="138"/>
      <c r="FB315" s="138"/>
      <c r="FC315" s="138"/>
      <c r="FD315" s="138"/>
      <c r="FE315" s="138"/>
      <c r="FF315" s="138"/>
      <c r="FG315" s="138"/>
      <c r="FH315" s="138"/>
      <c r="FI315" s="138"/>
      <c r="FJ315" s="138"/>
      <c r="FK315" s="138"/>
      <c r="FL315" s="138"/>
      <c r="FM315" s="138"/>
      <c r="FN315" s="138"/>
      <c r="FO315" s="138"/>
      <c r="FP315" s="138"/>
      <c r="FQ315" s="138"/>
      <c r="FR315" s="138"/>
      <c r="FS315" s="138"/>
      <c r="FT315" s="138"/>
      <c r="FU315" s="138"/>
      <c r="FV315" s="138"/>
      <c r="FW315" s="138"/>
      <c r="FX315" s="138"/>
      <c r="FY315" s="138"/>
      <c r="FZ315" s="138"/>
      <c r="GA315" s="138"/>
      <c r="GB315" s="138"/>
      <c r="GC315" s="138"/>
      <c r="GD315" s="138"/>
      <c r="GE315" s="138"/>
      <c r="GF315" s="138"/>
      <c r="GG315" s="138"/>
      <c r="GH315" s="138"/>
      <c r="GI315" s="138"/>
      <c r="GJ315" s="138"/>
      <c r="GK315" s="138"/>
      <c r="GL315" s="138"/>
      <c r="GM315" s="138"/>
      <c r="GN315" s="138"/>
      <c r="GO315" s="138"/>
      <c r="GP315" s="138"/>
      <c r="GQ315" s="138"/>
      <c r="GR315" s="138"/>
      <c r="GS315" s="138"/>
      <c r="GT315" s="138"/>
      <c r="GU315" s="138"/>
      <c r="GV315" s="138"/>
      <c r="GW315" s="138"/>
      <c r="GX315" s="138"/>
      <c r="GY315" s="138"/>
      <c r="GZ315" s="138"/>
      <c r="HA315" s="138"/>
      <c r="HB315" s="138"/>
      <c r="HC315" s="138"/>
      <c r="HD315" s="138"/>
      <c r="HE315" s="138"/>
      <c r="HF315" s="138"/>
      <c r="HG315" s="138"/>
      <c r="HH315" s="138"/>
      <c r="HI315" s="138"/>
      <c r="HJ315" s="138"/>
      <c r="HK315" s="138"/>
      <c r="HL315" s="138"/>
      <c r="HM315" s="138"/>
      <c r="HN315" s="138"/>
      <c r="HO315" s="138"/>
      <c r="HP315" s="138"/>
      <c r="HQ315" s="138"/>
      <c r="HR315" s="138"/>
      <c r="HS315" s="138"/>
      <c r="HT315" s="138"/>
      <c r="HU315" s="138"/>
      <c r="HV315" s="138"/>
      <c r="HW315" s="138"/>
      <c r="HX315" s="138"/>
      <c r="HY315" s="138"/>
      <c r="HZ315" s="138"/>
      <c r="IA315" s="138"/>
      <c r="IB315" s="138"/>
      <c r="IC315" s="138"/>
      <c r="ID315" s="138"/>
      <c r="IE315" s="138"/>
      <c r="IF315" s="138"/>
      <c r="IG315" s="138"/>
      <c r="IH315" s="138"/>
      <c r="II315" s="138"/>
      <c r="IJ315" s="138"/>
      <c r="IK315" s="138"/>
      <c r="IL315" s="138"/>
      <c r="IM315" s="138"/>
      <c r="IN315" s="138"/>
      <c r="IO315" s="138"/>
      <c r="IP315" s="138"/>
      <c r="IQ315" s="138"/>
      <c r="IR315" s="138"/>
      <c r="IS315" s="138"/>
      <c r="IT315" s="138"/>
      <c r="IU315" s="138"/>
      <c r="IV315" s="138"/>
      <c r="IW315" s="138"/>
      <c r="IX315" s="138"/>
      <c r="IY315" s="138"/>
      <c r="IZ315" s="138"/>
      <c r="JA315" s="138"/>
      <c r="JB315" s="138"/>
      <c r="JC315" s="138"/>
      <c r="JD315" s="138"/>
      <c r="JE315" s="138"/>
      <c r="JF315" s="138"/>
      <c r="JG315" s="138"/>
      <c r="JH315" s="138"/>
      <c r="JI315" s="138"/>
      <c r="JJ315" s="138"/>
      <c r="JK315" s="138"/>
      <c r="JL315" s="138"/>
      <c r="JM315" s="138"/>
      <c r="JN315" s="138"/>
      <c r="JO315" s="138"/>
      <c r="JP315" s="138"/>
      <c r="JQ315" s="138"/>
      <c r="JR315" s="138"/>
      <c r="JS315" s="138"/>
      <c r="JT315" s="138"/>
      <c r="JU315" s="138"/>
      <c r="JV315" s="138"/>
      <c r="JW315" s="138"/>
      <c r="JX315" s="138"/>
      <c r="JY315" s="138"/>
      <c r="JZ315" s="138"/>
      <c r="KA315" s="138"/>
      <c r="KB315" s="138"/>
      <c r="KC315" s="138"/>
      <c r="KD315" s="138"/>
      <c r="KE315" s="138"/>
      <c r="KF315" s="138"/>
      <c r="KG315" s="138"/>
      <c r="KH315" s="138"/>
      <c r="KI315" s="138"/>
      <c r="KJ315" s="138"/>
      <c r="KK315" s="138"/>
      <c r="KL315" s="138"/>
      <c r="KM315" s="138"/>
      <c r="KN315" s="138"/>
      <c r="KO315" s="138"/>
      <c r="KP315" s="138"/>
      <c r="KQ315" s="138"/>
      <c r="KR315" s="138"/>
      <c r="KS315" s="138"/>
      <c r="KT315" s="138"/>
      <c r="KU315" s="138"/>
      <c r="KV315" s="138"/>
      <c r="KW315" s="138"/>
      <c r="KX315" s="138"/>
      <c r="KY315" s="138"/>
      <c r="KZ315" s="138"/>
      <c r="LA315" s="138"/>
      <c r="LB315" s="138"/>
      <c r="LC315" s="138"/>
      <c r="LD315" s="138"/>
      <c r="LE315" s="138"/>
      <c r="LF315" s="138"/>
      <c r="LG315" s="138"/>
      <c r="LH315" s="138"/>
      <c r="LI315" s="138"/>
      <c r="LJ315" s="138"/>
      <c r="LK315" s="138"/>
      <c r="LL315" s="138"/>
      <c r="LM315" s="138"/>
      <c r="LN315" s="138"/>
      <c r="LO315" s="138"/>
      <c r="LP315" s="138"/>
      <c r="LQ315" s="138"/>
      <c r="LR315" s="138"/>
      <c r="LS315" s="138"/>
      <c r="LT315" s="138"/>
      <c r="LU315" s="138"/>
      <c r="LV315" s="138"/>
      <c r="LW315" s="138"/>
      <c r="LX315" s="138"/>
      <c r="LY315" s="138"/>
      <c r="LZ315" s="138"/>
      <c r="MA315" s="138"/>
      <c r="MB315" s="138"/>
      <c r="MC315" s="138"/>
      <c r="MD315" s="138"/>
      <c r="ME315" s="138"/>
      <c r="MF315" s="138"/>
      <c r="MG315" s="138"/>
      <c r="MH315" s="138"/>
      <c r="MI315" s="138"/>
      <c r="MJ315" s="138"/>
      <c r="MK315" s="138"/>
      <c r="ML315" s="138"/>
      <c r="MM315" s="138"/>
      <c r="MN315" s="138"/>
      <c r="MO315" s="138"/>
      <c r="MP315" s="138"/>
      <c r="MQ315" s="138"/>
      <c r="MR315" s="138"/>
      <c r="MS315" s="138"/>
      <c r="MT315" s="138"/>
      <c r="MU315" s="138"/>
      <c r="MV315" s="138"/>
      <c r="MW315" s="138"/>
      <c r="MX315" s="138"/>
      <c r="MY315" s="138"/>
      <c r="MZ315" s="138"/>
      <c r="NA315" s="138"/>
      <c r="NB315" s="138"/>
      <c r="NC315" s="138"/>
      <c r="ND315" s="138"/>
      <c r="NE315" s="138"/>
      <c r="NF315" s="138"/>
      <c r="NG315" s="138"/>
      <c r="NH315" s="138"/>
      <c r="NI315" s="138"/>
      <c r="NJ315" s="138"/>
      <c r="NK315" s="138"/>
      <c r="NL315" s="138"/>
      <c r="NM315" s="138"/>
      <c r="NN315" s="138"/>
      <c r="NO315" s="138"/>
      <c r="NP315" s="138"/>
      <c r="NQ315" s="138"/>
      <c r="NR315" s="138"/>
      <c r="NS315" s="138"/>
      <c r="NT315" s="138"/>
      <c r="NU315" s="138"/>
      <c r="NV315" s="138"/>
      <c r="NW315" s="138"/>
      <c r="NX315" s="138"/>
      <c r="NY315" s="138"/>
      <c r="NZ315" s="138"/>
      <c r="OA315" s="138"/>
      <c r="OB315" s="138"/>
      <c r="OC315" s="138"/>
      <c r="OD315" s="138"/>
      <c r="OE315" s="138"/>
      <c r="OF315" s="138"/>
      <c r="OG315" s="138"/>
      <c r="OH315" s="138"/>
      <c r="OI315" s="138"/>
      <c r="OJ315" s="138"/>
      <c r="OK315" s="138"/>
      <c r="OL315" s="138"/>
      <c r="OM315" s="138"/>
      <c r="ON315" s="138"/>
      <c r="OO315" s="138"/>
      <c r="OP315" s="138"/>
      <c r="OQ315" s="138"/>
      <c r="OR315" s="138"/>
      <c r="OS315" s="138"/>
      <c r="OT315" s="138"/>
      <c r="OU315" s="138"/>
      <c r="OV315" s="138"/>
      <c r="OW315" s="138"/>
      <c r="OX315" s="138"/>
      <c r="OY315" s="138"/>
      <c r="OZ315" s="138"/>
      <c r="PA315" s="138"/>
      <c r="PB315" s="138"/>
      <c r="PC315" s="138"/>
      <c r="PD315" s="138"/>
      <c r="PE315" s="138"/>
      <c r="PF315" s="138"/>
      <c r="PG315" s="138"/>
      <c r="PH315" s="138"/>
      <c r="PI315" s="138"/>
      <c r="PJ315" s="138"/>
      <c r="PK315" s="138"/>
      <c r="PL315" s="138"/>
      <c r="PM315" s="138"/>
      <c r="PN315" s="138"/>
      <c r="PO315" s="138"/>
      <c r="PP315" s="138"/>
      <c r="PQ315" s="138"/>
      <c r="PR315" s="138"/>
      <c r="PS315" s="138"/>
      <c r="PT315" s="138"/>
      <c r="PU315" s="138"/>
      <c r="PV315" s="138"/>
      <c r="PW315" s="138"/>
      <c r="PX315" s="138"/>
      <c r="PY315" s="138"/>
      <c r="PZ315" s="138"/>
      <c r="QA315" s="138"/>
      <c r="QB315" s="138"/>
      <c r="QC315" s="138"/>
      <c r="QD315" s="138"/>
      <c r="QE315" s="138"/>
      <c r="QF315" s="138"/>
      <c r="QG315" s="138"/>
      <c r="QH315" s="138"/>
      <c r="QI315" s="138"/>
      <c r="QJ315" s="138"/>
      <c r="QK315" s="138"/>
      <c r="QL315" s="138"/>
      <c r="QM315" s="138"/>
      <c r="QN315" s="138"/>
      <c r="QO315" s="138"/>
      <c r="QP315" s="138"/>
      <c r="QQ315" s="138"/>
      <c r="QR315" s="138"/>
      <c r="QS315" s="138"/>
      <c r="QT315" s="138"/>
      <c r="QU315" s="138"/>
      <c r="QV315" s="138"/>
      <c r="QW315" s="138"/>
      <c r="QX315" s="138"/>
      <c r="QY315" s="138"/>
      <c r="QZ315" s="138"/>
      <c r="RA315" s="138"/>
      <c r="RB315" s="138"/>
      <c r="RC315" s="138"/>
      <c r="RD315" s="138"/>
      <c r="RE315" s="138"/>
      <c r="RF315" s="138"/>
      <c r="RG315" s="138"/>
      <c r="RH315" s="138"/>
      <c r="RI315" s="138"/>
      <c r="RJ315" s="138"/>
      <c r="RK315" s="138"/>
      <c r="RL315" s="138"/>
      <c r="RM315" s="138"/>
      <c r="RN315" s="138"/>
      <c r="RO315" s="138"/>
      <c r="RP315" s="138"/>
      <c r="RQ315" s="138"/>
      <c r="RR315" s="138"/>
      <c r="RS315" s="138"/>
      <c r="RT315" s="138"/>
      <c r="RU315" s="138"/>
      <c r="RV315" s="138"/>
      <c r="RW315" s="138"/>
      <c r="RX315" s="138"/>
      <c r="RY315" s="138"/>
      <c r="RZ315" s="138"/>
      <c r="SA315" s="138"/>
      <c r="SB315" s="138"/>
      <c r="SC315" s="138"/>
      <c r="SD315" s="138"/>
      <c r="SE315" s="138"/>
      <c r="SF315" s="138"/>
      <c r="SG315" s="138"/>
      <c r="SH315" s="138"/>
      <c r="SI315" s="138"/>
      <c r="SJ315" s="138"/>
      <c r="SK315" s="138"/>
      <c r="SL315" s="138"/>
      <c r="SM315" s="138"/>
      <c r="SN315" s="138"/>
      <c r="SO315" s="138"/>
      <c r="SP315" s="138"/>
      <c r="SQ315" s="138"/>
      <c r="SR315" s="138"/>
      <c r="SS315" s="138"/>
      <c r="ST315" s="138"/>
      <c r="SU315" s="138"/>
      <c r="SV315" s="138"/>
      <c r="SW315" s="138"/>
      <c r="SX315" s="138"/>
      <c r="SY315" s="138"/>
      <c r="SZ315" s="138"/>
      <c r="TA315" s="138"/>
      <c r="TB315" s="138"/>
      <c r="TC315" s="138"/>
      <c r="TD315" s="138"/>
      <c r="TE315" s="138"/>
      <c r="TF315" s="138"/>
      <c r="TG315" s="138"/>
      <c r="TH315" s="138"/>
      <c r="TI315" s="138"/>
      <c r="TJ315" s="138"/>
      <c r="TK315" s="138"/>
      <c r="TL315" s="138"/>
      <c r="TM315" s="138"/>
      <c r="TN315" s="138"/>
      <c r="TO315" s="138"/>
      <c r="TP315" s="138"/>
      <c r="TQ315" s="138"/>
      <c r="TR315" s="138"/>
      <c r="TS315" s="138"/>
      <c r="TT315" s="138"/>
      <c r="TU315" s="138"/>
      <c r="TV315" s="138"/>
      <c r="TW315" s="138"/>
      <c r="TX315" s="138"/>
      <c r="TY315" s="138"/>
      <c r="TZ315" s="138"/>
      <c r="UA315" s="138"/>
      <c r="UB315" s="138"/>
      <c r="UC315" s="138"/>
      <c r="UD315" s="138"/>
      <c r="UE315" s="138"/>
      <c r="UF315" s="138"/>
      <c r="UG315" s="138"/>
      <c r="UH315" s="138"/>
      <c r="UI315" s="138"/>
      <c r="UJ315" s="138"/>
      <c r="UK315" s="138"/>
      <c r="UL315" s="138"/>
      <c r="UM315" s="138"/>
      <c r="UN315" s="138"/>
      <c r="UO315" s="138"/>
      <c r="UP315" s="138"/>
      <c r="UQ315" s="138"/>
      <c r="UR315" s="138"/>
      <c r="US315" s="138"/>
      <c r="UT315" s="138"/>
      <c r="UU315" s="138"/>
      <c r="UV315" s="138"/>
      <c r="UW315" s="138"/>
      <c r="UX315" s="138"/>
      <c r="UY315" s="138"/>
      <c r="UZ315" s="138"/>
      <c r="VA315" s="138"/>
      <c r="VB315" s="138"/>
      <c r="VC315" s="138"/>
      <c r="VD315" s="138"/>
      <c r="VE315" s="138"/>
      <c r="VF315" s="138"/>
      <c r="VG315" s="138"/>
      <c r="VH315" s="138"/>
      <c r="VI315" s="138"/>
      <c r="VJ315" s="138"/>
      <c r="VK315" s="138"/>
      <c r="VL315" s="138"/>
      <c r="VM315" s="138"/>
      <c r="VN315" s="138"/>
      <c r="VO315" s="138"/>
      <c r="VP315" s="138"/>
      <c r="VQ315" s="138"/>
      <c r="VR315" s="138"/>
      <c r="VS315" s="138"/>
      <c r="VT315" s="138"/>
      <c r="VU315" s="138"/>
      <c r="VV315" s="138"/>
      <c r="VW315" s="138"/>
      <c r="VX315" s="138"/>
      <c r="VY315" s="138"/>
      <c r="VZ315" s="138"/>
      <c r="WA315" s="138"/>
      <c r="WB315" s="138"/>
      <c r="WC315" s="138"/>
      <c r="WD315" s="138"/>
      <c r="WE315" s="138"/>
      <c r="WF315" s="138"/>
      <c r="WG315" s="138"/>
      <c r="WH315" s="138"/>
      <c r="WI315" s="138"/>
      <c r="WJ315" s="138"/>
      <c r="WK315" s="138"/>
      <c r="WL315" s="138"/>
      <c r="WM315" s="138"/>
      <c r="WN315" s="138"/>
      <c r="WO315" s="138"/>
      <c r="WP315" s="138"/>
      <c r="WQ315" s="138"/>
      <c r="WR315" s="138"/>
      <c r="WS315" s="138"/>
      <c r="WT315" s="138"/>
      <c r="WU315" s="138"/>
      <c r="WV315" s="138"/>
      <c r="WW315" s="138"/>
      <c r="WX315" s="138"/>
      <c r="WY315" s="138"/>
      <c r="WZ315" s="138"/>
      <c r="XA315" s="138"/>
      <c r="XB315" s="138"/>
      <c r="XC315" s="138"/>
      <c r="XD315" s="138"/>
      <c r="XE315" s="138"/>
      <c r="XF315" s="138"/>
      <c r="XG315" s="138"/>
      <c r="XH315" s="138"/>
      <c r="XI315" s="138"/>
      <c r="XJ315" s="138"/>
      <c r="XK315" s="138"/>
      <c r="XL315" s="138"/>
      <c r="XM315" s="138"/>
      <c r="XN315" s="138"/>
      <c r="XO315" s="138"/>
      <c r="XP315" s="138"/>
      <c r="XQ315" s="138"/>
      <c r="XR315" s="138"/>
      <c r="XS315" s="138"/>
      <c r="XT315" s="138"/>
      <c r="XU315" s="138"/>
      <c r="XV315" s="138"/>
      <c r="XW315" s="138"/>
      <c r="XX315" s="138"/>
      <c r="XY315" s="138"/>
      <c r="XZ315" s="138"/>
      <c r="YA315" s="138"/>
      <c r="YB315" s="138"/>
      <c r="YC315" s="138"/>
      <c r="YD315" s="138"/>
      <c r="YE315" s="138"/>
      <c r="YF315" s="138"/>
      <c r="YG315" s="138"/>
      <c r="YH315" s="138"/>
      <c r="YI315" s="138"/>
      <c r="YJ315" s="138"/>
      <c r="YK315" s="138"/>
      <c r="YL315" s="138"/>
      <c r="YM315" s="138"/>
      <c r="YN315" s="138"/>
      <c r="YO315" s="138"/>
      <c r="YP315" s="138"/>
      <c r="YQ315" s="138"/>
      <c r="YR315" s="138"/>
      <c r="YS315" s="138"/>
      <c r="YT315" s="138"/>
      <c r="YU315" s="138"/>
      <c r="YV315" s="138"/>
      <c r="YW315" s="138"/>
      <c r="YX315" s="138"/>
      <c r="YY315" s="138"/>
      <c r="YZ315" s="138"/>
      <c r="ZA315" s="138"/>
      <c r="ZB315" s="138"/>
      <c r="ZC315" s="138"/>
      <c r="ZD315" s="138"/>
      <c r="ZE315" s="138"/>
      <c r="ZF315" s="138"/>
      <c r="ZG315" s="138"/>
      <c r="ZH315" s="138"/>
      <c r="ZI315" s="138"/>
      <c r="ZJ315" s="138"/>
      <c r="ZK315" s="138"/>
      <c r="ZL315" s="138"/>
      <c r="ZM315" s="138"/>
      <c r="ZN315" s="138"/>
      <c r="ZO315" s="138"/>
      <c r="ZP315" s="138"/>
      <c r="ZQ315" s="138"/>
      <c r="ZR315" s="138"/>
      <c r="ZS315" s="138"/>
      <c r="ZT315" s="138"/>
      <c r="ZU315" s="138"/>
      <c r="ZV315" s="138"/>
      <c r="ZW315" s="138"/>
      <c r="ZX315" s="138"/>
      <c r="ZY315" s="138"/>
      <c r="ZZ315" s="138"/>
      <c r="AAA315" s="138"/>
      <c r="AAB315" s="138"/>
      <c r="AAC315" s="138"/>
      <c r="AAD315" s="138"/>
      <c r="AAE315" s="138"/>
      <c r="AAF315" s="138"/>
      <c r="AAG315" s="138"/>
      <c r="AAH315" s="138"/>
      <c r="AAI315" s="138"/>
      <c r="AAJ315" s="138"/>
      <c r="AAK315" s="138"/>
      <c r="AAL315" s="138"/>
      <c r="AAM315" s="138"/>
      <c r="AAN315" s="138"/>
      <c r="AAO315" s="138"/>
      <c r="AAP315" s="138"/>
      <c r="AAQ315" s="138"/>
      <c r="AAR315" s="138"/>
      <c r="AAS315" s="138"/>
      <c r="AAT315" s="138"/>
      <c r="AAU315" s="138"/>
      <c r="AAV315" s="138"/>
      <c r="AAW315" s="138"/>
      <c r="AAX315" s="138"/>
      <c r="AAY315" s="138"/>
      <c r="AAZ315" s="138"/>
      <c r="ABA315" s="138"/>
      <c r="ABB315" s="138"/>
      <c r="ABC315" s="138"/>
      <c r="ABD315" s="138"/>
      <c r="ABE315" s="138"/>
      <c r="ABF315" s="138"/>
      <c r="ABG315" s="138"/>
      <c r="ABH315" s="138"/>
      <c r="ABI315" s="138"/>
      <c r="ABJ315" s="138"/>
      <c r="ABK315" s="138"/>
      <c r="ABL315" s="138"/>
      <c r="ABM315" s="138"/>
      <c r="ABN315" s="138"/>
      <c r="ABO315" s="138"/>
      <c r="ABP315" s="138"/>
      <c r="ABQ315" s="138"/>
      <c r="ABR315" s="138"/>
      <c r="ABS315" s="138"/>
      <c r="ABT315" s="138"/>
      <c r="ABU315" s="138"/>
      <c r="ABV315" s="138"/>
      <c r="ABW315" s="138"/>
      <c r="ABX315" s="138"/>
      <c r="ABY315" s="138"/>
      <c r="ABZ315" s="138"/>
      <c r="ACA315" s="138"/>
      <c r="ACB315" s="138"/>
      <c r="ACC315" s="138"/>
      <c r="ACD315" s="138"/>
      <c r="ACE315" s="138"/>
      <c r="ACF315" s="138"/>
      <c r="ACG315" s="138"/>
      <c r="ACH315" s="138"/>
      <c r="ACI315" s="138"/>
      <c r="ACJ315" s="138"/>
      <c r="ACK315" s="138"/>
      <c r="ACL315" s="138"/>
      <c r="ACM315" s="138"/>
      <c r="ACN315" s="138"/>
      <c r="ACO315" s="138"/>
      <c r="ACP315" s="138"/>
      <c r="ACQ315" s="138"/>
      <c r="ACR315" s="138"/>
      <c r="ACS315" s="138"/>
      <c r="ACT315" s="138"/>
      <c r="ACU315" s="138"/>
      <c r="ACV315" s="138"/>
      <c r="ACW315" s="138"/>
      <c r="ACX315" s="138"/>
      <c r="ACY315" s="138"/>
      <c r="ACZ315" s="138"/>
      <c r="ADA315" s="138"/>
      <c r="ADB315" s="138"/>
      <c r="ADC315" s="138"/>
      <c r="ADD315" s="138"/>
      <c r="ADE315" s="138"/>
      <c r="ADF315" s="138"/>
      <c r="ADG315" s="138"/>
      <c r="ADH315" s="138"/>
      <c r="ADI315" s="138"/>
      <c r="ADJ315" s="138"/>
      <c r="ADK315" s="138"/>
      <c r="ADL315" s="138"/>
      <c r="ADM315" s="138"/>
      <c r="ADN315" s="138"/>
      <c r="ADO315" s="138"/>
      <c r="ADP315" s="138"/>
      <c r="ADQ315" s="138"/>
      <c r="ADR315" s="138"/>
      <c r="ADS315" s="138"/>
      <c r="ADT315" s="138"/>
      <c r="ADU315" s="138"/>
      <c r="ADV315" s="138"/>
      <c r="ADW315" s="138"/>
      <c r="ADX315" s="138"/>
      <c r="ADY315" s="138"/>
      <c r="ADZ315" s="138"/>
      <c r="AEA315" s="138"/>
      <c r="AEB315" s="138"/>
      <c r="AEC315" s="138"/>
      <c r="AED315" s="138"/>
      <c r="AEE315" s="138"/>
      <c r="AEF315" s="138"/>
      <c r="AEG315" s="138"/>
      <c r="AEH315" s="138"/>
      <c r="AEI315" s="138"/>
      <c r="AEJ315" s="138"/>
      <c r="AEK315" s="138"/>
      <c r="AEL315" s="138"/>
      <c r="AEM315" s="138"/>
      <c r="AEN315" s="138"/>
      <c r="AEO315" s="138"/>
      <c r="AEP315" s="138"/>
      <c r="AEQ315" s="138"/>
      <c r="AER315" s="138"/>
      <c r="AES315" s="138"/>
      <c r="AET315" s="138"/>
      <c r="AEU315" s="138"/>
      <c r="AEV315" s="138"/>
      <c r="AEW315" s="138"/>
      <c r="AEX315" s="138"/>
      <c r="AEY315" s="138"/>
      <c r="AEZ315" s="138"/>
      <c r="AFA315" s="138"/>
      <c r="AFB315" s="138"/>
      <c r="AFC315" s="138"/>
      <c r="AFD315" s="138"/>
      <c r="AFE315" s="138"/>
      <c r="AFF315" s="138"/>
      <c r="AFG315" s="138"/>
      <c r="AFH315" s="138"/>
      <c r="AFI315" s="138"/>
      <c r="AFJ315" s="138"/>
      <c r="AFK315" s="138"/>
      <c r="AFL315" s="138"/>
      <c r="AFM315" s="138"/>
      <c r="AFN315" s="138"/>
      <c r="AFO315" s="138"/>
      <c r="AFP315" s="138"/>
      <c r="AFQ315" s="138"/>
      <c r="AFR315" s="138"/>
      <c r="AFS315" s="138"/>
      <c r="AFT315" s="138"/>
      <c r="AFU315" s="138"/>
      <c r="AFV315" s="138"/>
      <c r="AFW315" s="138"/>
      <c r="AFX315" s="138"/>
      <c r="AFY315" s="138"/>
      <c r="AFZ315" s="138"/>
      <c r="AGA315" s="138"/>
      <c r="AGB315" s="138"/>
      <c r="AGC315" s="138"/>
      <c r="AGD315" s="138"/>
      <c r="AGE315" s="138"/>
      <c r="AGF315" s="138"/>
      <c r="AGG315" s="138"/>
      <c r="AGH315" s="138"/>
      <c r="AGI315" s="138"/>
      <c r="AGJ315" s="138"/>
      <c r="AGK315" s="138"/>
      <c r="AGL315" s="138"/>
      <c r="AGM315" s="138"/>
      <c r="AGN315" s="138"/>
      <c r="AGO315" s="138"/>
      <c r="AGP315" s="138"/>
      <c r="AGQ315" s="138"/>
      <c r="AGR315" s="138"/>
      <c r="AGS315" s="138"/>
      <c r="AGT315" s="138"/>
      <c r="AGU315" s="138"/>
      <c r="AGV315" s="138"/>
      <c r="AGW315" s="138"/>
      <c r="AGX315" s="138"/>
      <c r="AGY315" s="138"/>
      <c r="AGZ315" s="138"/>
      <c r="AHA315" s="138"/>
      <c r="AHB315" s="138"/>
      <c r="AHC315" s="138"/>
      <c r="AHD315" s="138"/>
      <c r="AHE315" s="138"/>
      <c r="AHF315" s="138"/>
      <c r="AHG315" s="138"/>
      <c r="AHH315" s="138"/>
      <c r="AHI315" s="138"/>
      <c r="AHJ315" s="138"/>
      <c r="AHK315" s="138"/>
      <c r="AHL315" s="138"/>
      <c r="AHM315" s="138"/>
      <c r="AHN315" s="138"/>
      <c r="AHO315" s="138"/>
      <c r="AHP315" s="138"/>
      <c r="AHQ315" s="138"/>
      <c r="AHR315" s="138"/>
      <c r="AHS315" s="138"/>
      <c r="AHT315" s="138"/>
      <c r="AHU315" s="138"/>
      <c r="AHV315" s="138"/>
      <c r="AHW315" s="138"/>
      <c r="AHX315" s="138"/>
      <c r="AHY315" s="138"/>
      <c r="AHZ315" s="138"/>
      <c r="AIA315" s="138"/>
      <c r="AIB315" s="138"/>
      <c r="AIC315" s="138"/>
      <c r="AID315" s="138"/>
      <c r="AIE315" s="138"/>
      <c r="AIF315" s="138"/>
      <c r="AIG315" s="138"/>
      <c r="AIH315" s="138"/>
      <c r="AII315" s="138"/>
      <c r="AIJ315" s="138"/>
      <c r="AIK315" s="138"/>
      <c r="AIL315" s="138"/>
      <c r="AIM315" s="138"/>
      <c r="AIN315" s="138"/>
      <c r="AIO315" s="138"/>
      <c r="AIP315" s="138"/>
      <c r="AIQ315" s="138"/>
      <c r="AIR315" s="138"/>
      <c r="AIS315" s="138"/>
      <c r="AIT315" s="138"/>
      <c r="AIU315" s="138"/>
      <c r="AIV315" s="138"/>
      <c r="AIW315" s="138"/>
      <c r="AIX315" s="138"/>
      <c r="AIY315" s="138"/>
      <c r="AIZ315" s="138"/>
      <c r="AJA315" s="138"/>
      <c r="AJB315" s="138"/>
      <c r="AJC315" s="138"/>
      <c r="AJD315" s="138"/>
      <c r="AJE315" s="138"/>
      <c r="AJF315" s="138"/>
      <c r="AJG315" s="138"/>
      <c r="AJH315" s="138"/>
      <c r="AJI315" s="138"/>
      <c r="AJJ315" s="138"/>
      <c r="AJK315" s="138"/>
      <c r="AJL315" s="138"/>
      <c r="AJM315" s="138"/>
      <c r="AJN315" s="138"/>
      <c r="AJO315" s="138"/>
      <c r="AJP315" s="138"/>
      <c r="AJQ315" s="138"/>
      <c r="AJR315" s="138"/>
      <c r="AJS315" s="138"/>
      <c r="AJT315" s="138"/>
      <c r="AJU315" s="138"/>
      <c r="AJV315" s="138"/>
      <c r="AJW315" s="138"/>
      <c r="AJX315" s="138"/>
      <c r="AJY315" s="138"/>
      <c r="AJZ315" s="138"/>
      <c r="AKA315" s="138"/>
      <c r="AKB315" s="138"/>
      <c r="AKC315" s="138"/>
      <c r="AKD315" s="138"/>
      <c r="AKE315" s="138"/>
      <c r="AKF315" s="138"/>
      <c r="AKG315" s="138"/>
      <c r="AKH315" s="138"/>
      <c r="AKI315" s="138"/>
      <c r="AKJ315" s="138"/>
      <c r="AKK315" s="138"/>
      <c r="AKL315" s="138"/>
      <c r="AKM315" s="138"/>
      <c r="AKN315" s="138"/>
      <c r="AKO315" s="138"/>
      <c r="AKP315" s="138"/>
      <c r="AKQ315" s="138"/>
      <c r="AKR315" s="138"/>
      <c r="AKS315" s="138"/>
      <c r="AKT315" s="138"/>
      <c r="AKU315" s="138"/>
      <c r="AKV315" s="138"/>
      <c r="AKW315" s="138"/>
      <c r="AKX315" s="138"/>
      <c r="AKY315" s="138"/>
      <c r="AKZ315" s="138"/>
      <c r="ALA315" s="138"/>
      <c r="ALB315" s="138"/>
      <c r="ALC315" s="138"/>
      <c r="ALD315" s="138"/>
      <c r="ALE315" s="138"/>
      <c r="ALF315" s="138"/>
      <c r="ALG315" s="138"/>
      <c r="ALH315" s="138"/>
      <c r="ALI315" s="138"/>
      <c r="ALJ315" s="138"/>
      <c r="ALK315" s="138"/>
      <c r="ALL315" s="138"/>
      <c r="ALM315" s="138"/>
      <c r="ALN315" s="138"/>
      <c r="ALO315" s="138"/>
      <c r="ALP315" s="138"/>
      <c r="ALQ315" s="138"/>
      <c r="ALR315" s="138"/>
      <c r="ALS315" s="138"/>
      <c r="ALT315" s="138"/>
      <c r="ALU315" s="138"/>
      <c r="ALV315" s="138"/>
      <c r="ALW315" s="138"/>
      <c r="ALX315" s="138"/>
      <c r="ALY315" s="138"/>
      <c r="ALZ315" s="138"/>
      <c r="AMA315" s="138"/>
      <c r="AMB315" s="138"/>
      <c r="AMC315" s="138"/>
      <c r="AMD315" s="138"/>
      <c r="AME315" s="138"/>
      <c r="AMF315" s="138"/>
      <c r="AMG315" s="138"/>
      <c r="AMH315" s="138"/>
      <c r="AMI315" s="138"/>
      <c r="AMJ315" s="138"/>
      <c r="AMK315" s="138"/>
    </row>
    <row r="316" spans="1:1025" s="140" customFormat="1">
      <c r="A316" s="210"/>
      <c r="B316" s="106"/>
      <c r="C316" s="137"/>
      <c r="D316" s="137"/>
      <c r="E316" s="137"/>
      <c r="F316" s="138"/>
      <c r="G316" s="138"/>
      <c r="H316" s="138"/>
      <c r="I316" s="138"/>
      <c r="J316" s="139"/>
      <c r="K316" s="138"/>
      <c r="M316" s="138"/>
      <c r="N316" s="138"/>
      <c r="O316" s="138"/>
      <c r="P316" s="138"/>
      <c r="Q316" s="138"/>
      <c r="R316" s="138"/>
      <c r="S316" s="138"/>
      <c r="T316" s="138"/>
      <c r="U316" s="138"/>
      <c r="V316" s="138"/>
      <c r="W316" s="138"/>
      <c r="X316" s="138"/>
      <c r="Y316" s="138"/>
      <c r="Z316" s="138"/>
      <c r="AA316" s="138"/>
      <c r="AB316" s="138"/>
      <c r="AC316" s="138"/>
      <c r="AD316" s="138"/>
      <c r="AE316" s="138"/>
      <c r="AF316" s="138"/>
      <c r="AG316" s="138"/>
      <c r="AH316" s="138"/>
      <c r="AI316" s="138"/>
      <c r="AJ316" s="138"/>
      <c r="AK316" s="138"/>
      <c r="AL316" s="138"/>
      <c r="AM316" s="138"/>
      <c r="AN316" s="138"/>
      <c r="AO316" s="138"/>
      <c r="AP316" s="138"/>
      <c r="AQ316" s="138"/>
      <c r="AR316" s="138"/>
      <c r="AS316" s="138"/>
      <c r="AT316" s="138"/>
      <c r="AU316" s="138"/>
      <c r="AV316" s="138"/>
      <c r="AW316" s="138"/>
      <c r="AX316" s="138"/>
      <c r="AY316" s="138"/>
      <c r="AZ316" s="138"/>
      <c r="BA316" s="138"/>
      <c r="BB316" s="138"/>
      <c r="BC316" s="138"/>
      <c r="BD316" s="138"/>
      <c r="BE316" s="138"/>
      <c r="BF316" s="138"/>
      <c r="BG316" s="138"/>
      <c r="BH316" s="138"/>
      <c r="BI316" s="138"/>
      <c r="BJ316" s="138"/>
      <c r="BK316" s="138"/>
      <c r="BL316" s="138"/>
      <c r="BM316" s="138"/>
      <c r="BN316" s="138"/>
      <c r="BO316" s="138"/>
      <c r="BP316" s="138"/>
      <c r="BQ316" s="138"/>
      <c r="BR316" s="138"/>
      <c r="BS316" s="138"/>
      <c r="BT316" s="138"/>
      <c r="BU316" s="138"/>
      <c r="BV316" s="138"/>
      <c r="BW316" s="138"/>
      <c r="BX316" s="138"/>
      <c r="BY316" s="138"/>
      <c r="BZ316" s="138"/>
      <c r="CA316" s="138"/>
      <c r="CB316" s="138"/>
      <c r="CC316" s="138"/>
      <c r="CD316" s="138"/>
      <c r="CE316" s="138"/>
      <c r="CF316" s="138"/>
      <c r="CG316" s="138"/>
      <c r="CH316" s="138"/>
      <c r="CI316" s="138"/>
      <c r="CJ316" s="138"/>
      <c r="CK316" s="138"/>
      <c r="CL316" s="138"/>
      <c r="CM316" s="138"/>
      <c r="CN316" s="138"/>
      <c r="CO316" s="138"/>
      <c r="CP316" s="138"/>
      <c r="CQ316" s="138"/>
      <c r="CR316" s="138"/>
      <c r="CS316" s="138"/>
      <c r="CT316" s="138"/>
      <c r="CU316" s="138"/>
      <c r="CV316" s="138"/>
      <c r="CW316" s="138"/>
      <c r="CX316" s="138"/>
      <c r="CY316" s="138"/>
      <c r="CZ316" s="138"/>
      <c r="DA316" s="138"/>
      <c r="DB316" s="138"/>
      <c r="DC316" s="138"/>
      <c r="DD316" s="138"/>
      <c r="DE316" s="138"/>
      <c r="DF316" s="138"/>
      <c r="DG316" s="138"/>
      <c r="DH316" s="138"/>
      <c r="DI316" s="138"/>
      <c r="DJ316" s="138"/>
      <c r="DK316" s="138"/>
      <c r="DL316" s="138"/>
      <c r="DM316" s="138"/>
      <c r="DN316" s="138"/>
      <c r="DO316" s="138"/>
      <c r="DP316" s="138"/>
      <c r="DQ316" s="138"/>
      <c r="DR316" s="138"/>
      <c r="DS316" s="138"/>
      <c r="DT316" s="138"/>
      <c r="DU316" s="138"/>
      <c r="DV316" s="138"/>
      <c r="DW316" s="138"/>
      <c r="DX316" s="138"/>
      <c r="DY316" s="138"/>
      <c r="DZ316" s="138"/>
      <c r="EA316" s="138"/>
      <c r="EB316" s="138"/>
      <c r="EC316" s="138"/>
      <c r="ED316" s="138"/>
      <c r="EE316" s="138"/>
      <c r="EF316" s="138"/>
      <c r="EG316" s="138"/>
      <c r="EH316" s="138"/>
      <c r="EI316" s="138"/>
      <c r="EJ316" s="138"/>
      <c r="EK316" s="138"/>
      <c r="EL316" s="138"/>
      <c r="EM316" s="138"/>
      <c r="EN316" s="138"/>
      <c r="EO316" s="138"/>
      <c r="EP316" s="138"/>
      <c r="EQ316" s="138"/>
      <c r="ER316" s="138"/>
      <c r="ES316" s="138"/>
      <c r="ET316" s="138"/>
      <c r="EU316" s="138"/>
      <c r="EV316" s="138"/>
      <c r="EW316" s="138"/>
      <c r="EX316" s="138"/>
      <c r="EY316" s="138"/>
      <c r="EZ316" s="138"/>
      <c r="FA316" s="138"/>
      <c r="FB316" s="138"/>
      <c r="FC316" s="138"/>
      <c r="FD316" s="138"/>
      <c r="FE316" s="138"/>
      <c r="FF316" s="138"/>
      <c r="FG316" s="138"/>
      <c r="FH316" s="138"/>
      <c r="FI316" s="138"/>
      <c r="FJ316" s="138"/>
      <c r="FK316" s="138"/>
      <c r="FL316" s="138"/>
      <c r="FM316" s="138"/>
      <c r="FN316" s="138"/>
      <c r="FO316" s="138"/>
      <c r="FP316" s="138"/>
      <c r="FQ316" s="138"/>
      <c r="FR316" s="138"/>
      <c r="FS316" s="138"/>
      <c r="FT316" s="138"/>
      <c r="FU316" s="138"/>
      <c r="FV316" s="138"/>
      <c r="FW316" s="138"/>
      <c r="FX316" s="138"/>
      <c r="FY316" s="138"/>
      <c r="FZ316" s="138"/>
      <c r="GA316" s="138"/>
      <c r="GB316" s="138"/>
      <c r="GC316" s="138"/>
      <c r="GD316" s="138"/>
      <c r="GE316" s="138"/>
      <c r="GF316" s="138"/>
      <c r="GG316" s="138"/>
      <c r="GH316" s="138"/>
      <c r="GI316" s="138"/>
      <c r="GJ316" s="138"/>
      <c r="GK316" s="138"/>
      <c r="GL316" s="138"/>
      <c r="GM316" s="138"/>
      <c r="GN316" s="138"/>
      <c r="GO316" s="138"/>
      <c r="GP316" s="138"/>
      <c r="GQ316" s="138"/>
      <c r="GR316" s="138"/>
      <c r="GS316" s="138"/>
      <c r="GT316" s="138"/>
      <c r="GU316" s="138"/>
      <c r="GV316" s="138"/>
      <c r="GW316" s="138"/>
      <c r="GX316" s="138"/>
      <c r="GY316" s="138"/>
      <c r="GZ316" s="138"/>
      <c r="HA316" s="138"/>
      <c r="HB316" s="138"/>
      <c r="HC316" s="138"/>
      <c r="HD316" s="138"/>
      <c r="HE316" s="138"/>
      <c r="HF316" s="138"/>
      <c r="HG316" s="138"/>
      <c r="HH316" s="138"/>
      <c r="HI316" s="138"/>
      <c r="HJ316" s="138"/>
      <c r="HK316" s="138"/>
      <c r="HL316" s="138"/>
      <c r="HM316" s="138"/>
      <c r="HN316" s="138"/>
      <c r="HO316" s="138"/>
      <c r="HP316" s="138"/>
      <c r="HQ316" s="138"/>
      <c r="HR316" s="138"/>
      <c r="HS316" s="138"/>
      <c r="HT316" s="138"/>
      <c r="HU316" s="138"/>
      <c r="HV316" s="138"/>
      <c r="HW316" s="138"/>
      <c r="HX316" s="138"/>
      <c r="HY316" s="138"/>
      <c r="HZ316" s="138"/>
      <c r="IA316" s="138"/>
      <c r="IB316" s="138"/>
      <c r="IC316" s="138"/>
      <c r="ID316" s="138"/>
      <c r="IE316" s="138"/>
      <c r="IF316" s="138"/>
      <c r="IG316" s="138"/>
      <c r="IH316" s="138"/>
      <c r="II316" s="138"/>
      <c r="IJ316" s="138"/>
      <c r="IK316" s="138"/>
      <c r="IL316" s="138"/>
      <c r="IM316" s="138"/>
      <c r="IN316" s="138"/>
      <c r="IO316" s="138"/>
      <c r="IP316" s="138"/>
      <c r="IQ316" s="138"/>
      <c r="IR316" s="138"/>
      <c r="IS316" s="138"/>
      <c r="IT316" s="138"/>
      <c r="IU316" s="138"/>
      <c r="IV316" s="138"/>
      <c r="IW316" s="138"/>
      <c r="IX316" s="138"/>
      <c r="IY316" s="138"/>
      <c r="IZ316" s="138"/>
      <c r="JA316" s="138"/>
      <c r="JB316" s="138"/>
      <c r="JC316" s="138"/>
      <c r="JD316" s="138"/>
      <c r="JE316" s="138"/>
      <c r="JF316" s="138"/>
      <c r="JG316" s="138"/>
      <c r="JH316" s="138"/>
      <c r="JI316" s="138"/>
      <c r="JJ316" s="138"/>
      <c r="JK316" s="138"/>
      <c r="JL316" s="138"/>
      <c r="JM316" s="138"/>
      <c r="JN316" s="138"/>
      <c r="JO316" s="138"/>
      <c r="JP316" s="138"/>
      <c r="JQ316" s="138"/>
      <c r="JR316" s="138"/>
      <c r="JS316" s="138"/>
      <c r="JT316" s="138"/>
      <c r="JU316" s="138"/>
      <c r="JV316" s="138"/>
      <c r="JW316" s="138"/>
      <c r="JX316" s="138"/>
      <c r="JY316" s="138"/>
      <c r="JZ316" s="138"/>
      <c r="KA316" s="138"/>
      <c r="KB316" s="138"/>
      <c r="KC316" s="138"/>
      <c r="KD316" s="138"/>
      <c r="KE316" s="138"/>
      <c r="KF316" s="138"/>
      <c r="KG316" s="138"/>
      <c r="KH316" s="138"/>
      <c r="KI316" s="138"/>
      <c r="KJ316" s="138"/>
      <c r="KK316" s="138"/>
      <c r="KL316" s="138"/>
      <c r="KM316" s="138"/>
      <c r="KN316" s="138"/>
      <c r="KO316" s="138"/>
      <c r="KP316" s="138"/>
      <c r="KQ316" s="138"/>
      <c r="KR316" s="138"/>
      <c r="KS316" s="138"/>
      <c r="KT316" s="138"/>
      <c r="KU316" s="138"/>
      <c r="KV316" s="138"/>
      <c r="KW316" s="138"/>
      <c r="KX316" s="138"/>
      <c r="KY316" s="138"/>
      <c r="KZ316" s="138"/>
      <c r="LA316" s="138"/>
      <c r="LB316" s="138"/>
      <c r="LC316" s="138"/>
      <c r="LD316" s="138"/>
      <c r="LE316" s="138"/>
      <c r="LF316" s="138"/>
      <c r="LG316" s="138"/>
      <c r="LH316" s="138"/>
      <c r="LI316" s="138"/>
      <c r="LJ316" s="138"/>
      <c r="LK316" s="138"/>
      <c r="LL316" s="138"/>
      <c r="LM316" s="138"/>
      <c r="LN316" s="138"/>
      <c r="LO316" s="138"/>
      <c r="LP316" s="138"/>
      <c r="LQ316" s="138"/>
      <c r="LR316" s="138"/>
      <c r="LS316" s="138"/>
      <c r="LT316" s="138"/>
      <c r="LU316" s="138"/>
      <c r="LV316" s="138"/>
      <c r="LW316" s="138"/>
      <c r="LX316" s="138"/>
      <c r="LY316" s="138"/>
      <c r="LZ316" s="138"/>
      <c r="MA316" s="138"/>
      <c r="MB316" s="138"/>
      <c r="MC316" s="138"/>
      <c r="MD316" s="138"/>
      <c r="ME316" s="138"/>
      <c r="MF316" s="138"/>
      <c r="MG316" s="138"/>
      <c r="MH316" s="138"/>
      <c r="MI316" s="138"/>
      <c r="MJ316" s="138"/>
      <c r="MK316" s="138"/>
      <c r="ML316" s="138"/>
      <c r="MM316" s="138"/>
      <c r="MN316" s="138"/>
      <c r="MO316" s="138"/>
      <c r="MP316" s="138"/>
      <c r="MQ316" s="138"/>
      <c r="MR316" s="138"/>
      <c r="MS316" s="138"/>
      <c r="MT316" s="138"/>
      <c r="MU316" s="138"/>
      <c r="MV316" s="138"/>
      <c r="MW316" s="138"/>
      <c r="MX316" s="138"/>
      <c r="MY316" s="138"/>
      <c r="MZ316" s="138"/>
      <c r="NA316" s="138"/>
      <c r="NB316" s="138"/>
      <c r="NC316" s="138"/>
      <c r="ND316" s="138"/>
      <c r="NE316" s="138"/>
      <c r="NF316" s="138"/>
      <c r="NG316" s="138"/>
      <c r="NH316" s="138"/>
      <c r="NI316" s="138"/>
      <c r="NJ316" s="138"/>
      <c r="NK316" s="138"/>
      <c r="NL316" s="138"/>
      <c r="NM316" s="138"/>
      <c r="NN316" s="138"/>
      <c r="NO316" s="138"/>
      <c r="NP316" s="138"/>
      <c r="NQ316" s="138"/>
      <c r="NR316" s="138"/>
      <c r="NS316" s="138"/>
      <c r="NT316" s="138"/>
      <c r="NU316" s="138"/>
      <c r="NV316" s="138"/>
      <c r="NW316" s="138"/>
      <c r="NX316" s="138"/>
      <c r="NY316" s="138"/>
      <c r="NZ316" s="138"/>
      <c r="OA316" s="138"/>
      <c r="OB316" s="138"/>
      <c r="OC316" s="138"/>
      <c r="OD316" s="138"/>
      <c r="OE316" s="138"/>
      <c r="OF316" s="138"/>
      <c r="OG316" s="138"/>
      <c r="OH316" s="138"/>
      <c r="OI316" s="138"/>
      <c r="OJ316" s="138"/>
      <c r="OK316" s="138"/>
      <c r="OL316" s="138"/>
      <c r="OM316" s="138"/>
      <c r="ON316" s="138"/>
      <c r="OO316" s="138"/>
      <c r="OP316" s="138"/>
      <c r="OQ316" s="138"/>
      <c r="OR316" s="138"/>
      <c r="OS316" s="138"/>
      <c r="OT316" s="138"/>
      <c r="OU316" s="138"/>
      <c r="OV316" s="138"/>
      <c r="OW316" s="138"/>
      <c r="OX316" s="138"/>
      <c r="OY316" s="138"/>
      <c r="OZ316" s="138"/>
      <c r="PA316" s="138"/>
      <c r="PB316" s="138"/>
      <c r="PC316" s="138"/>
      <c r="PD316" s="138"/>
      <c r="PE316" s="138"/>
      <c r="PF316" s="138"/>
      <c r="PG316" s="138"/>
      <c r="PH316" s="138"/>
      <c r="PI316" s="138"/>
      <c r="PJ316" s="138"/>
      <c r="PK316" s="138"/>
      <c r="PL316" s="138"/>
      <c r="PM316" s="138"/>
      <c r="PN316" s="138"/>
      <c r="PO316" s="138"/>
      <c r="PP316" s="138"/>
      <c r="PQ316" s="138"/>
      <c r="PR316" s="138"/>
      <c r="PS316" s="138"/>
      <c r="PT316" s="138"/>
      <c r="PU316" s="138"/>
      <c r="PV316" s="138"/>
      <c r="PW316" s="138"/>
      <c r="PX316" s="138"/>
      <c r="PY316" s="138"/>
      <c r="PZ316" s="138"/>
      <c r="QA316" s="138"/>
      <c r="QB316" s="138"/>
      <c r="QC316" s="138"/>
      <c r="QD316" s="138"/>
      <c r="QE316" s="138"/>
      <c r="QF316" s="138"/>
      <c r="QG316" s="138"/>
      <c r="QH316" s="138"/>
      <c r="QI316" s="138"/>
      <c r="QJ316" s="138"/>
      <c r="QK316" s="138"/>
      <c r="QL316" s="138"/>
      <c r="QM316" s="138"/>
      <c r="QN316" s="138"/>
      <c r="QO316" s="138"/>
      <c r="QP316" s="138"/>
      <c r="QQ316" s="138"/>
      <c r="QR316" s="138"/>
      <c r="QS316" s="138"/>
      <c r="QT316" s="138"/>
      <c r="QU316" s="138"/>
      <c r="QV316" s="138"/>
      <c r="QW316" s="138"/>
      <c r="QX316" s="138"/>
      <c r="QY316" s="138"/>
      <c r="QZ316" s="138"/>
      <c r="RA316" s="138"/>
      <c r="RB316" s="138"/>
      <c r="RC316" s="138"/>
      <c r="RD316" s="138"/>
      <c r="RE316" s="138"/>
      <c r="RF316" s="138"/>
      <c r="RG316" s="138"/>
      <c r="RH316" s="138"/>
      <c r="RI316" s="138"/>
      <c r="RJ316" s="138"/>
      <c r="RK316" s="138"/>
      <c r="RL316" s="138"/>
      <c r="RM316" s="138"/>
      <c r="RN316" s="138"/>
      <c r="RO316" s="138"/>
      <c r="RP316" s="138"/>
      <c r="RQ316" s="138"/>
      <c r="RR316" s="138"/>
      <c r="RS316" s="138"/>
      <c r="RT316" s="138"/>
      <c r="RU316" s="138"/>
      <c r="RV316" s="138"/>
      <c r="RW316" s="138"/>
      <c r="RX316" s="138"/>
      <c r="RY316" s="138"/>
      <c r="RZ316" s="138"/>
      <c r="SA316" s="138"/>
      <c r="SB316" s="138"/>
      <c r="SC316" s="138"/>
      <c r="SD316" s="138"/>
      <c r="SE316" s="138"/>
      <c r="SF316" s="138"/>
      <c r="SG316" s="138"/>
      <c r="SH316" s="138"/>
      <c r="SI316" s="138"/>
      <c r="SJ316" s="138"/>
      <c r="SK316" s="138"/>
      <c r="SL316" s="138"/>
      <c r="SM316" s="138"/>
      <c r="SN316" s="138"/>
      <c r="SO316" s="138"/>
      <c r="SP316" s="138"/>
      <c r="SQ316" s="138"/>
      <c r="SR316" s="138"/>
      <c r="SS316" s="138"/>
      <c r="ST316" s="138"/>
      <c r="SU316" s="138"/>
      <c r="SV316" s="138"/>
      <c r="SW316" s="138"/>
      <c r="SX316" s="138"/>
      <c r="SY316" s="138"/>
      <c r="SZ316" s="138"/>
      <c r="TA316" s="138"/>
      <c r="TB316" s="138"/>
      <c r="TC316" s="138"/>
      <c r="TD316" s="138"/>
      <c r="TE316" s="138"/>
      <c r="TF316" s="138"/>
      <c r="TG316" s="138"/>
      <c r="TH316" s="138"/>
      <c r="TI316" s="138"/>
      <c r="TJ316" s="138"/>
      <c r="TK316" s="138"/>
      <c r="TL316" s="138"/>
      <c r="TM316" s="138"/>
      <c r="TN316" s="138"/>
      <c r="TO316" s="138"/>
      <c r="TP316" s="138"/>
      <c r="TQ316" s="138"/>
      <c r="TR316" s="138"/>
      <c r="TS316" s="138"/>
      <c r="TT316" s="138"/>
      <c r="TU316" s="138"/>
      <c r="TV316" s="138"/>
      <c r="TW316" s="138"/>
      <c r="TX316" s="138"/>
      <c r="TY316" s="138"/>
      <c r="TZ316" s="138"/>
      <c r="UA316" s="138"/>
      <c r="UB316" s="138"/>
      <c r="UC316" s="138"/>
      <c r="UD316" s="138"/>
      <c r="UE316" s="138"/>
      <c r="UF316" s="138"/>
      <c r="UG316" s="138"/>
      <c r="UH316" s="138"/>
      <c r="UI316" s="138"/>
      <c r="UJ316" s="138"/>
      <c r="UK316" s="138"/>
      <c r="UL316" s="138"/>
      <c r="UM316" s="138"/>
      <c r="UN316" s="138"/>
      <c r="UO316" s="138"/>
      <c r="UP316" s="138"/>
      <c r="UQ316" s="138"/>
      <c r="UR316" s="138"/>
      <c r="US316" s="138"/>
      <c r="UT316" s="138"/>
      <c r="UU316" s="138"/>
      <c r="UV316" s="138"/>
      <c r="UW316" s="138"/>
      <c r="UX316" s="138"/>
      <c r="UY316" s="138"/>
      <c r="UZ316" s="138"/>
      <c r="VA316" s="138"/>
      <c r="VB316" s="138"/>
      <c r="VC316" s="138"/>
      <c r="VD316" s="138"/>
      <c r="VE316" s="138"/>
      <c r="VF316" s="138"/>
      <c r="VG316" s="138"/>
      <c r="VH316" s="138"/>
      <c r="VI316" s="138"/>
      <c r="VJ316" s="138"/>
      <c r="VK316" s="138"/>
      <c r="VL316" s="138"/>
      <c r="VM316" s="138"/>
      <c r="VN316" s="138"/>
      <c r="VO316" s="138"/>
      <c r="VP316" s="138"/>
      <c r="VQ316" s="138"/>
      <c r="VR316" s="138"/>
      <c r="VS316" s="138"/>
      <c r="VT316" s="138"/>
      <c r="VU316" s="138"/>
      <c r="VV316" s="138"/>
      <c r="VW316" s="138"/>
      <c r="VX316" s="138"/>
      <c r="VY316" s="138"/>
      <c r="VZ316" s="138"/>
      <c r="WA316" s="138"/>
      <c r="WB316" s="138"/>
      <c r="WC316" s="138"/>
      <c r="WD316" s="138"/>
      <c r="WE316" s="138"/>
      <c r="WF316" s="138"/>
      <c r="WG316" s="138"/>
      <c r="WH316" s="138"/>
      <c r="WI316" s="138"/>
      <c r="WJ316" s="138"/>
      <c r="WK316" s="138"/>
      <c r="WL316" s="138"/>
      <c r="WM316" s="138"/>
      <c r="WN316" s="138"/>
      <c r="WO316" s="138"/>
      <c r="WP316" s="138"/>
      <c r="WQ316" s="138"/>
      <c r="WR316" s="138"/>
      <c r="WS316" s="138"/>
      <c r="WT316" s="138"/>
      <c r="WU316" s="138"/>
      <c r="WV316" s="138"/>
      <c r="WW316" s="138"/>
      <c r="WX316" s="138"/>
      <c r="WY316" s="138"/>
      <c r="WZ316" s="138"/>
      <c r="XA316" s="138"/>
      <c r="XB316" s="138"/>
      <c r="XC316" s="138"/>
      <c r="XD316" s="138"/>
      <c r="XE316" s="138"/>
      <c r="XF316" s="138"/>
      <c r="XG316" s="138"/>
      <c r="XH316" s="138"/>
      <c r="XI316" s="138"/>
      <c r="XJ316" s="138"/>
      <c r="XK316" s="138"/>
      <c r="XL316" s="138"/>
      <c r="XM316" s="138"/>
      <c r="XN316" s="138"/>
      <c r="XO316" s="138"/>
      <c r="XP316" s="138"/>
      <c r="XQ316" s="138"/>
      <c r="XR316" s="138"/>
      <c r="XS316" s="138"/>
      <c r="XT316" s="138"/>
      <c r="XU316" s="138"/>
      <c r="XV316" s="138"/>
      <c r="XW316" s="138"/>
      <c r="XX316" s="138"/>
      <c r="XY316" s="138"/>
      <c r="XZ316" s="138"/>
      <c r="YA316" s="138"/>
      <c r="YB316" s="138"/>
      <c r="YC316" s="138"/>
      <c r="YD316" s="138"/>
      <c r="YE316" s="138"/>
      <c r="YF316" s="138"/>
      <c r="YG316" s="138"/>
      <c r="YH316" s="138"/>
      <c r="YI316" s="138"/>
      <c r="YJ316" s="138"/>
      <c r="YK316" s="138"/>
      <c r="YL316" s="138"/>
      <c r="YM316" s="138"/>
      <c r="YN316" s="138"/>
      <c r="YO316" s="138"/>
      <c r="YP316" s="138"/>
      <c r="YQ316" s="138"/>
      <c r="YR316" s="138"/>
      <c r="YS316" s="138"/>
      <c r="YT316" s="138"/>
      <c r="YU316" s="138"/>
      <c r="YV316" s="138"/>
      <c r="YW316" s="138"/>
      <c r="YX316" s="138"/>
      <c r="YY316" s="138"/>
      <c r="YZ316" s="138"/>
      <c r="ZA316" s="138"/>
      <c r="ZB316" s="138"/>
      <c r="ZC316" s="138"/>
      <c r="ZD316" s="138"/>
      <c r="ZE316" s="138"/>
      <c r="ZF316" s="138"/>
      <c r="ZG316" s="138"/>
      <c r="ZH316" s="138"/>
      <c r="ZI316" s="138"/>
      <c r="ZJ316" s="138"/>
      <c r="ZK316" s="138"/>
      <c r="ZL316" s="138"/>
      <c r="ZM316" s="138"/>
      <c r="ZN316" s="138"/>
      <c r="ZO316" s="138"/>
      <c r="ZP316" s="138"/>
      <c r="ZQ316" s="138"/>
      <c r="ZR316" s="138"/>
      <c r="ZS316" s="138"/>
      <c r="ZT316" s="138"/>
      <c r="ZU316" s="138"/>
      <c r="ZV316" s="138"/>
      <c r="ZW316" s="138"/>
      <c r="ZX316" s="138"/>
      <c r="ZY316" s="138"/>
      <c r="ZZ316" s="138"/>
      <c r="AAA316" s="138"/>
      <c r="AAB316" s="138"/>
      <c r="AAC316" s="138"/>
      <c r="AAD316" s="138"/>
      <c r="AAE316" s="138"/>
      <c r="AAF316" s="138"/>
      <c r="AAG316" s="138"/>
      <c r="AAH316" s="138"/>
      <c r="AAI316" s="138"/>
      <c r="AAJ316" s="138"/>
      <c r="AAK316" s="138"/>
      <c r="AAL316" s="138"/>
      <c r="AAM316" s="138"/>
      <c r="AAN316" s="138"/>
      <c r="AAO316" s="138"/>
      <c r="AAP316" s="138"/>
      <c r="AAQ316" s="138"/>
      <c r="AAR316" s="138"/>
      <c r="AAS316" s="138"/>
      <c r="AAT316" s="138"/>
      <c r="AAU316" s="138"/>
      <c r="AAV316" s="138"/>
      <c r="AAW316" s="138"/>
      <c r="AAX316" s="138"/>
      <c r="AAY316" s="138"/>
      <c r="AAZ316" s="138"/>
      <c r="ABA316" s="138"/>
      <c r="ABB316" s="138"/>
      <c r="ABC316" s="138"/>
      <c r="ABD316" s="138"/>
      <c r="ABE316" s="138"/>
      <c r="ABF316" s="138"/>
      <c r="ABG316" s="138"/>
      <c r="ABH316" s="138"/>
      <c r="ABI316" s="138"/>
      <c r="ABJ316" s="138"/>
      <c r="ABK316" s="138"/>
      <c r="ABL316" s="138"/>
      <c r="ABM316" s="138"/>
      <c r="ABN316" s="138"/>
      <c r="ABO316" s="138"/>
      <c r="ABP316" s="138"/>
      <c r="ABQ316" s="138"/>
      <c r="ABR316" s="138"/>
      <c r="ABS316" s="138"/>
      <c r="ABT316" s="138"/>
      <c r="ABU316" s="138"/>
      <c r="ABV316" s="138"/>
      <c r="ABW316" s="138"/>
      <c r="ABX316" s="138"/>
      <c r="ABY316" s="138"/>
      <c r="ABZ316" s="138"/>
      <c r="ACA316" s="138"/>
      <c r="ACB316" s="138"/>
      <c r="ACC316" s="138"/>
      <c r="ACD316" s="138"/>
      <c r="ACE316" s="138"/>
      <c r="ACF316" s="138"/>
      <c r="ACG316" s="138"/>
      <c r="ACH316" s="138"/>
      <c r="ACI316" s="138"/>
      <c r="ACJ316" s="138"/>
      <c r="ACK316" s="138"/>
      <c r="ACL316" s="138"/>
      <c r="ACM316" s="138"/>
      <c r="ACN316" s="138"/>
      <c r="ACO316" s="138"/>
      <c r="ACP316" s="138"/>
      <c r="ACQ316" s="138"/>
      <c r="ACR316" s="138"/>
      <c r="ACS316" s="138"/>
      <c r="ACT316" s="138"/>
      <c r="ACU316" s="138"/>
      <c r="ACV316" s="138"/>
      <c r="ACW316" s="138"/>
      <c r="ACX316" s="138"/>
      <c r="ACY316" s="138"/>
      <c r="ACZ316" s="138"/>
      <c r="ADA316" s="138"/>
      <c r="ADB316" s="138"/>
      <c r="ADC316" s="138"/>
      <c r="ADD316" s="138"/>
      <c r="ADE316" s="138"/>
      <c r="ADF316" s="138"/>
      <c r="ADG316" s="138"/>
      <c r="ADH316" s="138"/>
      <c r="ADI316" s="138"/>
      <c r="ADJ316" s="138"/>
      <c r="ADK316" s="138"/>
      <c r="ADL316" s="138"/>
      <c r="ADM316" s="138"/>
      <c r="ADN316" s="138"/>
      <c r="ADO316" s="138"/>
      <c r="ADP316" s="138"/>
      <c r="ADQ316" s="138"/>
      <c r="ADR316" s="138"/>
      <c r="ADS316" s="138"/>
      <c r="ADT316" s="138"/>
      <c r="ADU316" s="138"/>
      <c r="ADV316" s="138"/>
      <c r="ADW316" s="138"/>
      <c r="ADX316" s="138"/>
      <c r="ADY316" s="138"/>
      <c r="ADZ316" s="138"/>
      <c r="AEA316" s="138"/>
      <c r="AEB316" s="138"/>
      <c r="AEC316" s="138"/>
      <c r="AED316" s="138"/>
      <c r="AEE316" s="138"/>
      <c r="AEF316" s="138"/>
      <c r="AEG316" s="138"/>
      <c r="AEH316" s="138"/>
      <c r="AEI316" s="138"/>
      <c r="AEJ316" s="138"/>
      <c r="AEK316" s="138"/>
      <c r="AEL316" s="138"/>
      <c r="AEM316" s="138"/>
      <c r="AEN316" s="138"/>
      <c r="AEO316" s="138"/>
      <c r="AEP316" s="138"/>
      <c r="AEQ316" s="138"/>
      <c r="AER316" s="138"/>
      <c r="AES316" s="138"/>
      <c r="AET316" s="138"/>
      <c r="AEU316" s="138"/>
      <c r="AEV316" s="138"/>
      <c r="AEW316" s="138"/>
      <c r="AEX316" s="138"/>
      <c r="AEY316" s="138"/>
      <c r="AEZ316" s="138"/>
      <c r="AFA316" s="138"/>
      <c r="AFB316" s="138"/>
      <c r="AFC316" s="138"/>
      <c r="AFD316" s="138"/>
      <c r="AFE316" s="138"/>
      <c r="AFF316" s="138"/>
      <c r="AFG316" s="138"/>
      <c r="AFH316" s="138"/>
      <c r="AFI316" s="138"/>
      <c r="AFJ316" s="138"/>
      <c r="AFK316" s="138"/>
      <c r="AFL316" s="138"/>
      <c r="AFM316" s="138"/>
      <c r="AFN316" s="138"/>
      <c r="AFO316" s="138"/>
      <c r="AFP316" s="138"/>
      <c r="AFQ316" s="138"/>
      <c r="AFR316" s="138"/>
      <c r="AFS316" s="138"/>
      <c r="AFT316" s="138"/>
      <c r="AFU316" s="138"/>
      <c r="AFV316" s="138"/>
      <c r="AFW316" s="138"/>
      <c r="AFX316" s="138"/>
      <c r="AFY316" s="138"/>
      <c r="AFZ316" s="138"/>
      <c r="AGA316" s="138"/>
      <c r="AGB316" s="138"/>
      <c r="AGC316" s="138"/>
      <c r="AGD316" s="138"/>
      <c r="AGE316" s="138"/>
      <c r="AGF316" s="138"/>
      <c r="AGG316" s="138"/>
      <c r="AGH316" s="138"/>
      <c r="AGI316" s="138"/>
      <c r="AGJ316" s="138"/>
      <c r="AGK316" s="138"/>
      <c r="AGL316" s="138"/>
      <c r="AGM316" s="138"/>
      <c r="AGN316" s="138"/>
      <c r="AGO316" s="138"/>
      <c r="AGP316" s="138"/>
      <c r="AGQ316" s="138"/>
      <c r="AGR316" s="138"/>
      <c r="AGS316" s="138"/>
      <c r="AGT316" s="138"/>
      <c r="AGU316" s="138"/>
      <c r="AGV316" s="138"/>
      <c r="AGW316" s="138"/>
      <c r="AGX316" s="138"/>
      <c r="AGY316" s="138"/>
      <c r="AGZ316" s="138"/>
      <c r="AHA316" s="138"/>
      <c r="AHB316" s="138"/>
      <c r="AHC316" s="138"/>
      <c r="AHD316" s="138"/>
      <c r="AHE316" s="138"/>
      <c r="AHF316" s="138"/>
      <c r="AHG316" s="138"/>
      <c r="AHH316" s="138"/>
      <c r="AHI316" s="138"/>
      <c r="AHJ316" s="138"/>
      <c r="AHK316" s="138"/>
      <c r="AHL316" s="138"/>
      <c r="AHM316" s="138"/>
      <c r="AHN316" s="138"/>
      <c r="AHO316" s="138"/>
      <c r="AHP316" s="138"/>
      <c r="AHQ316" s="138"/>
      <c r="AHR316" s="138"/>
      <c r="AHS316" s="138"/>
      <c r="AHT316" s="138"/>
      <c r="AHU316" s="138"/>
      <c r="AHV316" s="138"/>
      <c r="AHW316" s="138"/>
      <c r="AHX316" s="138"/>
      <c r="AHY316" s="138"/>
      <c r="AHZ316" s="138"/>
      <c r="AIA316" s="138"/>
      <c r="AIB316" s="138"/>
      <c r="AIC316" s="138"/>
      <c r="AID316" s="138"/>
      <c r="AIE316" s="138"/>
      <c r="AIF316" s="138"/>
      <c r="AIG316" s="138"/>
      <c r="AIH316" s="138"/>
      <c r="AII316" s="138"/>
      <c r="AIJ316" s="138"/>
      <c r="AIK316" s="138"/>
      <c r="AIL316" s="138"/>
      <c r="AIM316" s="138"/>
      <c r="AIN316" s="138"/>
      <c r="AIO316" s="138"/>
      <c r="AIP316" s="138"/>
      <c r="AIQ316" s="138"/>
      <c r="AIR316" s="138"/>
      <c r="AIS316" s="138"/>
      <c r="AIT316" s="138"/>
      <c r="AIU316" s="138"/>
      <c r="AIV316" s="138"/>
      <c r="AIW316" s="138"/>
      <c r="AIX316" s="138"/>
      <c r="AIY316" s="138"/>
      <c r="AIZ316" s="138"/>
      <c r="AJA316" s="138"/>
      <c r="AJB316" s="138"/>
      <c r="AJC316" s="138"/>
      <c r="AJD316" s="138"/>
      <c r="AJE316" s="138"/>
      <c r="AJF316" s="138"/>
      <c r="AJG316" s="138"/>
      <c r="AJH316" s="138"/>
      <c r="AJI316" s="138"/>
      <c r="AJJ316" s="138"/>
      <c r="AJK316" s="138"/>
      <c r="AJL316" s="138"/>
      <c r="AJM316" s="138"/>
      <c r="AJN316" s="138"/>
      <c r="AJO316" s="138"/>
      <c r="AJP316" s="138"/>
      <c r="AJQ316" s="138"/>
      <c r="AJR316" s="138"/>
      <c r="AJS316" s="138"/>
      <c r="AJT316" s="138"/>
      <c r="AJU316" s="138"/>
      <c r="AJV316" s="138"/>
      <c r="AJW316" s="138"/>
      <c r="AJX316" s="138"/>
      <c r="AJY316" s="138"/>
      <c r="AJZ316" s="138"/>
      <c r="AKA316" s="138"/>
      <c r="AKB316" s="138"/>
      <c r="AKC316" s="138"/>
      <c r="AKD316" s="138"/>
      <c r="AKE316" s="138"/>
      <c r="AKF316" s="138"/>
      <c r="AKG316" s="138"/>
      <c r="AKH316" s="138"/>
      <c r="AKI316" s="138"/>
      <c r="AKJ316" s="138"/>
      <c r="AKK316" s="138"/>
      <c r="AKL316" s="138"/>
      <c r="AKM316" s="138"/>
      <c r="AKN316" s="138"/>
      <c r="AKO316" s="138"/>
      <c r="AKP316" s="138"/>
      <c r="AKQ316" s="138"/>
      <c r="AKR316" s="138"/>
      <c r="AKS316" s="138"/>
      <c r="AKT316" s="138"/>
      <c r="AKU316" s="138"/>
      <c r="AKV316" s="138"/>
      <c r="AKW316" s="138"/>
      <c r="AKX316" s="138"/>
      <c r="AKY316" s="138"/>
      <c r="AKZ316" s="138"/>
      <c r="ALA316" s="138"/>
      <c r="ALB316" s="138"/>
      <c r="ALC316" s="138"/>
      <c r="ALD316" s="138"/>
      <c r="ALE316" s="138"/>
      <c r="ALF316" s="138"/>
      <c r="ALG316" s="138"/>
      <c r="ALH316" s="138"/>
      <c r="ALI316" s="138"/>
      <c r="ALJ316" s="138"/>
      <c r="ALK316" s="138"/>
      <c r="ALL316" s="138"/>
      <c r="ALM316" s="138"/>
      <c r="ALN316" s="138"/>
      <c r="ALO316" s="138"/>
      <c r="ALP316" s="138"/>
      <c r="ALQ316" s="138"/>
      <c r="ALR316" s="138"/>
      <c r="ALS316" s="138"/>
      <c r="ALT316" s="138"/>
      <c r="ALU316" s="138"/>
      <c r="ALV316" s="138"/>
      <c r="ALW316" s="138"/>
      <c r="ALX316" s="138"/>
      <c r="ALY316" s="138"/>
      <c r="ALZ316" s="138"/>
      <c r="AMA316" s="138"/>
      <c r="AMB316" s="138"/>
      <c r="AMC316" s="138"/>
      <c r="AMD316" s="138"/>
      <c r="AME316" s="138"/>
      <c r="AMF316" s="138"/>
      <c r="AMG316" s="138"/>
      <c r="AMH316" s="138"/>
      <c r="AMI316" s="138"/>
      <c r="AMJ316" s="138"/>
      <c r="AMK316" s="138"/>
    </row>
    <row r="317" spans="1:1025" s="140" customFormat="1">
      <c r="A317" s="210"/>
      <c r="B317" s="106"/>
      <c r="C317" s="137"/>
      <c r="D317" s="137"/>
      <c r="E317" s="137"/>
      <c r="F317" s="138"/>
      <c r="G317" s="138"/>
      <c r="H317" s="138"/>
      <c r="I317" s="138"/>
      <c r="J317" s="139"/>
      <c r="K317" s="138"/>
      <c r="M317" s="138"/>
      <c r="N317" s="138"/>
      <c r="O317" s="138"/>
      <c r="P317" s="138"/>
      <c r="Q317" s="138"/>
      <c r="R317" s="138"/>
      <c r="S317" s="138"/>
      <c r="T317" s="138"/>
      <c r="U317" s="138"/>
      <c r="V317" s="138"/>
      <c r="W317" s="138"/>
      <c r="X317" s="138"/>
      <c r="Y317" s="138"/>
      <c r="Z317" s="138"/>
      <c r="AA317" s="138"/>
      <c r="AB317" s="138"/>
      <c r="AC317" s="138"/>
      <c r="AD317" s="138"/>
      <c r="AE317" s="138"/>
      <c r="AF317" s="138"/>
      <c r="AG317" s="138"/>
      <c r="AH317" s="138"/>
      <c r="AI317" s="138"/>
      <c r="AJ317" s="138"/>
      <c r="AK317" s="138"/>
      <c r="AL317" s="138"/>
      <c r="AM317" s="138"/>
      <c r="AN317" s="138"/>
      <c r="AO317" s="138"/>
      <c r="AP317" s="138"/>
      <c r="AQ317" s="138"/>
      <c r="AR317" s="138"/>
      <c r="AS317" s="138"/>
      <c r="AT317" s="138"/>
      <c r="AU317" s="138"/>
      <c r="AV317" s="138"/>
      <c r="AW317" s="138"/>
      <c r="AX317" s="138"/>
      <c r="AY317" s="138"/>
      <c r="AZ317" s="138"/>
      <c r="BA317" s="138"/>
      <c r="BB317" s="138"/>
      <c r="BC317" s="138"/>
      <c r="BD317" s="138"/>
      <c r="BE317" s="138"/>
      <c r="BF317" s="138"/>
      <c r="BG317" s="138"/>
      <c r="BH317" s="138"/>
      <c r="BI317" s="138"/>
      <c r="BJ317" s="138"/>
      <c r="BK317" s="138"/>
      <c r="BL317" s="138"/>
      <c r="BM317" s="138"/>
      <c r="BN317" s="138"/>
      <c r="BO317" s="138"/>
      <c r="BP317" s="138"/>
      <c r="BQ317" s="138"/>
      <c r="BR317" s="138"/>
      <c r="BS317" s="138"/>
      <c r="BT317" s="138"/>
      <c r="BU317" s="138"/>
      <c r="BV317" s="138"/>
      <c r="BW317" s="138"/>
      <c r="BX317" s="138"/>
      <c r="BY317" s="138"/>
      <c r="BZ317" s="138"/>
      <c r="CA317" s="138"/>
      <c r="CB317" s="138"/>
      <c r="CC317" s="138"/>
      <c r="CD317" s="138"/>
      <c r="CE317" s="138"/>
      <c r="CF317" s="138"/>
      <c r="CG317" s="138"/>
      <c r="CH317" s="138"/>
      <c r="CI317" s="138"/>
      <c r="CJ317" s="138"/>
      <c r="CK317" s="138"/>
      <c r="CL317" s="138"/>
      <c r="CM317" s="138"/>
      <c r="CN317" s="138"/>
      <c r="CO317" s="138"/>
      <c r="CP317" s="138"/>
      <c r="CQ317" s="138"/>
      <c r="CR317" s="138"/>
      <c r="CS317" s="138"/>
      <c r="CT317" s="138"/>
      <c r="CU317" s="138"/>
      <c r="CV317" s="138"/>
      <c r="CW317" s="138"/>
      <c r="CX317" s="138"/>
      <c r="CY317" s="138"/>
      <c r="CZ317" s="138"/>
      <c r="DA317" s="138"/>
      <c r="DB317" s="138"/>
      <c r="DC317" s="138"/>
      <c r="DD317" s="138"/>
      <c r="DE317" s="138"/>
      <c r="DF317" s="138"/>
      <c r="DG317" s="138"/>
      <c r="DH317" s="138"/>
      <c r="DI317" s="138"/>
      <c r="DJ317" s="138"/>
      <c r="DK317" s="138"/>
      <c r="DL317" s="138"/>
      <c r="DM317" s="138"/>
      <c r="DN317" s="138"/>
      <c r="DO317" s="138"/>
      <c r="DP317" s="138"/>
      <c r="DQ317" s="138"/>
      <c r="DR317" s="138"/>
      <c r="DS317" s="138"/>
      <c r="DT317" s="138"/>
      <c r="DU317" s="138"/>
      <c r="DV317" s="138"/>
      <c r="DW317" s="138"/>
      <c r="DX317" s="138"/>
      <c r="DY317" s="138"/>
      <c r="DZ317" s="138"/>
      <c r="EA317" s="138"/>
      <c r="EB317" s="138"/>
      <c r="EC317" s="138"/>
      <c r="ED317" s="138"/>
      <c r="EE317" s="138"/>
      <c r="EF317" s="138"/>
      <c r="EG317" s="138"/>
      <c r="EH317" s="138"/>
      <c r="EI317" s="138"/>
      <c r="EJ317" s="138"/>
      <c r="EK317" s="138"/>
      <c r="EL317" s="138"/>
      <c r="EM317" s="138"/>
      <c r="EN317" s="138"/>
      <c r="EO317" s="138"/>
      <c r="EP317" s="138"/>
      <c r="EQ317" s="138"/>
      <c r="ER317" s="138"/>
      <c r="ES317" s="138"/>
      <c r="ET317" s="138"/>
      <c r="EU317" s="138"/>
      <c r="EV317" s="138"/>
      <c r="EW317" s="138"/>
      <c r="EX317" s="138"/>
      <c r="EY317" s="138"/>
      <c r="EZ317" s="138"/>
      <c r="FA317" s="138"/>
      <c r="FB317" s="138"/>
      <c r="FC317" s="138"/>
      <c r="FD317" s="138"/>
      <c r="FE317" s="138"/>
      <c r="FF317" s="138"/>
      <c r="FG317" s="138"/>
      <c r="FH317" s="138"/>
      <c r="FI317" s="138"/>
      <c r="FJ317" s="138"/>
      <c r="FK317" s="138"/>
      <c r="FL317" s="138"/>
      <c r="FM317" s="138"/>
      <c r="FN317" s="138"/>
      <c r="FO317" s="138"/>
      <c r="FP317" s="138"/>
      <c r="FQ317" s="138"/>
      <c r="FR317" s="138"/>
      <c r="FS317" s="138"/>
      <c r="FT317" s="138"/>
      <c r="FU317" s="138"/>
      <c r="FV317" s="138"/>
      <c r="FW317" s="138"/>
      <c r="FX317" s="138"/>
      <c r="FY317" s="138"/>
      <c r="FZ317" s="138"/>
      <c r="GA317" s="138"/>
      <c r="GB317" s="138"/>
      <c r="GC317" s="138"/>
      <c r="GD317" s="138"/>
      <c r="GE317" s="138"/>
      <c r="GF317" s="138"/>
      <c r="GG317" s="138"/>
      <c r="GH317" s="138"/>
      <c r="GI317" s="138"/>
      <c r="GJ317" s="138"/>
      <c r="GK317" s="138"/>
      <c r="GL317" s="138"/>
      <c r="GM317" s="138"/>
      <c r="GN317" s="138"/>
      <c r="GO317" s="138"/>
      <c r="GP317" s="138"/>
      <c r="GQ317" s="138"/>
      <c r="GR317" s="138"/>
      <c r="GS317" s="138"/>
      <c r="GT317" s="138"/>
      <c r="GU317" s="138"/>
      <c r="GV317" s="138"/>
      <c r="GW317" s="138"/>
      <c r="GX317" s="138"/>
      <c r="GY317" s="138"/>
      <c r="GZ317" s="138"/>
      <c r="HA317" s="138"/>
      <c r="HB317" s="138"/>
      <c r="HC317" s="138"/>
      <c r="HD317" s="138"/>
      <c r="HE317" s="138"/>
      <c r="HF317" s="138"/>
      <c r="HG317" s="138"/>
      <c r="HH317" s="138"/>
      <c r="HI317" s="138"/>
      <c r="HJ317" s="138"/>
      <c r="HK317" s="138"/>
      <c r="HL317" s="138"/>
      <c r="HM317" s="138"/>
      <c r="HN317" s="138"/>
      <c r="HO317" s="138"/>
      <c r="HP317" s="138"/>
      <c r="HQ317" s="138"/>
      <c r="HR317" s="138"/>
      <c r="HS317" s="138"/>
      <c r="HT317" s="138"/>
      <c r="HU317" s="138"/>
      <c r="HV317" s="138"/>
      <c r="HW317" s="138"/>
      <c r="HX317" s="138"/>
      <c r="HY317" s="138"/>
      <c r="HZ317" s="138"/>
      <c r="IA317" s="138"/>
      <c r="IB317" s="138"/>
      <c r="IC317" s="138"/>
      <c r="ID317" s="138"/>
      <c r="IE317" s="138"/>
      <c r="IF317" s="138"/>
      <c r="IG317" s="138"/>
      <c r="IH317" s="138"/>
      <c r="II317" s="138"/>
      <c r="IJ317" s="138"/>
      <c r="IK317" s="138"/>
      <c r="IL317" s="138"/>
      <c r="IM317" s="138"/>
      <c r="IN317" s="138"/>
      <c r="IO317" s="138"/>
      <c r="IP317" s="138"/>
      <c r="IQ317" s="138"/>
      <c r="IR317" s="138"/>
      <c r="IS317" s="138"/>
      <c r="IT317" s="138"/>
      <c r="IU317" s="138"/>
      <c r="IV317" s="138"/>
      <c r="IW317" s="138"/>
      <c r="IX317" s="138"/>
      <c r="IY317" s="138"/>
      <c r="IZ317" s="138"/>
      <c r="JA317" s="138"/>
      <c r="JB317" s="138"/>
      <c r="JC317" s="138"/>
      <c r="JD317" s="138"/>
      <c r="JE317" s="138"/>
      <c r="JF317" s="138"/>
      <c r="JG317" s="138"/>
      <c r="JH317" s="138"/>
      <c r="JI317" s="138"/>
      <c r="JJ317" s="138"/>
      <c r="JK317" s="138"/>
      <c r="JL317" s="138"/>
      <c r="JM317" s="138"/>
      <c r="JN317" s="138"/>
      <c r="JO317" s="138"/>
      <c r="JP317" s="138"/>
      <c r="JQ317" s="138"/>
      <c r="JR317" s="138"/>
      <c r="JS317" s="138"/>
      <c r="JT317" s="138"/>
      <c r="JU317" s="138"/>
      <c r="JV317" s="138"/>
      <c r="JW317" s="138"/>
      <c r="JX317" s="138"/>
      <c r="JY317" s="138"/>
      <c r="JZ317" s="138"/>
      <c r="KA317" s="138"/>
      <c r="KB317" s="138"/>
      <c r="KC317" s="138"/>
      <c r="KD317" s="138"/>
      <c r="KE317" s="138"/>
      <c r="KF317" s="138"/>
      <c r="KG317" s="138"/>
      <c r="KH317" s="138"/>
      <c r="KI317" s="138"/>
      <c r="KJ317" s="138"/>
      <c r="KK317" s="138"/>
      <c r="KL317" s="138"/>
      <c r="KM317" s="138"/>
      <c r="KN317" s="138"/>
      <c r="KO317" s="138"/>
      <c r="KP317" s="138"/>
      <c r="KQ317" s="138"/>
      <c r="KR317" s="138"/>
      <c r="KS317" s="138"/>
      <c r="KT317" s="138"/>
      <c r="KU317" s="138"/>
      <c r="KV317" s="138"/>
      <c r="KW317" s="138"/>
      <c r="KX317" s="138"/>
      <c r="KY317" s="138"/>
      <c r="KZ317" s="138"/>
      <c r="LA317" s="138"/>
      <c r="LB317" s="138"/>
      <c r="LC317" s="138"/>
      <c r="LD317" s="138"/>
      <c r="LE317" s="138"/>
      <c r="LF317" s="138"/>
      <c r="LG317" s="138"/>
      <c r="LH317" s="138"/>
      <c r="LI317" s="138"/>
      <c r="LJ317" s="138"/>
      <c r="LK317" s="138"/>
      <c r="LL317" s="138"/>
      <c r="LM317" s="138"/>
      <c r="LN317" s="138"/>
      <c r="LO317" s="138"/>
      <c r="LP317" s="138"/>
      <c r="LQ317" s="138"/>
      <c r="LR317" s="138"/>
      <c r="LS317" s="138"/>
      <c r="LT317" s="138"/>
      <c r="LU317" s="138"/>
      <c r="LV317" s="138"/>
      <c r="LW317" s="138"/>
      <c r="LX317" s="138"/>
      <c r="LY317" s="138"/>
      <c r="LZ317" s="138"/>
      <c r="MA317" s="138"/>
      <c r="MB317" s="138"/>
      <c r="MC317" s="138"/>
      <c r="MD317" s="138"/>
      <c r="ME317" s="138"/>
      <c r="MF317" s="138"/>
      <c r="MG317" s="138"/>
      <c r="MH317" s="138"/>
      <c r="MI317" s="138"/>
      <c r="MJ317" s="138"/>
      <c r="MK317" s="138"/>
      <c r="ML317" s="138"/>
      <c r="MM317" s="138"/>
      <c r="MN317" s="138"/>
      <c r="MO317" s="138"/>
      <c r="MP317" s="138"/>
      <c r="MQ317" s="138"/>
      <c r="MR317" s="138"/>
      <c r="MS317" s="138"/>
      <c r="MT317" s="138"/>
      <c r="MU317" s="138"/>
      <c r="MV317" s="138"/>
      <c r="MW317" s="138"/>
      <c r="MX317" s="138"/>
      <c r="MY317" s="138"/>
      <c r="MZ317" s="138"/>
      <c r="NA317" s="138"/>
      <c r="NB317" s="138"/>
      <c r="NC317" s="138"/>
      <c r="ND317" s="138"/>
      <c r="NE317" s="138"/>
      <c r="NF317" s="138"/>
      <c r="NG317" s="138"/>
      <c r="NH317" s="138"/>
      <c r="NI317" s="138"/>
      <c r="NJ317" s="138"/>
      <c r="NK317" s="138"/>
      <c r="NL317" s="138"/>
      <c r="NM317" s="138"/>
      <c r="NN317" s="138"/>
      <c r="NO317" s="138"/>
      <c r="NP317" s="138"/>
      <c r="NQ317" s="138"/>
      <c r="NR317" s="138"/>
      <c r="NS317" s="138"/>
      <c r="NT317" s="138"/>
      <c r="NU317" s="138"/>
      <c r="NV317" s="138"/>
      <c r="NW317" s="138"/>
      <c r="NX317" s="138"/>
      <c r="NY317" s="138"/>
      <c r="NZ317" s="138"/>
      <c r="OA317" s="138"/>
      <c r="OB317" s="138"/>
      <c r="OC317" s="138"/>
      <c r="OD317" s="138"/>
      <c r="OE317" s="138"/>
      <c r="OF317" s="138"/>
      <c r="OG317" s="138"/>
      <c r="OH317" s="138"/>
      <c r="OI317" s="138"/>
      <c r="OJ317" s="138"/>
      <c r="OK317" s="138"/>
      <c r="OL317" s="138"/>
      <c r="OM317" s="138"/>
      <c r="ON317" s="138"/>
      <c r="OO317" s="138"/>
      <c r="OP317" s="138"/>
      <c r="OQ317" s="138"/>
      <c r="OR317" s="138"/>
      <c r="OS317" s="138"/>
      <c r="OT317" s="138"/>
      <c r="OU317" s="138"/>
      <c r="OV317" s="138"/>
      <c r="OW317" s="138"/>
      <c r="OX317" s="138"/>
      <c r="OY317" s="138"/>
      <c r="OZ317" s="138"/>
      <c r="PA317" s="138"/>
      <c r="PB317" s="138"/>
      <c r="PC317" s="138"/>
      <c r="PD317" s="138"/>
      <c r="PE317" s="138"/>
      <c r="PF317" s="138"/>
      <c r="PG317" s="138"/>
      <c r="PH317" s="138"/>
      <c r="PI317" s="138"/>
      <c r="PJ317" s="138"/>
      <c r="PK317" s="138"/>
      <c r="PL317" s="138"/>
      <c r="PM317" s="138"/>
      <c r="PN317" s="138"/>
      <c r="PO317" s="138"/>
      <c r="PP317" s="138"/>
      <c r="PQ317" s="138"/>
      <c r="PR317" s="138"/>
      <c r="PS317" s="138"/>
      <c r="PT317" s="138"/>
      <c r="PU317" s="138"/>
      <c r="PV317" s="138"/>
      <c r="PW317" s="138"/>
      <c r="PX317" s="138"/>
      <c r="PY317" s="138"/>
      <c r="PZ317" s="138"/>
      <c r="QA317" s="138"/>
      <c r="QB317" s="138"/>
      <c r="QC317" s="138"/>
      <c r="QD317" s="138"/>
      <c r="QE317" s="138"/>
      <c r="QF317" s="138"/>
      <c r="QG317" s="138"/>
      <c r="QH317" s="138"/>
      <c r="QI317" s="138"/>
      <c r="QJ317" s="138"/>
      <c r="QK317" s="138"/>
      <c r="QL317" s="138"/>
      <c r="QM317" s="138"/>
      <c r="QN317" s="138"/>
      <c r="QO317" s="138"/>
      <c r="QP317" s="138"/>
      <c r="QQ317" s="138"/>
      <c r="QR317" s="138"/>
      <c r="QS317" s="138"/>
      <c r="QT317" s="138"/>
      <c r="QU317" s="138"/>
      <c r="QV317" s="138"/>
      <c r="QW317" s="138"/>
      <c r="QX317" s="138"/>
      <c r="QY317" s="138"/>
      <c r="QZ317" s="138"/>
      <c r="RA317" s="138"/>
      <c r="RB317" s="138"/>
      <c r="RC317" s="138"/>
      <c r="RD317" s="138"/>
      <c r="RE317" s="138"/>
      <c r="RF317" s="138"/>
      <c r="RG317" s="138"/>
      <c r="RH317" s="138"/>
      <c r="RI317" s="138"/>
      <c r="RJ317" s="138"/>
      <c r="RK317" s="138"/>
      <c r="RL317" s="138"/>
      <c r="RM317" s="138"/>
      <c r="RN317" s="138"/>
      <c r="RO317" s="138"/>
      <c r="RP317" s="138"/>
      <c r="RQ317" s="138"/>
      <c r="RR317" s="138"/>
      <c r="RS317" s="138"/>
      <c r="RT317" s="138"/>
      <c r="RU317" s="138"/>
      <c r="RV317" s="138"/>
      <c r="RW317" s="138"/>
      <c r="RX317" s="138"/>
      <c r="RY317" s="138"/>
      <c r="RZ317" s="138"/>
      <c r="SA317" s="138"/>
      <c r="SB317" s="138"/>
      <c r="SC317" s="138"/>
      <c r="SD317" s="138"/>
      <c r="SE317" s="138"/>
      <c r="SF317" s="138"/>
      <c r="SG317" s="138"/>
      <c r="SH317" s="138"/>
      <c r="SI317" s="138"/>
      <c r="SJ317" s="138"/>
      <c r="SK317" s="138"/>
      <c r="SL317" s="138"/>
      <c r="SM317" s="138"/>
      <c r="SN317" s="138"/>
      <c r="SO317" s="138"/>
      <c r="SP317" s="138"/>
      <c r="SQ317" s="138"/>
      <c r="SR317" s="138"/>
      <c r="SS317" s="138"/>
      <c r="ST317" s="138"/>
      <c r="SU317" s="138"/>
      <c r="SV317" s="138"/>
      <c r="SW317" s="138"/>
      <c r="SX317" s="138"/>
      <c r="SY317" s="138"/>
      <c r="SZ317" s="138"/>
      <c r="TA317" s="138"/>
      <c r="TB317" s="138"/>
      <c r="TC317" s="138"/>
      <c r="TD317" s="138"/>
      <c r="TE317" s="138"/>
      <c r="TF317" s="138"/>
      <c r="TG317" s="138"/>
      <c r="TH317" s="138"/>
      <c r="TI317" s="138"/>
      <c r="TJ317" s="138"/>
      <c r="TK317" s="138"/>
      <c r="TL317" s="138"/>
      <c r="TM317" s="138"/>
      <c r="TN317" s="138"/>
      <c r="TO317" s="138"/>
      <c r="TP317" s="138"/>
      <c r="TQ317" s="138"/>
      <c r="TR317" s="138"/>
      <c r="TS317" s="138"/>
      <c r="TT317" s="138"/>
      <c r="TU317" s="138"/>
      <c r="TV317" s="138"/>
      <c r="TW317" s="138"/>
      <c r="TX317" s="138"/>
      <c r="TY317" s="138"/>
      <c r="TZ317" s="138"/>
      <c r="UA317" s="138"/>
      <c r="UB317" s="138"/>
      <c r="UC317" s="138"/>
      <c r="UD317" s="138"/>
      <c r="UE317" s="138"/>
      <c r="UF317" s="138"/>
      <c r="UG317" s="138"/>
      <c r="UH317" s="138"/>
      <c r="UI317" s="138"/>
      <c r="UJ317" s="138"/>
      <c r="UK317" s="138"/>
      <c r="UL317" s="138"/>
      <c r="UM317" s="138"/>
      <c r="UN317" s="138"/>
      <c r="UO317" s="138"/>
      <c r="UP317" s="138"/>
      <c r="UQ317" s="138"/>
      <c r="UR317" s="138"/>
      <c r="US317" s="138"/>
      <c r="UT317" s="138"/>
      <c r="UU317" s="138"/>
      <c r="UV317" s="138"/>
      <c r="UW317" s="138"/>
      <c r="UX317" s="138"/>
      <c r="UY317" s="138"/>
      <c r="UZ317" s="138"/>
      <c r="VA317" s="138"/>
      <c r="VB317" s="138"/>
      <c r="VC317" s="138"/>
      <c r="VD317" s="138"/>
      <c r="VE317" s="138"/>
      <c r="VF317" s="138"/>
      <c r="VG317" s="138"/>
      <c r="VH317" s="138"/>
      <c r="VI317" s="138"/>
      <c r="VJ317" s="138"/>
      <c r="VK317" s="138"/>
      <c r="VL317" s="138"/>
      <c r="VM317" s="138"/>
      <c r="VN317" s="138"/>
      <c r="VO317" s="138"/>
      <c r="VP317" s="138"/>
      <c r="VQ317" s="138"/>
      <c r="VR317" s="138"/>
      <c r="VS317" s="138"/>
      <c r="VT317" s="138"/>
      <c r="VU317" s="138"/>
      <c r="VV317" s="138"/>
      <c r="VW317" s="138"/>
      <c r="VX317" s="138"/>
      <c r="VY317" s="138"/>
      <c r="VZ317" s="138"/>
      <c r="WA317" s="138"/>
      <c r="WB317" s="138"/>
      <c r="WC317" s="138"/>
      <c r="WD317" s="138"/>
      <c r="WE317" s="138"/>
      <c r="WF317" s="138"/>
      <c r="WG317" s="138"/>
      <c r="WH317" s="138"/>
      <c r="WI317" s="138"/>
      <c r="WJ317" s="138"/>
      <c r="WK317" s="138"/>
      <c r="WL317" s="138"/>
      <c r="WM317" s="138"/>
      <c r="WN317" s="138"/>
      <c r="WO317" s="138"/>
      <c r="WP317" s="138"/>
      <c r="WQ317" s="138"/>
      <c r="WR317" s="138"/>
      <c r="WS317" s="138"/>
      <c r="WT317" s="138"/>
      <c r="WU317" s="138"/>
      <c r="WV317" s="138"/>
      <c r="WW317" s="138"/>
      <c r="WX317" s="138"/>
      <c r="WY317" s="138"/>
      <c r="WZ317" s="138"/>
      <c r="XA317" s="138"/>
      <c r="XB317" s="138"/>
      <c r="XC317" s="138"/>
      <c r="XD317" s="138"/>
      <c r="XE317" s="138"/>
      <c r="XF317" s="138"/>
      <c r="XG317" s="138"/>
      <c r="XH317" s="138"/>
      <c r="XI317" s="138"/>
      <c r="XJ317" s="138"/>
      <c r="XK317" s="138"/>
      <c r="XL317" s="138"/>
      <c r="XM317" s="138"/>
      <c r="XN317" s="138"/>
      <c r="XO317" s="138"/>
      <c r="XP317" s="138"/>
      <c r="XQ317" s="138"/>
      <c r="XR317" s="138"/>
      <c r="XS317" s="138"/>
      <c r="XT317" s="138"/>
      <c r="XU317" s="138"/>
      <c r="XV317" s="138"/>
      <c r="XW317" s="138"/>
      <c r="XX317" s="138"/>
      <c r="XY317" s="138"/>
      <c r="XZ317" s="138"/>
      <c r="YA317" s="138"/>
      <c r="YB317" s="138"/>
      <c r="YC317" s="138"/>
      <c r="YD317" s="138"/>
      <c r="YE317" s="138"/>
      <c r="YF317" s="138"/>
      <c r="YG317" s="138"/>
      <c r="YH317" s="138"/>
      <c r="YI317" s="138"/>
      <c r="YJ317" s="138"/>
      <c r="YK317" s="138"/>
      <c r="YL317" s="138"/>
      <c r="YM317" s="138"/>
      <c r="YN317" s="138"/>
      <c r="YO317" s="138"/>
      <c r="YP317" s="138"/>
      <c r="YQ317" s="138"/>
      <c r="YR317" s="138"/>
      <c r="YS317" s="138"/>
      <c r="YT317" s="138"/>
      <c r="YU317" s="138"/>
      <c r="YV317" s="138"/>
      <c r="YW317" s="138"/>
      <c r="YX317" s="138"/>
      <c r="YY317" s="138"/>
      <c r="YZ317" s="138"/>
      <c r="ZA317" s="138"/>
      <c r="ZB317" s="138"/>
      <c r="ZC317" s="138"/>
      <c r="ZD317" s="138"/>
      <c r="ZE317" s="138"/>
      <c r="ZF317" s="138"/>
      <c r="ZG317" s="138"/>
      <c r="ZH317" s="138"/>
      <c r="ZI317" s="138"/>
      <c r="ZJ317" s="138"/>
      <c r="ZK317" s="138"/>
      <c r="ZL317" s="138"/>
      <c r="ZM317" s="138"/>
      <c r="ZN317" s="138"/>
      <c r="ZO317" s="138"/>
      <c r="ZP317" s="138"/>
      <c r="ZQ317" s="138"/>
      <c r="ZR317" s="138"/>
      <c r="ZS317" s="138"/>
      <c r="ZT317" s="138"/>
      <c r="ZU317" s="138"/>
      <c r="ZV317" s="138"/>
      <c r="ZW317" s="138"/>
      <c r="ZX317" s="138"/>
      <c r="ZY317" s="138"/>
      <c r="ZZ317" s="138"/>
      <c r="AAA317" s="138"/>
      <c r="AAB317" s="138"/>
      <c r="AAC317" s="138"/>
      <c r="AAD317" s="138"/>
      <c r="AAE317" s="138"/>
      <c r="AAF317" s="138"/>
      <c r="AAG317" s="138"/>
      <c r="AAH317" s="138"/>
      <c r="AAI317" s="138"/>
      <c r="AAJ317" s="138"/>
      <c r="AAK317" s="138"/>
      <c r="AAL317" s="138"/>
      <c r="AAM317" s="138"/>
      <c r="AAN317" s="138"/>
      <c r="AAO317" s="138"/>
      <c r="AAP317" s="138"/>
      <c r="AAQ317" s="138"/>
      <c r="AAR317" s="138"/>
      <c r="AAS317" s="138"/>
      <c r="AAT317" s="138"/>
      <c r="AAU317" s="138"/>
      <c r="AAV317" s="138"/>
      <c r="AAW317" s="138"/>
      <c r="AAX317" s="138"/>
      <c r="AAY317" s="138"/>
      <c r="AAZ317" s="138"/>
      <c r="ABA317" s="138"/>
      <c r="ABB317" s="138"/>
      <c r="ABC317" s="138"/>
      <c r="ABD317" s="138"/>
      <c r="ABE317" s="138"/>
      <c r="ABF317" s="138"/>
      <c r="ABG317" s="138"/>
      <c r="ABH317" s="138"/>
      <c r="ABI317" s="138"/>
      <c r="ABJ317" s="138"/>
      <c r="ABK317" s="138"/>
      <c r="ABL317" s="138"/>
      <c r="ABM317" s="138"/>
      <c r="ABN317" s="138"/>
      <c r="ABO317" s="138"/>
      <c r="ABP317" s="138"/>
      <c r="ABQ317" s="138"/>
      <c r="ABR317" s="138"/>
      <c r="ABS317" s="138"/>
      <c r="ABT317" s="138"/>
      <c r="ABU317" s="138"/>
      <c r="ABV317" s="138"/>
      <c r="ABW317" s="138"/>
      <c r="ABX317" s="138"/>
      <c r="ABY317" s="138"/>
      <c r="ABZ317" s="138"/>
      <c r="ACA317" s="138"/>
      <c r="ACB317" s="138"/>
      <c r="ACC317" s="138"/>
      <c r="ACD317" s="138"/>
      <c r="ACE317" s="138"/>
      <c r="ACF317" s="138"/>
      <c r="ACG317" s="138"/>
      <c r="ACH317" s="138"/>
      <c r="ACI317" s="138"/>
      <c r="ACJ317" s="138"/>
      <c r="ACK317" s="138"/>
      <c r="ACL317" s="138"/>
      <c r="ACM317" s="138"/>
      <c r="ACN317" s="138"/>
      <c r="ACO317" s="138"/>
      <c r="ACP317" s="138"/>
      <c r="ACQ317" s="138"/>
      <c r="ACR317" s="138"/>
      <c r="ACS317" s="138"/>
      <c r="ACT317" s="138"/>
      <c r="ACU317" s="138"/>
      <c r="ACV317" s="138"/>
      <c r="ACW317" s="138"/>
      <c r="ACX317" s="138"/>
      <c r="ACY317" s="138"/>
      <c r="ACZ317" s="138"/>
      <c r="ADA317" s="138"/>
      <c r="ADB317" s="138"/>
      <c r="ADC317" s="138"/>
      <c r="ADD317" s="138"/>
      <c r="ADE317" s="138"/>
      <c r="ADF317" s="138"/>
      <c r="ADG317" s="138"/>
      <c r="ADH317" s="138"/>
      <c r="ADI317" s="138"/>
      <c r="ADJ317" s="138"/>
      <c r="ADK317" s="138"/>
      <c r="ADL317" s="138"/>
      <c r="ADM317" s="138"/>
      <c r="ADN317" s="138"/>
      <c r="ADO317" s="138"/>
      <c r="ADP317" s="138"/>
      <c r="ADQ317" s="138"/>
      <c r="ADR317" s="138"/>
      <c r="ADS317" s="138"/>
      <c r="ADT317" s="138"/>
      <c r="ADU317" s="138"/>
      <c r="ADV317" s="138"/>
      <c r="ADW317" s="138"/>
      <c r="ADX317" s="138"/>
      <c r="ADY317" s="138"/>
      <c r="ADZ317" s="138"/>
      <c r="AEA317" s="138"/>
      <c r="AEB317" s="138"/>
      <c r="AEC317" s="138"/>
      <c r="AED317" s="138"/>
      <c r="AEE317" s="138"/>
      <c r="AEF317" s="138"/>
      <c r="AEG317" s="138"/>
      <c r="AEH317" s="138"/>
      <c r="AEI317" s="138"/>
      <c r="AEJ317" s="138"/>
      <c r="AEK317" s="138"/>
      <c r="AEL317" s="138"/>
      <c r="AEM317" s="138"/>
      <c r="AEN317" s="138"/>
      <c r="AEO317" s="138"/>
      <c r="AEP317" s="138"/>
      <c r="AEQ317" s="138"/>
      <c r="AER317" s="138"/>
      <c r="AES317" s="138"/>
      <c r="AET317" s="138"/>
      <c r="AEU317" s="138"/>
      <c r="AEV317" s="138"/>
      <c r="AEW317" s="138"/>
      <c r="AEX317" s="138"/>
      <c r="AEY317" s="138"/>
      <c r="AEZ317" s="138"/>
      <c r="AFA317" s="138"/>
      <c r="AFB317" s="138"/>
      <c r="AFC317" s="138"/>
      <c r="AFD317" s="138"/>
      <c r="AFE317" s="138"/>
      <c r="AFF317" s="138"/>
      <c r="AFG317" s="138"/>
      <c r="AFH317" s="138"/>
      <c r="AFI317" s="138"/>
      <c r="AFJ317" s="138"/>
      <c r="AFK317" s="138"/>
      <c r="AFL317" s="138"/>
      <c r="AFM317" s="138"/>
      <c r="AFN317" s="138"/>
      <c r="AFO317" s="138"/>
      <c r="AFP317" s="138"/>
      <c r="AFQ317" s="138"/>
      <c r="AFR317" s="138"/>
      <c r="AFS317" s="138"/>
      <c r="AFT317" s="138"/>
      <c r="AFU317" s="138"/>
      <c r="AFV317" s="138"/>
      <c r="AFW317" s="138"/>
      <c r="AFX317" s="138"/>
      <c r="AFY317" s="138"/>
      <c r="AFZ317" s="138"/>
      <c r="AGA317" s="138"/>
      <c r="AGB317" s="138"/>
      <c r="AGC317" s="138"/>
      <c r="AGD317" s="138"/>
      <c r="AGE317" s="138"/>
      <c r="AGF317" s="138"/>
      <c r="AGG317" s="138"/>
      <c r="AGH317" s="138"/>
      <c r="AGI317" s="138"/>
      <c r="AGJ317" s="138"/>
      <c r="AGK317" s="138"/>
      <c r="AGL317" s="138"/>
      <c r="AGM317" s="138"/>
      <c r="AGN317" s="138"/>
      <c r="AGO317" s="138"/>
      <c r="AGP317" s="138"/>
      <c r="AGQ317" s="138"/>
      <c r="AGR317" s="138"/>
      <c r="AGS317" s="138"/>
      <c r="AGT317" s="138"/>
      <c r="AGU317" s="138"/>
      <c r="AGV317" s="138"/>
      <c r="AGW317" s="138"/>
      <c r="AGX317" s="138"/>
      <c r="AGY317" s="138"/>
      <c r="AGZ317" s="138"/>
      <c r="AHA317" s="138"/>
      <c r="AHB317" s="138"/>
      <c r="AHC317" s="138"/>
      <c r="AHD317" s="138"/>
      <c r="AHE317" s="138"/>
      <c r="AHF317" s="138"/>
      <c r="AHG317" s="138"/>
      <c r="AHH317" s="138"/>
      <c r="AHI317" s="138"/>
      <c r="AHJ317" s="138"/>
      <c r="AHK317" s="138"/>
      <c r="AHL317" s="138"/>
      <c r="AHM317" s="138"/>
      <c r="AHN317" s="138"/>
      <c r="AHO317" s="138"/>
      <c r="AHP317" s="138"/>
      <c r="AHQ317" s="138"/>
      <c r="AHR317" s="138"/>
      <c r="AHS317" s="138"/>
      <c r="AHT317" s="138"/>
      <c r="AHU317" s="138"/>
      <c r="AHV317" s="138"/>
      <c r="AHW317" s="138"/>
      <c r="AHX317" s="138"/>
      <c r="AHY317" s="138"/>
      <c r="AHZ317" s="138"/>
      <c r="AIA317" s="138"/>
      <c r="AIB317" s="138"/>
      <c r="AIC317" s="138"/>
      <c r="AID317" s="138"/>
      <c r="AIE317" s="138"/>
      <c r="AIF317" s="138"/>
      <c r="AIG317" s="138"/>
      <c r="AIH317" s="138"/>
      <c r="AII317" s="138"/>
      <c r="AIJ317" s="138"/>
      <c r="AIK317" s="138"/>
      <c r="AIL317" s="138"/>
      <c r="AIM317" s="138"/>
      <c r="AIN317" s="138"/>
      <c r="AIO317" s="138"/>
      <c r="AIP317" s="138"/>
      <c r="AIQ317" s="138"/>
      <c r="AIR317" s="138"/>
      <c r="AIS317" s="138"/>
      <c r="AIT317" s="138"/>
      <c r="AIU317" s="138"/>
      <c r="AIV317" s="138"/>
      <c r="AIW317" s="138"/>
      <c r="AIX317" s="138"/>
      <c r="AIY317" s="138"/>
      <c r="AIZ317" s="138"/>
      <c r="AJA317" s="138"/>
      <c r="AJB317" s="138"/>
      <c r="AJC317" s="138"/>
      <c r="AJD317" s="138"/>
      <c r="AJE317" s="138"/>
      <c r="AJF317" s="138"/>
      <c r="AJG317" s="138"/>
      <c r="AJH317" s="138"/>
      <c r="AJI317" s="138"/>
      <c r="AJJ317" s="138"/>
      <c r="AJK317" s="138"/>
      <c r="AJL317" s="138"/>
      <c r="AJM317" s="138"/>
      <c r="AJN317" s="138"/>
      <c r="AJO317" s="138"/>
      <c r="AJP317" s="138"/>
      <c r="AJQ317" s="138"/>
      <c r="AJR317" s="138"/>
      <c r="AJS317" s="138"/>
      <c r="AJT317" s="138"/>
      <c r="AJU317" s="138"/>
      <c r="AJV317" s="138"/>
      <c r="AJW317" s="138"/>
      <c r="AJX317" s="138"/>
      <c r="AJY317" s="138"/>
      <c r="AJZ317" s="138"/>
      <c r="AKA317" s="138"/>
      <c r="AKB317" s="138"/>
      <c r="AKC317" s="138"/>
      <c r="AKD317" s="138"/>
      <c r="AKE317" s="138"/>
      <c r="AKF317" s="138"/>
      <c r="AKG317" s="138"/>
      <c r="AKH317" s="138"/>
      <c r="AKI317" s="138"/>
      <c r="AKJ317" s="138"/>
      <c r="AKK317" s="138"/>
      <c r="AKL317" s="138"/>
      <c r="AKM317" s="138"/>
      <c r="AKN317" s="138"/>
      <c r="AKO317" s="138"/>
      <c r="AKP317" s="138"/>
      <c r="AKQ317" s="138"/>
      <c r="AKR317" s="138"/>
      <c r="AKS317" s="138"/>
      <c r="AKT317" s="138"/>
      <c r="AKU317" s="138"/>
      <c r="AKV317" s="138"/>
      <c r="AKW317" s="138"/>
      <c r="AKX317" s="138"/>
      <c r="AKY317" s="138"/>
      <c r="AKZ317" s="138"/>
      <c r="ALA317" s="138"/>
      <c r="ALB317" s="138"/>
      <c r="ALC317" s="138"/>
      <c r="ALD317" s="138"/>
      <c r="ALE317" s="138"/>
      <c r="ALF317" s="138"/>
      <c r="ALG317" s="138"/>
      <c r="ALH317" s="138"/>
      <c r="ALI317" s="138"/>
      <c r="ALJ317" s="138"/>
      <c r="ALK317" s="138"/>
      <c r="ALL317" s="138"/>
      <c r="ALM317" s="138"/>
      <c r="ALN317" s="138"/>
      <c r="ALO317" s="138"/>
      <c r="ALP317" s="138"/>
      <c r="ALQ317" s="138"/>
      <c r="ALR317" s="138"/>
      <c r="ALS317" s="138"/>
      <c r="ALT317" s="138"/>
      <c r="ALU317" s="138"/>
      <c r="ALV317" s="138"/>
      <c r="ALW317" s="138"/>
      <c r="ALX317" s="138"/>
      <c r="ALY317" s="138"/>
      <c r="ALZ317" s="138"/>
      <c r="AMA317" s="138"/>
      <c r="AMB317" s="138"/>
      <c r="AMC317" s="138"/>
      <c r="AMD317" s="138"/>
      <c r="AME317" s="138"/>
      <c r="AMF317" s="138"/>
      <c r="AMG317" s="138"/>
      <c r="AMH317" s="138"/>
      <c r="AMI317" s="138"/>
      <c r="AMJ317" s="138"/>
      <c r="AMK317" s="138"/>
    </row>
    <row r="318" spans="1:1025" s="140" customFormat="1">
      <c r="A318" s="210"/>
      <c r="B318" s="106"/>
      <c r="C318" s="137"/>
      <c r="D318" s="137"/>
      <c r="E318" s="137"/>
      <c r="F318" s="138"/>
      <c r="G318" s="138"/>
      <c r="H318" s="138"/>
      <c r="I318" s="138"/>
      <c r="J318" s="139"/>
      <c r="K318" s="138"/>
      <c r="M318" s="138"/>
      <c r="N318" s="138"/>
      <c r="O318" s="138"/>
      <c r="P318" s="138"/>
      <c r="Q318" s="138"/>
      <c r="R318" s="138"/>
      <c r="S318" s="138"/>
      <c r="T318" s="138"/>
      <c r="U318" s="138"/>
      <c r="V318" s="138"/>
      <c r="W318" s="138"/>
      <c r="X318" s="138"/>
      <c r="Y318" s="138"/>
      <c r="Z318" s="138"/>
      <c r="AA318" s="138"/>
      <c r="AB318" s="138"/>
      <c r="AC318" s="138"/>
      <c r="AD318" s="138"/>
      <c r="AE318" s="138"/>
      <c r="AF318" s="138"/>
      <c r="AG318" s="138"/>
      <c r="AH318" s="138"/>
      <c r="AI318" s="138"/>
      <c r="AJ318" s="138"/>
      <c r="AK318" s="138"/>
      <c r="AL318" s="138"/>
      <c r="AM318" s="138"/>
      <c r="AN318" s="138"/>
      <c r="AO318" s="138"/>
      <c r="AP318" s="138"/>
      <c r="AQ318" s="138"/>
      <c r="AR318" s="138"/>
      <c r="AS318" s="138"/>
      <c r="AT318" s="138"/>
      <c r="AU318" s="138"/>
      <c r="AV318" s="138"/>
      <c r="AW318" s="138"/>
      <c r="AX318" s="138"/>
      <c r="AY318" s="138"/>
      <c r="AZ318" s="138"/>
      <c r="BA318" s="138"/>
      <c r="BB318" s="138"/>
      <c r="BC318" s="138"/>
      <c r="BD318" s="138"/>
      <c r="BE318" s="138"/>
      <c r="BF318" s="138"/>
      <c r="BG318" s="138"/>
      <c r="BH318" s="138"/>
      <c r="BI318" s="138"/>
      <c r="BJ318" s="138"/>
      <c r="BK318" s="138"/>
      <c r="BL318" s="138"/>
      <c r="BM318" s="138"/>
      <c r="BN318" s="138"/>
      <c r="BO318" s="138"/>
      <c r="BP318" s="138"/>
      <c r="BQ318" s="138"/>
      <c r="BR318" s="138"/>
      <c r="BS318" s="138"/>
      <c r="BT318" s="138"/>
      <c r="BU318" s="138"/>
      <c r="BV318" s="138"/>
      <c r="BW318" s="138"/>
      <c r="BX318" s="138"/>
      <c r="BY318" s="138"/>
      <c r="BZ318" s="138"/>
      <c r="CA318" s="138"/>
      <c r="CB318" s="138"/>
      <c r="CC318" s="138"/>
      <c r="CD318" s="138"/>
      <c r="CE318" s="138"/>
      <c r="CF318" s="138"/>
      <c r="CG318" s="138"/>
      <c r="CH318" s="138"/>
      <c r="CI318" s="138"/>
      <c r="CJ318" s="138"/>
      <c r="CK318" s="138"/>
      <c r="CL318" s="138"/>
      <c r="CM318" s="138"/>
      <c r="CN318" s="138"/>
      <c r="CO318" s="138"/>
      <c r="CP318" s="138"/>
      <c r="CQ318" s="138"/>
      <c r="CR318" s="138"/>
      <c r="CS318" s="138"/>
      <c r="CT318" s="138"/>
      <c r="CU318" s="138"/>
      <c r="CV318" s="138"/>
      <c r="CW318" s="138"/>
      <c r="CX318" s="138"/>
      <c r="CY318" s="138"/>
      <c r="CZ318" s="138"/>
      <c r="DA318" s="138"/>
      <c r="DB318" s="138"/>
      <c r="DC318" s="138"/>
      <c r="DD318" s="138"/>
      <c r="DE318" s="138"/>
      <c r="DF318" s="138"/>
      <c r="DG318" s="138"/>
      <c r="DH318" s="138"/>
      <c r="DI318" s="138"/>
      <c r="DJ318" s="138"/>
      <c r="DK318" s="138"/>
      <c r="DL318" s="138"/>
      <c r="DM318" s="138"/>
      <c r="DN318" s="138"/>
      <c r="DO318" s="138"/>
      <c r="DP318" s="138"/>
      <c r="DQ318" s="138"/>
      <c r="DR318" s="138"/>
      <c r="DS318" s="138"/>
      <c r="DT318" s="138"/>
      <c r="DU318" s="138"/>
      <c r="DV318" s="138"/>
      <c r="DW318" s="138"/>
      <c r="DX318" s="138"/>
      <c r="DY318" s="138"/>
      <c r="DZ318" s="138"/>
      <c r="EA318" s="138"/>
      <c r="EB318" s="138"/>
      <c r="EC318" s="138"/>
      <c r="ED318" s="138"/>
      <c r="EE318" s="138"/>
      <c r="EF318" s="138"/>
      <c r="EG318" s="138"/>
      <c r="EH318" s="138"/>
      <c r="EI318" s="138"/>
      <c r="EJ318" s="138"/>
      <c r="EK318" s="138"/>
      <c r="EL318" s="138"/>
      <c r="EM318" s="138"/>
      <c r="EN318" s="138"/>
      <c r="EO318" s="138"/>
      <c r="EP318" s="138"/>
      <c r="EQ318" s="138"/>
      <c r="ER318" s="138"/>
      <c r="ES318" s="138"/>
      <c r="ET318" s="138"/>
      <c r="EU318" s="138"/>
      <c r="EV318" s="138"/>
      <c r="EW318" s="138"/>
      <c r="EX318" s="138"/>
      <c r="EY318" s="138"/>
      <c r="EZ318" s="138"/>
      <c r="FA318" s="138"/>
      <c r="FB318" s="138"/>
      <c r="FC318" s="138"/>
      <c r="FD318" s="138"/>
      <c r="FE318" s="138"/>
      <c r="FF318" s="138"/>
      <c r="FG318" s="138"/>
      <c r="FH318" s="138"/>
      <c r="FI318" s="138"/>
      <c r="FJ318" s="138"/>
      <c r="FK318" s="138"/>
      <c r="FL318" s="138"/>
      <c r="FM318" s="138"/>
      <c r="FN318" s="138"/>
      <c r="FO318" s="138"/>
      <c r="FP318" s="138"/>
      <c r="FQ318" s="138"/>
      <c r="FR318" s="138"/>
      <c r="FS318" s="138"/>
      <c r="FT318" s="138"/>
      <c r="FU318" s="138"/>
      <c r="FV318" s="138"/>
      <c r="FW318" s="138"/>
      <c r="FX318" s="138"/>
      <c r="FY318" s="138"/>
      <c r="FZ318" s="138"/>
      <c r="GA318" s="138"/>
      <c r="GB318" s="138"/>
      <c r="GC318" s="138"/>
      <c r="GD318" s="138"/>
      <c r="GE318" s="138"/>
      <c r="GF318" s="138"/>
      <c r="GG318" s="138"/>
      <c r="GH318" s="138"/>
      <c r="GI318" s="138"/>
      <c r="GJ318" s="138"/>
      <c r="GK318" s="138"/>
      <c r="GL318" s="138"/>
      <c r="GM318" s="138"/>
      <c r="GN318" s="138"/>
      <c r="GO318" s="138"/>
      <c r="GP318" s="138"/>
      <c r="GQ318" s="138"/>
      <c r="GR318" s="138"/>
      <c r="GS318" s="138"/>
      <c r="GT318" s="138"/>
      <c r="GU318" s="138"/>
      <c r="GV318" s="138"/>
      <c r="GW318" s="138"/>
      <c r="GX318" s="138"/>
      <c r="GY318" s="138"/>
      <c r="GZ318" s="138"/>
      <c r="HA318" s="138"/>
      <c r="HB318" s="138"/>
      <c r="HC318" s="138"/>
      <c r="HD318" s="138"/>
      <c r="HE318" s="138"/>
      <c r="HF318" s="138"/>
      <c r="HG318" s="138"/>
      <c r="HH318" s="138"/>
      <c r="HI318" s="138"/>
      <c r="HJ318" s="138"/>
      <c r="HK318" s="138"/>
      <c r="HL318" s="138"/>
      <c r="HM318" s="138"/>
      <c r="HN318" s="138"/>
      <c r="HO318" s="138"/>
      <c r="HP318" s="138"/>
      <c r="HQ318" s="138"/>
      <c r="HR318" s="138"/>
      <c r="HS318" s="138"/>
      <c r="HT318" s="138"/>
      <c r="HU318" s="138"/>
      <c r="HV318" s="138"/>
      <c r="HW318" s="138"/>
      <c r="HX318" s="138"/>
      <c r="HY318" s="138"/>
      <c r="HZ318" s="138"/>
      <c r="IA318" s="138"/>
      <c r="IB318" s="138"/>
      <c r="IC318" s="138"/>
      <c r="ID318" s="138"/>
      <c r="IE318" s="138"/>
      <c r="IF318" s="138"/>
      <c r="IG318" s="138"/>
      <c r="IH318" s="138"/>
      <c r="II318" s="138"/>
      <c r="IJ318" s="138"/>
      <c r="IK318" s="138"/>
      <c r="IL318" s="138"/>
      <c r="IM318" s="138"/>
      <c r="IN318" s="138"/>
      <c r="IO318" s="138"/>
      <c r="IP318" s="138"/>
      <c r="IQ318" s="138"/>
      <c r="IR318" s="138"/>
      <c r="IS318" s="138"/>
      <c r="IT318" s="138"/>
      <c r="IU318" s="138"/>
      <c r="IV318" s="138"/>
      <c r="IW318" s="138"/>
      <c r="IX318" s="138"/>
      <c r="IY318" s="138"/>
      <c r="IZ318" s="138"/>
      <c r="JA318" s="138"/>
      <c r="JB318" s="138"/>
      <c r="JC318" s="138"/>
      <c r="JD318" s="138"/>
      <c r="JE318" s="138"/>
      <c r="JF318" s="138"/>
      <c r="JG318" s="138"/>
      <c r="JH318" s="138"/>
      <c r="JI318" s="138"/>
      <c r="JJ318" s="138"/>
      <c r="JK318" s="138"/>
      <c r="JL318" s="138"/>
      <c r="JM318" s="138"/>
      <c r="JN318" s="138"/>
      <c r="JO318" s="138"/>
      <c r="JP318" s="138"/>
      <c r="JQ318" s="138"/>
      <c r="JR318" s="138"/>
      <c r="JS318" s="138"/>
      <c r="JT318" s="138"/>
      <c r="JU318" s="138"/>
      <c r="JV318" s="138"/>
      <c r="JW318" s="138"/>
      <c r="JX318" s="138"/>
      <c r="JY318" s="138"/>
      <c r="JZ318" s="138"/>
      <c r="KA318" s="138"/>
      <c r="KB318" s="138"/>
      <c r="KC318" s="138"/>
      <c r="KD318" s="138"/>
      <c r="KE318" s="138"/>
      <c r="KF318" s="138"/>
      <c r="KG318" s="138"/>
      <c r="KH318" s="138"/>
      <c r="KI318" s="138"/>
      <c r="KJ318" s="138"/>
      <c r="KK318" s="138"/>
      <c r="KL318" s="138"/>
      <c r="KM318" s="138"/>
      <c r="KN318" s="138"/>
      <c r="KO318" s="138"/>
      <c r="KP318" s="138"/>
      <c r="KQ318" s="138"/>
      <c r="KR318" s="138"/>
      <c r="KS318" s="138"/>
      <c r="KT318" s="138"/>
      <c r="KU318" s="138"/>
      <c r="KV318" s="138"/>
      <c r="KW318" s="138"/>
      <c r="KX318" s="138"/>
      <c r="KY318" s="138"/>
      <c r="KZ318" s="138"/>
      <c r="LA318" s="138"/>
      <c r="LB318" s="138"/>
      <c r="LC318" s="138"/>
      <c r="LD318" s="138"/>
      <c r="LE318" s="138"/>
      <c r="LF318" s="138"/>
      <c r="LG318" s="138"/>
      <c r="LH318" s="138"/>
      <c r="LI318" s="138"/>
      <c r="LJ318" s="138"/>
      <c r="LK318" s="138"/>
      <c r="LL318" s="138"/>
      <c r="LM318" s="138"/>
      <c r="LN318" s="138"/>
      <c r="LO318" s="138"/>
      <c r="LP318" s="138"/>
      <c r="LQ318" s="138"/>
      <c r="LR318" s="138"/>
      <c r="LS318" s="138"/>
      <c r="LT318" s="138"/>
      <c r="LU318" s="138"/>
      <c r="LV318" s="138"/>
      <c r="LW318" s="138"/>
      <c r="LX318" s="138"/>
      <c r="LY318" s="138"/>
      <c r="LZ318" s="138"/>
      <c r="MA318" s="138"/>
      <c r="MB318" s="138"/>
      <c r="MC318" s="138"/>
      <c r="MD318" s="138"/>
      <c r="ME318" s="138"/>
      <c r="MF318" s="138"/>
      <c r="MG318" s="138"/>
      <c r="MH318" s="138"/>
      <c r="MI318" s="138"/>
      <c r="MJ318" s="138"/>
      <c r="MK318" s="138"/>
      <c r="ML318" s="138"/>
      <c r="MM318" s="138"/>
      <c r="MN318" s="138"/>
      <c r="MO318" s="138"/>
      <c r="MP318" s="138"/>
      <c r="MQ318" s="138"/>
      <c r="MR318" s="138"/>
      <c r="MS318" s="138"/>
      <c r="MT318" s="138"/>
      <c r="MU318" s="138"/>
      <c r="MV318" s="138"/>
      <c r="MW318" s="138"/>
      <c r="MX318" s="138"/>
      <c r="MY318" s="138"/>
      <c r="MZ318" s="138"/>
      <c r="NA318" s="138"/>
      <c r="NB318" s="138"/>
      <c r="NC318" s="138"/>
      <c r="ND318" s="138"/>
      <c r="NE318" s="138"/>
      <c r="NF318" s="138"/>
      <c r="NG318" s="138"/>
      <c r="NH318" s="138"/>
      <c r="NI318" s="138"/>
      <c r="NJ318" s="138"/>
      <c r="NK318" s="138"/>
      <c r="NL318" s="138"/>
      <c r="NM318" s="138"/>
      <c r="NN318" s="138"/>
      <c r="NO318" s="138"/>
      <c r="NP318" s="138"/>
      <c r="NQ318" s="138"/>
      <c r="NR318" s="138"/>
      <c r="NS318" s="138"/>
      <c r="NT318" s="138"/>
      <c r="NU318" s="138"/>
      <c r="NV318" s="138"/>
      <c r="NW318" s="138"/>
      <c r="NX318" s="138"/>
      <c r="NY318" s="138"/>
      <c r="NZ318" s="138"/>
      <c r="OA318" s="138"/>
      <c r="OB318" s="138"/>
      <c r="OC318" s="138"/>
      <c r="OD318" s="138"/>
      <c r="OE318" s="138"/>
      <c r="OF318" s="138"/>
      <c r="OG318" s="138"/>
      <c r="OH318" s="138"/>
      <c r="OI318" s="138"/>
      <c r="OJ318" s="138"/>
      <c r="OK318" s="138"/>
      <c r="OL318" s="138"/>
      <c r="OM318" s="138"/>
      <c r="ON318" s="138"/>
      <c r="OO318" s="138"/>
      <c r="OP318" s="138"/>
      <c r="OQ318" s="138"/>
      <c r="OR318" s="138"/>
      <c r="OS318" s="138"/>
      <c r="OT318" s="138"/>
      <c r="OU318" s="138"/>
      <c r="OV318" s="138"/>
      <c r="OW318" s="138"/>
      <c r="OX318" s="138"/>
      <c r="OY318" s="138"/>
      <c r="OZ318" s="138"/>
      <c r="PA318" s="138"/>
      <c r="PB318" s="138"/>
      <c r="PC318" s="138"/>
      <c r="PD318" s="138"/>
      <c r="PE318" s="138"/>
      <c r="PF318" s="138"/>
      <c r="PG318" s="138"/>
      <c r="PH318" s="138"/>
      <c r="PI318" s="138"/>
      <c r="PJ318" s="138"/>
      <c r="PK318" s="138"/>
      <c r="PL318" s="138"/>
      <c r="PM318" s="138"/>
      <c r="PN318" s="138"/>
      <c r="PO318" s="138"/>
      <c r="PP318" s="138"/>
      <c r="PQ318" s="138"/>
      <c r="PR318" s="138"/>
      <c r="PS318" s="138"/>
      <c r="PT318" s="138"/>
      <c r="PU318" s="138"/>
      <c r="PV318" s="138"/>
      <c r="PW318" s="138"/>
      <c r="PX318" s="138"/>
      <c r="PY318" s="138"/>
      <c r="PZ318" s="138"/>
      <c r="QA318" s="138"/>
      <c r="QB318" s="138"/>
      <c r="QC318" s="138"/>
      <c r="QD318" s="138"/>
      <c r="QE318" s="138"/>
      <c r="QF318" s="138"/>
      <c r="QG318" s="138"/>
      <c r="QH318" s="138"/>
      <c r="QI318" s="138"/>
      <c r="QJ318" s="138"/>
      <c r="QK318" s="138"/>
      <c r="QL318" s="138"/>
      <c r="QM318" s="138"/>
      <c r="QN318" s="138"/>
      <c r="QO318" s="138"/>
      <c r="QP318" s="138"/>
      <c r="QQ318" s="138"/>
      <c r="QR318" s="138"/>
      <c r="QS318" s="138"/>
      <c r="QT318" s="138"/>
      <c r="QU318" s="138"/>
      <c r="QV318" s="138"/>
      <c r="QW318" s="138"/>
      <c r="QX318" s="138"/>
      <c r="QY318" s="138"/>
      <c r="QZ318" s="138"/>
      <c r="RA318" s="138"/>
      <c r="RB318" s="138"/>
      <c r="RC318" s="138"/>
      <c r="RD318" s="138"/>
      <c r="RE318" s="138"/>
      <c r="RF318" s="138"/>
      <c r="RG318" s="138"/>
      <c r="RH318" s="138"/>
      <c r="RI318" s="138"/>
      <c r="RJ318" s="138"/>
      <c r="RK318" s="138"/>
      <c r="RL318" s="138"/>
      <c r="RM318" s="138"/>
      <c r="RN318" s="138"/>
      <c r="RO318" s="138"/>
      <c r="RP318" s="138"/>
      <c r="RQ318" s="138"/>
      <c r="RR318" s="138"/>
      <c r="RS318" s="138"/>
      <c r="RT318" s="138"/>
      <c r="RU318" s="138"/>
      <c r="RV318" s="138"/>
      <c r="RW318" s="138"/>
      <c r="RX318" s="138"/>
      <c r="RY318" s="138"/>
      <c r="RZ318" s="138"/>
      <c r="SA318" s="138"/>
      <c r="SB318" s="138"/>
      <c r="SC318" s="138"/>
      <c r="SD318" s="138"/>
      <c r="SE318" s="138"/>
      <c r="SF318" s="138"/>
      <c r="SG318" s="138"/>
      <c r="SH318" s="138"/>
      <c r="SI318" s="138"/>
      <c r="SJ318" s="138"/>
      <c r="SK318" s="138"/>
      <c r="SL318" s="138"/>
      <c r="SM318" s="138"/>
      <c r="SN318" s="138"/>
      <c r="SO318" s="138"/>
      <c r="SP318" s="138"/>
      <c r="SQ318" s="138"/>
      <c r="SR318" s="138"/>
      <c r="SS318" s="138"/>
      <c r="ST318" s="138"/>
      <c r="SU318" s="138"/>
      <c r="SV318" s="138"/>
      <c r="SW318" s="138"/>
      <c r="SX318" s="138"/>
      <c r="SY318" s="138"/>
      <c r="SZ318" s="138"/>
      <c r="TA318" s="138"/>
      <c r="TB318" s="138"/>
      <c r="TC318" s="138"/>
      <c r="TD318" s="138"/>
      <c r="TE318" s="138"/>
      <c r="TF318" s="138"/>
      <c r="TG318" s="138"/>
      <c r="TH318" s="138"/>
      <c r="TI318" s="138"/>
      <c r="TJ318" s="138"/>
      <c r="TK318" s="138"/>
      <c r="TL318" s="138"/>
      <c r="TM318" s="138"/>
      <c r="TN318" s="138"/>
      <c r="TO318" s="138"/>
      <c r="TP318" s="138"/>
      <c r="TQ318" s="138"/>
      <c r="TR318" s="138"/>
      <c r="TS318" s="138"/>
      <c r="TT318" s="138"/>
      <c r="TU318" s="138"/>
      <c r="TV318" s="138"/>
      <c r="TW318" s="138"/>
      <c r="TX318" s="138"/>
      <c r="TY318" s="138"/>
      <c r="TZ318" s="138"/>
      <c r="UA318" s="138"/>
      <c r="UB318" s="138"/>
      <c r="UC318" s="138"/>
      <c r="UD318" s="138"/>
      <c r="UE318" s="138"/>
      <c r="UF318" s="138"/>
      <c r="UG318" s="138"/>
      <c r="UH318" s="138"/>
      <c r="UI318" s="138"/>
      <c r="UJ318" s="138"/>
      <c r="UK318" s="138"/>
      <c r="UL318" s="138"/>
      <c r="UM318" s="138"/>
      <c r="UN318" s="138"/>
      <c r="UO318" s="138"/>
      <c r="UP318" s="138"/>
      <c r="UQ318" s="138"/>
      <c r="UR318" s="138"/>
      <c r="US318" s="138"/>
      <c r="UT318" s="138"/>
      <c r="UU318" s="138"/>
      <c r="UV318" s="138"/>
      <c r="UW318" s="138"/>
      <c r="UX318" s="138"/>
      <c r="UY318" s="138"/>
      <c r="UZ318" s="138"/>
      <c r="VA318" s="138"/>
      <c r="VB318" s="138"/>
      <c r="VC318" s="138"/>
      <c r="VD318" s="138"/>
      <c r="VE318" s="138"/>
      <c r="VF318" s="138"/>
      <c r="VG318" s="138"/>
      <c r="VH318" s="138"/>
      <c r="VI318" s="138"/>
      <c r="VJ318" s="138"/>
      <c r="VK318" s="138"/>
      <c r="VL318" s="138"/>
      <c r="VM318" s="138"/>
      <c r="VN318" s="138"/>
      <c r="VO318" s="138"/>
      <c r="VP318" s="138"/>
      <c r="VQ318" s="138"/>
      <c r="VR318" s="138"/>
      <c r="VS318" s="138"/>
      <c r="VT318" s="138"/>
      <c r="VU318" s="138"/>
      <c r="VV318" s="138"/>
      <c r="VW318" s="138"/>
      <c r="VX318" s="138"/>
      <c r="VY318" s="138"/>
      <c r="VZ318" s="138"/>
      <c r="WA318" s="138"/>
      <c r="WB318" s="138"/>
      <c r="WC318" s="138"/>
      <c r="WD318" s="138"/>
      <c r="WE318" s="138"/>
      <c r="WF318" s="138"/>
      <c r="WG318" s="138"/>
      <c r="WH318" s="138"/>
      <c r="WI318" s="138"/>
      <c r="WJ318" s="138"/>
      <c r="WK318" s="138"/>
      <c r="WL318" s="138"/>
      <c r="WM318" s="138"/>
      <c r="WN318" s="138"/>
      <c r="WO318" s="138"/>
      <c r="WP318" s="138"/>
      <c r="WQ318" s="138"/>
      <c r="WR318" s="138"/>
      <c r="WS318" s="138"/>
      <c r="WT318" s="138"/>
      <c r="WU318" s="138"/>
      <c r="WV318" s="138"/>
      <c r="WW318" s="138"/>
      <c r="WX318" s="138"/>
      <c r="WY318" s="138"/>
      <c r="WZ318" s="138"/>
      <c r="XA318" s="138"/>
      <c r="XB318" s="138"/>
      <c r="XC318" s="138"/>
      <c r="XD318" s="138"/>
      <c r="XE318" s="138"/>
      <c r="XF318" s="138"/>
      <c r="XG318" s="138"/>
      <c r="XH318" s="138"/>
      <c r="XI318" s="138"/>
      <c r="XJ318" s="138"/>
      <c r="XK318" s="138"/>
      <c r="XL318" s="138"/>
      <c r="XM318" s="138"/>
      <c r="XN318" s="138"/>
      <c r="XO318" s="138"/>
      <c r="XP318" s="138"/>
      <c r="XQ318" s="138"/>
      <c r="XR318" s="138"/>
      <c r="XS318" s="138"/>
      <c r="XT318" s="138"/>
      <c r="XU318" s="138"/>
      <c r="XV318" s="138"/>
      <c r="XW318" s="138"/>
      <c r="XX318" s="138"/>
      <c r="XY318" s="138"/>
      <c r="XZ318" s="138"/>
      <c r="YA318" s="138"/>
      <c r="YB318" s="138"/>
      <c r="YC318" s="138"/>
      <c r="YD318" s="138"/>
      <c r="YE318" s="138"/>
      <c r="YF318" s="138"/>
      <c r="YG318" s="138"/>
      <c r="YH318" s="138"/>
      <c r="YI318" s="138"/>
      <c r="YJ318" s="138"/>
      <c r="YK318" s="138"/>
      <c r="YL318" s="138"/>
      <c r="YM318" s="138"/>
      <c r="YN318" s="138"/>
      <c r="YO318" s="138"/>
      <c r="YP318" s="138"/>
      <c r="YQ318" s="138"/>
      <c r="YR318" s="138"/>
      <c r="YS318" s="138"/>
      <c r="YT318" s="138"/>
      <c r="YU318" s="138"/>
      <c r="YV318" s="138"/>
      <c r="YW318" s="138"/>
      <c r="YX318" s="138"/>
      <c r="YY318" s="138"/>
      <c r="YZ318" s="138"/>
      <c r="ZA318" s="138"/>
      <c r="ZB318" s="138"/>
      <c r="ZC318" s="138"/>
      <c r="ZD318" s="138"/>
      <c r="ZE318" s="138"/>
      <c r="ZF318" s="138"/>
      <c r="ZG318" s="138"/>
      <c r="ZH318" s="138"/>
      <c r="ZI318" s="138"/>
      <c r="ZJ318" s="138"/>
      <c r="ZK318" s="138"/>
      <c r="ZL318" s="138"/>
      <c r="ZM318" s="138"/>
      <c r="ZN318" s="138"/>
      <c r="ZO318" s="138"/>
      <c r="ZP318" s="138"/>
      <c r="ZQ318" s="138"/>
      <c r="ZR318" s="138"/>
      <c r="ZS318" s="138"/>
      <c r="ZT318" s="138"/>
      <c r="ZU318" s="138"/>
      <c r="ZV318" s="138"/>
      <c r="ZW318" s="138"/>
      <c r="ZX318" s="138"/>
      <c r="ZY318" s="138"/>
      <c r="ZZ318" s="138"/>
      <c r="AAA318" s="138"/>
      <c r="AAB318" s="138"/>
      <c r="AAC318" s="138"/>
      <c r="AAD318" s="138"/>
      <c r="AAE318" s="138"/>
      <c r="AAF318" s="138"/>
      <c r="AAG318" s="138"/>
      <c r="AAH318" s="138"/>
      <c r="AAI318" s="138"/>
      <c r="AAJ318" s="138"/>
      <c r="AAK318" s="138"/>
      <c r="AAL318" s="138"/>
      <c r="AAM318" s="138"/>
      <c r="AAN318" s="138"/>
      <c r="AAO318" s="138"/>
      <c r="AAP318" s="138"/>
      <c r="AAQ318" s="138"/>
      <c r="AAR318" s="138"/>
      <c r="AAS318" s="138"/>
      <c r="AAT318" s="138"/>
      <c r="AAU318" s="138"/>
      <c r="AAV318" s="138"/>
      <c r="AAW318" s="138"/>
      <c r="AAX318" s="138"/>
      <c r="AAY318" s="138"/>
      <c r="AAZ318" s="138"/>
      <c r="ABA318" s="138"/>
      <c r="ABB318" s="138"/>
      <c r="ABC318" s="138"/>
      <c r="ABD318" s="138"/>
      <c r="ABE318" s="138"/>
      <c r="ABF318" s="138"/>
      <c r="ABG318" s="138"/>
      <c r="ABH318" s="138"/>
      <c r="ABI318" s="138"/>
      <c r="ABJ318" s="138"/>
      <c r="ABK318" s="138"/>
      <c r="ABL318" s="138"/>
      <c r="ABM318" s="138"/>
      <c r="ABN318" s="138"/>
      <c r="ABO318" s="138"/>
      <c r="ABP318" s="138"/>
      <c r="ABQ318" s="138"/>
      <c r="ABR318" s="138"/>
      <c r="ABS318" s="138"/>
      <c r="ABT318" s="138"/>
      <c r="ABU318" s="138"/>
      <c r="ABV318" s="138"/>
      <c r="ABW318" s="138"/>
      <c r="ABX318" s="138"/>
      <c r="ABY318" s="138"/>
      <c r="ABZ318" s="138"/>
      <c r="ACA318" s="138"/>
      <c r="ACB318" s="138"/>
      <c r="ACC318" s="138"/>
      <c r="ACD318" s="138"/>
      <c r="ACE318" s="138"/>
      <c r="ACF318" s="138"/>
      <c r="ACG318" s="138"/>
      <c r="ACH318" s="138"/>
      <c r="ACI318" s="138"/>
      <c r="ACJ318" s="138"/>
      <c r="ACK318" s="138"/>
      <c r="ACL318" s="138"/>
      <c r="ACM318" s="138"/>
      <c r="ACN318" s="138"/>
      <c r="ACO318" s="138"/>
      <c r="ACP318" s="138"/>
      <c r="ACQ318" s="138"/>
      <c r="ACR318" s="138"/>
      <c r="ACS318" s="138"/>
      <c r="ACT318" s="138"/>
      <c r="ACU318" s="138"/>
      <c r="ACV318" s="138"/>
      <c r="ACW318" s="138"/>
      <c r="ACX318" s="138"/>
      <c r="ACY318" s="138"/>
      <c r="ACZ318" s="138"/>
      <c r="ADA318" s="138"/>
      <c r="ADB318" s="138"/>
      <c r="ADC318" s="138"/>
      <c r="ADD318" s="138"/>
      <c r="ADE318" s="138"/>
      <c r="ADF318" s="138"/>
      <c r="ADG318" s="138"/>
      <c r="ADH318" s="138"/>
      <c r="ADI318" s="138"/>
      <c r="ADJ318" s="138"/>
      <c r="ADK318" s="138"/>
      <c r="ADL318" s="138"/>
      <c r="ADM318" s="138"/>
      <c r="ADN318" s="138"/>
      <c r="ADO318" s="138"/>
      <c r="ADP318" s="138"/>
      <c r="ADQ318" s="138"/>
      <c r="ADR318" s="138"/>
      <c r="ADS318" s="138"/>
      <c r="ADT318" s="138"/>
      <c r="ADU318" s="138"/>
      <c r="ADV318" s="138"/>
      <c r="ADW318" s="138"/>
      <c r="ADX318" s="138"/>
      <c r="ADY318" s="138"/>
      <c r="ADZ318" s="138"/>
      <c r="AEA318" s="138"/>
      <c r="AEB318" s="138"/>
      <c r="AEC318" s="138"/>
      <c r="AED318" s="138"/>
      <c r="AEE318" s="138"/>
      <c r="AEF318" s="138"/>
      <c r="AEG318" s="138"/>
      <c r="AEH318" s="138"/>
      <c r="AEI318" s="138"/>
      <c r="AEJ318" s="138"/>
      <c r="AEK318" s="138"/>
      <c r="AEL318" s="138"/>
      <c r="AEM318" s="138"/>
      <c r="AEN318" s="138"/>
      <c r="AEO318" s="138"/>
      <c r="AEP318" s="138"/>
      <c r="AEQ318" s="138"/>
      <c r="AER318" s="138"/>
      <c r="AES318" s="138"/>
      <c r="AET318" s="138"/>
      <c r="AEU318" s="138"/>
      <c r="AEV318" s="138"/>
      <c r="AEW318" s="138"/>
      <c r="AEX318" s="138"/>
      <c r="AEY318" s="138"/>
      <c r="AEZ318" s="138"/>
      <c r="AFA318" s="138"/>
      <c r="AFB318" s="138"/>
      <c r="AFC318" s="138"/>
      <c r="AFD318" s="138"/>
      <c r="AFE318" s="138"/>
      <c r="AFF318" s="138"/>
      <c r="AFG318" s="138"/>
      <c r="AFH318" s="138"/>
      <c r="AFI318" s="138"/>
      <c r="AFJ318" s="138"/>
      <c r="AFK318" s="138"/>
      <c r="AFL318" s="138"/>
      <c r="AFM318" s="138"/>
      <c r="AFN318" s="138"/>
      <c r="AFO318" s="138"/>
      <c r="AFP318" s="138"/>
      <c r="AFQ318" s="138"/>
      <c r="AFR318" s="138"/>
      <c r="AFS318" s="138"/>
      <c r="AFT318" s="138"/>
      <c r="AFU318" s="138"/>
      <c r="AFV318" s="138"/>
      <c r="AFW318" s="138"/>
      <c r="AFX318" s="138"/>
      <c r="AFY318" s="138"/>
      <c r="AFZ318" s="138"/>
      <c r="AGA318" s="138"/>
      <c r="AGB318" s="138"/>
      <c r="AGC318" s="138"/>
      <c r="AGD318" s="138"/>
      <c r="AGE318" s="138"/>
      <c r="AGF318" s="138"/>
      <c r="AGG318" s="138"/>
      <c r="AGH318" s="138"/>
      <c r="AGI318" s="138"/>
      <c r="AGJ318" s="138"/>
      <c r="AGK318" s="138"/>
      <c r="AGL318" s="138"/>
      <c r="AGM318" s="138"/>
      <c r="AGN318" s="138"/>
      <c r="AGO318" s="138"/>
      <c r="AGP318" s="138"/>
      <c r="AGQ318" s="138"/>
      <c r="AGR318" s="138"/>
      <c r="AGS318" s="138"/>
      <c r="AGT318" s="138"/>
      <c r="AGU318" s="138"/>
      <c r="AGV318" s="138"/>
      <c r="AGW318" s="138"/>
      <c r="AGX318" s="138"/>
      <c r="AGY318" s="138"/>
      <c r="AGZ318" s="138"/>
      <c r="AHA318" s="138"/>
      <c r="AHB318" s="138"/>
      <c r="AHC318" s="138"/>
      <c r="AHD318" s="138"/>
      <c r="AHE318" s="138"/>
      <c r="AHF318" s="138"/>
      <c r="AHG318" s="138"/>
      <c r="AHH318" s="138"/>
      <c r="AHI318" s="138"/>
      <c r="AHJ318" s="138"/>
      <c r="AHK318" s="138"/>
      <c r="AHL318" s="138"/>
      <c r="AHM318" s="138"/>
      <c r="AHN318" s="138"/>
      <c r="AHO318" s="138"/>
      <c r="AHP318" s="138"/>
      <c r="AHQ318" s="138"/>
      <c r="AHR318" s="138"/>
      <c r="AHS318" s="138"/>
      <c r="AHT318" s="138"/>
      <c r="AHU318" s="138"/>
      <c r="AHV318" s="138"/>
      <c r="AHW318" s="138"/>
      <c r="AHX318" s="138"/>
      <c r="AHY318" s="138"/>
      <c r="AHZ318" s="138"/>
      <c r="AIA318" s="138"/>
      <c r="AIB318" s="138"/>
      <c r="AIC318" s="138"/>
      <c r="AID318" s="138"/>
      <c r="AIE318" s="138"/>
      <c r="AIF318" s="138"/>
      <c r="AIG318" s="138"/>
      <c r="AIH318" s="138"/>
      <c r="AII318" s="138"/>
      <c r="AIJ318" s="138"/>
      <c r="AIK318" s="138"/>
      <c r="AIL318" s="138"/>
      <c r="AIM318" s="138"/>
      <c r="AIN318" s="138"/>
      <c r="AIO318" s="138"/>
      <c r="AIP318" s="138"/>
      <c r="AIQ318" s="138"/>
      <c r="AIR318" s="138"/>
      <c r="AIS318" s="138"/>
      <c r="AIT318" s="138"/>
      <c r="AIU318" s="138"/>
      <c r="AIV318" s="138"/>
      <c r="AIW318" s="138"/>
      <c r="AIX318" s="138"/>
      <c r="AIY318" s="138"/>
      <c r="AIZ318" s="138"/>
      <c r="AJA318" s="138"/>
      <c r="AJB318" s="138"/>
      <c r="AJC318" s="138"/>
      <c r="AJD318" s="138"/>
      <c r="AJE318" s="138"/>
      <c r="AJF318" s="138"/>
      <c r="AJG318" s="138"/>
      <c r="AJH318" s="138"/>
      <c r="AJI318" s="138"/>
      <c r="AJJ318" s="138"/>
      <c r="AJK318" s="138"/>
      <c r="AJL318" s="138"/>
      <c r="AJM318" s="138"/>
      <c r="AJN318" s="138"/>
      <c r="AJO318" s="138"/>
      <c r="AJP318" s="138"/>
      <c r="AJQ318" s="138"/>
      <c r="AJR318" s="138"/>
      <c r="AJS318" s="138"/>
      <c r="AJT318" s="138"/>
      <c r="AJU318" s="138"/>
      <c r="AJV318" s="138"/>
      <c r="AJW318" s="138"/>
      <c r="AJX318" s="138"/>
      <c r="AJY318" s="138"/>
      <c r="AJZ318" s="138"/>
      <c r="AKA318" s="138"/>
      <c r="AKB318" s="138"/>
      <c r="AKC318" s="138"/>
      <c r="AKD318" s="138"/>
      <c r="AKE318" s="138"/>
      <c r="AKF318" s="138"/>
      <c r="AKG318" s="138"/>
      <c r="AKH318" s="138"/>
      <c r="AKI318" s="138"/>
      <c r="AKJ318" s="138"/>
      <c r="AKK318" s="138"/>
      <c r="AKL318" s="138"/>
      <c r="AKM318" s="138"/>
      <c r="AKN318" s="138"/>
      <c r="AKO318" s="138"/>
      <c r="AKP318" s="138"/>
      <c r="AKQ318" s="138"/>
      <c r="AKR318" s="138"/>
      <c r="AKS318" s="138"/>
      <c r="AKT318" s="138"/>
      <c r="AKU318" s="138"/>
      <c r="AKV318" s="138"/>
      <c r="AKW318" s="138"/>
      <c r="AKX318" s="138"/>
      <c r="AKY318" s="138"/>
      <c r="AKZ318" s="138"/>
      <c r="ALA318" s="138"/>
      <c r="ALB318" s="138"/>
      <c r="ALC318" s="138"/>
      <c r="ALD318" s="138"/>
      <c r="ALE318" s="138"/>
      <c r="ALF318" s="138"/>
      <c r="ALG318" s="138"/>
      <c r="ALH318" s="138"/>
      <c r="ALI318" s="138"/>
      <c r="ALJ318" s="138"/>
      <c r="ALK318" s="138"/>
      <c r="ALL318" s="138"/>
      <c r="ALM318" s="138"/>
      <c r="ALN318" s="138"/>
      <c r="ALO318" s="138"/>
      <c r="ALP318" s="138"/>
      <c r="ALQ318" s="138"/>
      <c r="ALR318" s="138"/>
      <c r="ALS318" s="138"/>
      <c r="ALT318" s="138"/>
      <c r="ALU318" s="138"/>
      <c r="ALV318" s="138"/>
      <c r="ALW318" s="138"/>
      <c r="ALX318" s="138"/>
      <c r="ALY318" s="138"/>
      <c r="ALZ318" s="138"/>
      <c r="AMA318" s="138"/>
      <c r="AMB318" s="138"/>
      <c r="AMC318" s="138"/>
      <c r="AMD318" s="138"/>
      <c r="AME318" s="138"/>
      <c r="AMF318" s="138"/>
      <c r="AMG318" s="138"/>
      <c r="AMH318" s="138"/>
      <c r="AMI318" s="138"/>
      <c r="AMJ318" s="138"/>
      <c r="AMK318" s="138"/>
    </row>
    <row r="319" spans="1:1025" s="140" customFormat="1">
      <c r="A319" s="210"/>
      <c r="B319" s="106"/>
      <c r="C319" s="137"/>
      <c r="D319" s="137"/>
      <c r="E319" s="137"/>
      <c r="F319" s="138"/>
      <c r="G319" s="138"/>
      <c r="H319" s="138"/>
      <c r="I319" s="138"/>
      <c r="J319" s="139"/>
      <c r="K319" s="138"/>
      <c r="M319" s="138"/>
      <c r="N319" s="138"/>
      <c r="O319" s="138"/>
      <c r="P319" s="138"/>
      <c r="Q319" s="138"/>
      <c r="R319" s="138"/>
      <c r="S319" s="138"/>
      <c r="T319" s="138"/>
      <c r="U319" s="138"/>
      <c r="V319" s="138"/>
      <c r="W319" s="138"/>
      <c r="X319" s="138"/>
      <c r="Y319" s="138"/>
      <c r="Z319" s="138"/>
      <c r="AA319" s="138"/>
      <c r="AB319" s="138"/>
      <c r="AC319" s="138"/>
      <c r="AD319" s="138"/>
      <c r="AE319" s="138"/>
      <c r="AF319" s="138"/>
      <c r="AG319" s="138"/>
      <c r="AH319" s="138"/>
      <c r="AI319" s="138"/>
      <c r="AJ319" s="138"/>
      <c r="AK319" s="138"/>
      <c r="AL319" s="138"/>
      <c r="AM319" s="138"/>
      <c r="AN319" s="138"/>
      <c r="AO319" s="138"/>
      <c r="AP319" s="138"/>
      <c r="AQ319" s="138"/>
      <c r="AR319" s="138"/>
      <c r="AS319" s="138"/>
      <c r="AT319" s="138"/>
      <c r="AU319" s="138"/>
      <c r="AV319" s="138"/>
      <c r="AW319" s="138"/>
      <c r="AX319" s="138"/>
      <c r="AY319" s="138"/>
      <c r="AZ319" s="138"/>
      <c r="BA319" s="138"/>
      <c r="BB319" s="138"/>
      <c r="BC319" s="138"/>
      <c r="BD319" s="138"/>
      <c r="BE319" s="138"/>
      <c r="BF319" s="138"/>
      <c r="BG319" s="138"/>
      <c r="BH319" s="138"/>
      <c r="BI319" s="138"/>
      <c r="BJ319" s="138"/>
      <c r="BK319" s="138"/>
      <c r="BL319" s="138"/>
      <c r="BM319" s="138"/>
      <c r="BN319" s="138"/>
      <c r="BO319" s="138"/>
      <c r="BP319" s="138"/>
      <c r="BQ319" s="138"/>
      <c r="BR319" s="138"/>
      <c r="BS319" s="138"/>
      <c r="BT319" s="138"/>
      <c r="BU319" s="138"/>
      <c r="BV319" s="138"/>
      <c r="BW319" s="138"/>
      <c r="BX319" s="138"/>
      <c r="BY319" s="138"/>
      <c r="BZ319" s="138"/>
      <c r="CA319" s="138"/>
      <c r="CB319" s="138"/>
      <c r="CC319" s="138"/>
      <c r="CD319" s="138"/>
      <c r="CE319" s="138"/>
      <c r="CF319" s="138"/>
      <c r="CG319" s="138"/>
      <c r="CH319" s="138"/>
      <c r="CI319" s="138"/>
      <c r="CJ319" s="138"/>
      <c r="CK319" s="138"/>
      <c r="CL319" s="138"/>
      <c r="CM319" s="138"/>
      <c r="CN319" s="138"/>
      <c r="CO319" s="138"/>
      <c r="CP319" s="138"/>
      <c r="CQ319" s="138"/>
      <c r="CR319" s="138"/>
      <c r="CS319" s="138"/>
      <c r="CT319" s="138"/>
      <c r="CU319" s="138"/>
      <c r="CV319" s="138"/>
      <c r="CW319" s="138"/>
      <c r="CX319" s="138"/>
      <c r="CY319" s="138"/>
      <c r="CZ319" s="138"/>
      <c r="DA319" s="138"/>
      <c r="DB319" s="138"/>
      <c r="DC319" s="138"/>
      <c r="DD319" s="138"/>
      <c r="DE319" s="138"/>
      <c r="DF319" s="138"/>
      <c r="DG319" s="138"/>
      <c r="DH319" s="138"/>
      <c r="DI319" s="138"/>
      <c r="DJ319" s="138"/>
      <c r="DK319" s="138"/>
      <c r="DL319" s="138"/>
      <c r="DM319" s="138"/>
      <c r="DN319" s="138"/>
      <c r="DO319" s="138"/>
      <c r="DP319" s="138"/>
      <c r="DQ319" s="138"/>
      <c r="DR319" s="138"/>
      <c r="DS319" s="138"/>
      <c r="DT319" s="138"/>
      <c r="DU319" s="138"/>
      <c r="DV319" s="138"/>
      <c r="DW319" s="138"/>
      <c r="DX319" s="138"/>
      <c r="DY319" s="138"/>
      <c r="DZ319" s="138"/>
      <c r="EA319" s="138"/>
      <c r="EB319" s="138"/>
      <c r="EC319" s="138"/>
      <c r="ED319" s="138"/>
      <c r="EE319" s="138"/>
      <c r="EF319" s="138"/>
      <c r="EG319" s="138"/>
      <c r="EH319" s="138"/>
      <c r="EI319" s="138"/>
      <c r="EJ319" s="138"/>
      <c r="EK319" s="138"/>
      <c r="EL319" s="138"/>
      <c r="EM319" s="138"/>
      <c r="EN319" s="138"/>
      <c r="EO319" s="138"/>
      <c r="EP319" s="138"/>
      <c r="EQ319" s="138"/>
      <c r="ER319" s="138"/>
      <c r="ES319" s="138"/>
      <c r="ET319" s="138"/>
      <c r="EU319" s="138"/>
      <c r="EV319" s="138"/>
      <c r="EW319" s="138"/>
      <c r="EX319" s="138"/>
      <c r="EY319" s="138"/>
      <c r="EZ319" s="138"/>
      <c r="FA319" s="138"/>
      <c r="FB319" s="138"/>
      <c r="FC319" s="138"/>
      <c r="FD319" s="138"/>
      <c r="FE319" s="138"/>
      <c r="FF319" s="138"/>
      <c r="FG319" s="138"/>
      <c r="FH319" s="138"/>
      <c r="FI319" s="138"/>
      <c r="FJ319" s="138"/>
      <c r="FK319" s="138"/>
      <c r="FL319" s="138"/>
      <c r="FM319" s="138"/>
      <c r="FN319" s="138"/>
      <c r="FO319" s="138"/>
      <c r="FP319" s="138"/>
      <c r="FQ319" s="138"/>
      <c r="FR319" s="138"/>
      <c r="FS319" s="138"/>
      <c r="FT319" s="138"/>
      <c r="FU319" s="138"/>
      <c r="FV319" s="138"/>
      <c r="FW319" s="138"/>
      <c r="FX319" s="138"/>
      <c r="FY319" s="138"/>
      <c r="FZ319" s="138"/>
      <c r="GA319" s="138"/>
      <c r="GB319" s="138"/>
      <c r="GC319" s="138"/>
      <c r="GD319" s="138"/>
      <c r="GE319" s="138"/>
      <c r="GF319" s="138"/>
      <c r="GG319" s="138"/>
      <c r="GH319" s="138"/>
      <c r="GI319" s="138"/>
      <c r="GJ319" s="138"/>
      <c r="GK319" s="138"/>
      <c r="GL319" s="138"/>
      <c r="GM319" s="138"/>
      <c r="GN319" s="138"/>
      <c r="GO319" s="138"/>
      <c r="GP319" s="138"/>
      <c r="GQ319" s="138"/>
      <c r="GR319" s="138"/>
      <c r="GS319" s="138"/>
      <c r="GT319" s="138"/>
      <c r="GU319" s="138"/>
      <c r="GV319" s="138"/>
      <c r="GW319" s="138"/>
      <c r="GX319" s="138"/>
      <c r="GY319" s="138"/>
      <c r="GZ319" s="138"/>
      <c r="HA319" s="138"/>
      <c r="HB319" s="138"/>
      <c r="HC319" s="138"/>
      <c r="HD319" s="138"/>
      <c r="HE319" s="138"/>
      <c r="HF319" s="138"/>
      <c r="HG319" s="138"/>
      <c r="HH319" s="138"/>
      <c r="HI319" s="138"/>
      <c r="HJ319" s="138"/>
      <c r="HK319" s="138"/>
      <c r="HL319" s="138"/>
      <c r="HM319" s="138"/>
      <c r="HN319" s="138"/>
      <c r="HO319" s="138"/>
      <c r="HP319" s="138"/>
      <c r="HQ319" s="138"/>
      <c r="HR319" s="138"/>
      <c r="HS319" s="138"/>
      <c r="HT319" s="138"/>
      <c r="HU319" s="138"/>
      <c r="HV319" s="138"/>
      <c r="HW319" s="138"/>
      <c r="HX319" s="138"/>
      <c r="HY319" s="138"/>
      <c r="HZ319" s="138"/>
      <c r="IA319" s="138"/>
      <c r="IB319" s="138"/>
      <c r="IC319" s="138"/>
      <c r="ID319" s="138"/>
      <c r="IE319" s="138"/>
      <c r="IF319" s="138"/>
      <c r="IG319" s="138"/>
      <c r="IH319" s="138"/>
      <c r="II319" s="138"/>
      <c r="IJ319" s="138"/>
      <c r="IK319" s="138"/>
      <c r="IL319" s="138"/>
      <c r="IM319" s="138"/>
      <c r="IN319" s="138"/>
      <c r="IO319" s="138"/>
      <c r="IP319" s="138"/>
      <c r="IQ319" s="138"/>
      <c r="IR319" s="138"/>
      <c r="IS319" s="138"/>
      <c r="IT319" s="138"/>
      <c r="IU319" s="138"/>
      <c r="IV319" s="138"/>
      <c r="IW319" s="138"/>
      <c r="IX319" s="138"/>
      <c r="IY319" s="138"/>
      <c r="IZ319" s="138"/>
      <c r="JA319" s="138"/>
      <c r="JB319" s="138"/>
      <c r="JC319" s="138"/>
      <c r="JD319" s="138"/>
      <c r="JE319" s="138"/>
      <c r="JF319" s="138"/>
      <c r="JG319" s="138"/>
      <c r="JH319" s="138"/>
      <c r="JI319" s="138"/>
      <c r="JJ319" s="138"/>
      <c r="JK319" s="138"/>
      <c r="JL319" s="138"/>
      <c r="JM319" s="138"/>
      <c r="JN319" s="138"/>
      <c r="JO319" s="138"/>
      <c r="JP319" s="138"/>
      <c r="JQ319" s="138"/>
      <c r="JR319" s="138"/>
      <c r="JS319" s="138"/>
      <c r="JT319" s="138"/>
      <c r="JU319" s="138"/>
      <c r="JV319" s="138"/>
      <c r="JW319" s="138"/>
      <c r="JX319" s="138"/>
      <c r="JY319" s="138"/>
      <c r="JZ319" s="138"/>
      <c r="KA319" s="138"/>
      <c r="KB319" s="138"/>
      <c r="KC319" s="138"/>
      <c r="KD319" s="138"/>
      <c r="KE319" s="138"/>
      <c r="KF319" s="138"/>
      <c r="KG319" s="138"/>
      <c r="KH319" s="138"/>
      <c r="KI319" s="138"/>
      <c r="KJ319" s="138"/>
      <c r="KK319" s="138"/>
      <c r="KL319" s="138"/>
      <c r="KM319" s="138"/>
      <c r="KN319" s="138"/>
      <c r="KO319" s="138"/>
      <c r="KP319" s="138"/>
      <c r="KQ319" s="138"/>
      <c r="KR319" s="138"/>
      <c r="KS319" s="138"/>
      <c r="KT319" s="138"/>
      <c r="KU319" s="138"/>
      <c r="KV319" s="138"/>
      <c r="KW319" s="138"/>
      <c r="KX319" s="138"/>
      <c r="KY319" s="138"/>
      <c r="KZ319" s="138"/>
      <c r="LA319" s="138"/>
      <c r="LB319" s="138"/>
      <c r="LC319" s="138"/>
      <c r="LD319" s="138"/>
      <c r="LE319" s="138"/>
      <c r="LF319" s="138"/>
      <c r="LG319" s="138"/>
      <c r="LH319" s="138"/>
      <c r="LI319" s="138"/>
      <c r="LJ319" s="138"/>
      <c r="LK319" s="138"/>
      <c r="LL319" s="138"/>
      <c r="LM319" s="138"/>
      <c r="LN319" s="138"/>
      <c r="LO319" s="138"/>
      <c r="LP319" s="138"/>
      <c r="LQ319" s="138"/>
      <c r="LR319" s="138"/>
      <c r="LS319" s="138"/>
      <c r="LT319" s="138"/>
      <c r="LU319" s="138"/>
      <c r="LV319" s="138"/>
      <c r="LW319" s="138"/>
      <c r="LX319" s="138"/>
      <c r="LY319" s="138"/>
      <c r="LZ319" s="138"/>
      <c r="MA319" s="138"/>
      <c r="MB319" s="138"/>
      <c r="MC319" s="138"/>
      <c r="MD319" s="138"/>
      <c r="ME319" s="138"/>
      <c r="MF319" s="138"/>
      <c r="MG319" s="138"/>
      <c r="MH319" s="138"/>
      <c r="MI319" s="138"/>
      <c r="MJ319" s="138"/>
      <c r="MK319" s="138"/>
      <c r="ML319" s="138"/>
      <c r="MM319" s="138"/>
      <c r="MN319" s="138"/>
      <c r="MO319" s="138"/>
      <c r="MP319" s="138"/>
      <c r="MQ319" s="138"/>
      <c r="MR319" s="138"/>
      <c r="MS319" s="138"/>
      <c r="MT319" s="138"/>
      <c r="MU319" s="138"/>
      <c r="MV319" s="138"/>
      <c r="MW319" s="138"/>
      <c r="MX319" s="138"/>
      <c r="MY319" s="138"/>
      <c r="MZ319" s="138"/>
      <c r="NA319" s="138"/>
      <c r="NB319" s="138"/>
      <c r="NC319" s="138"/>
      <c r="ND319" s="138"/>
      <c r="NE319" s="138"/>
      <c r="NF319" s="138"/>
      <c r="NG319" s="138"/>
      <c r="NH319" s="138"/>
      <c r="NI319" s="138"/>
      <c r="NJ319" s="138"/>
      <c r="NK319" s="138"/>
      <c r="NL319" s="138"/>
      <c r="NM319" s="138"/>
      <c r="NN319" s="138"/>
      <c r="NO319" s="138"/>
      <c r="NP319" s="138"/>
      <c r="NQ319" s="138"/>
      <c r="NR319" s="138"/>
      <c r="NS319" s="138"/>
      <c r="NT319" s="138"/>
      <c r="NU319" s="138"/>
      <c r="NV319" s="138"/>
      <c r="NW319" s="138"/>
      <c r="NX319" s="138"/>
      <c r="NY319" s="138"/>
      <c r="NZ319" s="138"/>
      <c r="OA319" s="138"/>
      <c r="OB319" s="138"/>
      <c r="OC319" s="138"/>
      <c r="OD319" s="138"/>
      <c r="OE319" s="138"/>
      <c r="OF319" s="138"/>
      <c r="OG319" s="138"/>
      <c r="OH319" s="138"/>
      <c r="OI319" s="138"/>
      <c r="OJ319" s="138"/>
      <c r="OK319" s="138"/>
      <c r="OL319" s="138"/>
      <c r="OM319" s="138"/>
      <c r="ON319" s="138"/>
      <c r="OO319" s="138"/>
      <c r="OP319" s="138"/>
      <c r="OQ319" s="138"/>
      <c r="OR319" s="138"/>
      <c r="OS319" s="138"/>
      <c r="OT319" s="138"/>
      <c r="OU319" s="138"/>
      <c r="OV319" s="138"/>
      <c r="OW319" s="138"/>
      <c r="OX319" s="138"/>
      <c r="OY319" s="138"/>
      <c r="OZ319" s="138"/>
      <c r="PA319" s="138"/>
      <c r="PB319" s="138"/>
      <c r="PC319" s="138"/>
      <c r="PD319" s="138"/>
      <c r="PE319" s="138"/>
      <c r="PF319" s="138"/>
      <c r="PG319" s="138"/>
      <c r="PH319" s="138"/>
      <c r="PI319" s="138"/>
      <c r="PJ319" s="138"/>
      <c r="PK319" s="138"/>
      <c r="PL319" s="138"/>
      <c r="PM319" s="138"/>
      <c r="PN319" s="138"/>
      <c r="PO319" s="138"/>
      <c r="PP319" s="138"/>
      <c r="PQ319" s="138"/>
      <c r="PR319" s="138"/>
      <c r="PS319" s="138"/>
      <c r="PT319" s="138"/>
      <c r="PU319" s="138"/>
      <c r="PV319" s="138"/>
      <c r="PW319" s="138"/>
      <c r="PX319" s="138"/>
      <c r="PY319" s="138"/>
      <c r="PZ319" s="138"/>
      <c r="QA319" s="138"/>
      <c r="QB319" s="138"/>
      <c r="QC319" s="138"/>
      <c r="QD319" s="138"/>
      <c r="QE319" s="138"/>
      <c r="QF319" s="138"/>
      <c r="QG319" s="138"/>
      <c r="QH319" s="138"/>
      <c r="QI319" s="138"/>
      <c r="QJ319" s="138"/>
      <c r="QK319" s="138"/>
      <c r="QL319" s="138"/>
      <c r="QM319" s="138"/>
      <c r="QN319" s="138"/>
      <c r="QO319" s="138"/>
      <c r="QP319" s="138"/>
      <c r="QQ319" s="138"/>
      <c r="QR319" s="138"/>
      <c r="QS319" s="138"/>
      <c r="QT319" s="138"/>
      <c r="QU319" s="138"/>
      <c r="QV319" s="138"/>
      <c r="QW319" s="138"/>
      <c r="QX319" s="138"/>
      <c r="QY319" s="138"/>
      <c r="QZ319" s="138"/>
      <c r="RA319" s="138"/>
      <c r="RB319" s="138"/>
      <c r="RC319" s="138"/>
      <c r="RD319" s="138"/>
      <c r="RE319" s="138"/>
      <c r="RF319" s="138"/>
      <c r="RG319" s="138"/>
      <c r="RH319" s="138"/>
      <c r="RI319" s="138"/>
      <c r="RJ319" s="138"/>
      <c r="RK319" s="138"/>
      <c r="RL319" s="138"/>
      <c r="RM319" s="138"/>
      <c r="RN319" s="138"/>
      <c r="RO319" s="138"/>
      <c r="RP319" s="138"/>
      <c r="RQ319" s="138"/>
      <c r="RR319" s="138"/>
      <c r="RS319" s="138"/>
      <c r="RT319" s="138"/>
      <c r="RU319" s="138"/>
      <c r="RV319" s="138"/>
      <c r="RW319" s="138"/>
      <c r="RX319" s="138"/>
      <c r="RY319" s="138"/>
      <c r="RZ319" s="138"/>
      <c r="SA319" s="138"/>
      <c r="SB319" s="138"/>
      <c r="SC319" s="138"/>
      <c r="SD319" s="138"/>
      <c r="SE319" s="138"/>
      <c r="SF319" s="138"/>
      <c r="SG319" s="138"/>
      <c r="SH319" s="138"/>
      <c r="SI319" s="138"/>
      <c r="SJ319" s="138"/>
      <c r="SK319" s="138"/>
      <c r="SL319" s="138"/>
      <c r="SM319" s="138"/>
      <c r="SN319" s="138"/>
      <c r="SO319" s="138"/>
      <c r="SP319" s="138"/>
      <c r="SQ319" s="138"/>
      <c r="SR319" s="138"/>
      <c r="SS319" s="138"/>
      <c r="ST319" s="138"/>
      <c r="SU319" s="138"/>
      <c r="SV319" s="138"/>
      <c r="SW319" s="138"/>
      <c r="SX319" s="138"/>
      <c r="SY319" s="138"/>
      <c r="SZ319" s="138"/>
      <c r="TA319" s="138"/>
      <c r="TB319" s="138"/>
      <c r="TC319" s="138"/>
      <c r="TD319" s="138"/>
      <c r="TE319" s="138"/>
      <c r="TF319" s="138"/>
      <c r="TG319" s="138"/>
      <c r="TH319" s="138"/>
      <c r="TI319" s="138"/>
      <c r="TJ319" s="138"/>
      <c r="TK319" s="138"/>
      <c r="TL319" s="138"/>
      <c r="TM319" s="138"/>
      <c r="TN319" s="138"/>
      <c r="TO319" s="138"/>
      <c r="TP319" s="138"/>
      <c r="TQ319" s="138"/>
      <c r="TR319" s="138"/>
      <c r="TS319" s="138"/>
      <c r="TT319" s="138"/>
      <c r="TU319" s="138"/>
      <c r="TV319" s="138"/>
      <c r="TW319" s="138"/>
      <c r="TX319" s="138"/>
      <c r="TY319" s="138"/>
      <c r="TZ319" s="138"/>
      <c r="UA319" s="138"/>
      <c r="UB319" s="138"/>
      <c r="UC319" s="138"/>
      <c r="UD319" s="138"/>
      <c r="UE319" s="138"/>
      <c r="UF319" s="138"/>
      <c r="UG319" s="138"/>
      <c r="UH319" s="138"/>
      <c r="UI319" s="138"/>
      <c r="UJ319" s="138"/>
      <c r="UK319" s="138"/>
      <c r="UL319" s="138"/>
      <c r="UM319" s="138"/>
      <c r="UN319" s="138"/>
      <c r="UO319" s="138"/>
      <c r="UP319" s="138"/>
      <c r="UQ319" s="138"/>
      <c r="UR319" s="138"/>
      <c r="US319" s="138"/>
      <c r="UT319" s="138"/>
      <c r="UU319" s="138"/>
      <c r="UV319" s="138"/>
      <c r="UW319" s="138"/>
      <c r="UX319" s="138"/>
      <c r="UY319" s="138"/>
      <c r="UZ319" s="138"/>
      <c r="VA319" s="138"/>
      <c r="VB319" s="138"/>
      <c r="VC319" s="138"/>
      <c r="VD319" s="138"/>
      <c r="VE319" s="138"/>
      <c r="VF319" s="138"/>
      <c r="VG319" s="138"/>
      <c r="VH319" s="138"/>
      <c r="VI319" s="138"/>
      <c r="VJ319" s="138"/>
      <c r="VK319" s="138"/>
      <c r="VL319" s="138"/>
      <c r="VM319" s="138"/>
      <c r="VN319" s="138"/>
      <c r="VO319" s="138"/>
      <c r="VP319" s="138"/>
      <c r="VQ319" s="138"/>
      <c r="VR319" s="138"/>
      <c r="VS319" s="138"/>
      <c r="VT319" s="138"/>
      <c r="VU319" s="138"/>
      <c r="VV319" s="138"/>
      <c r="VW319" s="138"/>
      <c r="VX319" s="138"/>
      <c r="VY319" s="138"/>
      <c r="VZ319" s="138"/>
      <c r="WA319" s="138"/>
      <c r="WB319" s="138"/>
      <c r="WC319" s="138"/>
      <c r="WD319" s="138"/>
      <c r="WE319" s="138"/>
      <c r="WF319" s="138"/>
      <c r="WG319" s="138"/>
      <c r="WH319" s="138"/>
      <c r="WI319" s="138"/>
      <c r="WJ319" s="138"/>
      <c r="WK319" s="138"/>
      <c r="WL319" s="138"/>
      <c r="WM319" s="138"/>
      <c r="WN319" s="138"/>
      <c r="WO319" s="138"/>
      <c r="WP319" s="138"/>
      <c r="WQ319" s="138"/>
      <c r="WR319" s="138"/>
      <c r="WS319" s="138"/>
      <c r="WT319" s="138"/>
      <c r="WU319" s="138"/>
      <c r="WV319" s="138"/>
      <c r="WW319" s="138"/>
      <c r="WX319" s="138"/>
      <c r="WY319" s="138"/>
      <c r="WZ319" s="138"/>
      <c r="XA319" s="138"/>
      <c r="XB319" s="138"/>
      <c r="XC319" s="138"/>
      <c r="XD319" s="138"/>
      <c r="XE319" s="138"/>
      <c r="XF319" s="138"/>
      <c r="XG319" s="138"/>
      <c r="XH319" s="138"/>
      <c r="XI319" s="138"/>
      <c r="XJ319" s="138"/>
      <c r="XK319" s="138"/>
      <c r="XL319" s="138"/>
      <c r="XM319" s="138"/>
      <c r="XN319" s="138"/>
      <c r="XO319" s="138"/>
      <c r="XP319" s="138"/>
      <c r="XQ319" s="138"/>
      <c r="XR319" s="138"/>
      <c r="XS319" s="138"/>
      <c r="XT319" s="138"/>
      <c r="XU319" s="138"/>
      <c r="XV319" s="138"/>
      <c r="XW319" s="138"/>
      <c r="XX319" s="138"/>
      <c r="XY319" s="138"/>
      <c r="XZ319" s="138"/>
      <c r="YA319" s="138"/>
      <c r="YB319" s="138"/>
      <c r="YC319" s="138"/>
      <c r="YD319" s="138"/>
      <c r="YE319" s="138"/>
      <c r="YF319" s="138"/>
      <c r="YG319" s="138"/>
      <c r="YH319" s="138"/>
      <c r="YI319" s="138"/>
      <c r="YJ319" s="138"/>
      <c r="YK319" s="138"/>
      <c r="YL319" s="138"/>
      <c r="YM319" s="138"/>
      <c r="YN319" s="138"/>
      <c r="YO319" s="138"/>
      <c r="YP319" s="138"/>
      <c r="YQ319" s="138"/>
      <c r="YR319" s="138"/>
      <c r="YS319" s="138"/>
      <c r="YT319" s="138"/>
      <c r="YU319" s="138"/>
      <c r="YV319" s="138"/>
      <c r="YW319" s="138"/>
      <c r="YX319" s="138"/>
      <c r="YY319" s="138"/>
      <c r="YZ319" s="138"/>
      <c r="ZA319" s="138"/>
      <c r="ZB319" s="138"/>
      <c r="ZC319" s="138"/>
      <c r="ZD319" s="138"/>
      <c r="ZE319" s="138"/>
      <c r="ZF319" s="138"/>
      <c r="ZG319" s="138"/>
      <c r="ZH319" s="138"/>
      <c r="ZI319" s="138"/>
      <c r="ZJ319" s="138"/>
      <c r="ZK319" s="138"/>
      <c r="ZL319" s="138"/>
      <c r="ZM319" s="138"/>
      <c r="ZN319" s="138"/>
      <c r="ZO319" s="138"/>
      <c r="ZP319" s="138"/>
      <c r="ZQ319" s="138"/>
      <c r="ZR319" s="138"/>
      <c r="ZS319" s="138"/>
      <c r="ZT319" s="138"/>
      <c r="ZU319" s="138"/>
      <c r="ZV319" s="138"/>
      <c r="ZW319" s="138"/>
      <c r="ZX319" s="138"/>
      <c r="ZY319" s="138"/>
      <c r="ZZ319" s="138"/>
      <c r="AAA319" s="138"/>
      <c r="AAB319" s="138"/>
      <c r="AAC319" s="138"/>
      <c r="AAD319" s="138"/>
      <c r="AAE319" s="138"/>
      <c r="AAF319" s="138"/>
      <c r="AAG319" s="138"/>
      <c r="AAH319" s="138"/>
      <c r="AAI319" s="138"/>
      <c r="AAJ319" s="138"/>
      <c r="AAK319" s="138"/>
      <c r="AAL319" s="138"/>
      <c r="AAM319" s="138"/>
      <c r="AAN319" s="138"/>
      <c r="AAO319" s="138"/>
      <c r="AAP319" s="138"/>
      <c r="AAQ319" s="138"/>
      <c r="AAR319" s="138"/>
      <c r="AAS319" s="138"/>
      <c r="AAT319" s="138"/>
      <c r="AAU319" s="138"/>
      <c r="AAV319" s="138"/>
      <c r="AAW319" s="138"/>
      <c r="AAX319" s="138"/>
      <c r="AAY319" s="138"/>
      <c r="AAZ319" s="138"/>
      <c r="ABA319" s="138"/>
      <c r="ABB319" s="138"/>
      <c r="ABC319" s="138"/>
      <c r="ABD319" s="138"/>
      <c r="ABE319" s="138"/>
      <c r="ABF319" s="138"/>
      <c r="ABG319" s="138"/>
      <c r="ABH319" s="138"/>
      <c r="ABI319" s="138"/>
      <c r="ABJ319" s="138"/>
      <c r="ABK319" s="138"/>
      <c r="ABL319" s="138"/>
      <c r="ABM319" s="138"/>
      <c r="ABN319" s="138"/>
      <c r="ABO319" s="138"/>
      <c r="ABP319" s="138"/>
      <c r="ABQ319" s="138"/>
      <c r="ABR319" s="138"/>
      <c r="ABS319" s="138"/>
      <c r="ABT319" s="138"/>
      <c r="ABU319" s="138"/>
      <c r="ABV319" s="138"/>
      <c r="ABW319" s="138"/>
      <c r="ABX319" s="138"/>
      <c r="ABY319" s="138"/>
      <c r="ABZ319" s="138"/>
      <c r="ACA319" s="138"/>
      <c r="ACB319" s="138"/>
      <c r="ACC319" s="138"/>
      <c r="ACD319" s="138"/>
      <c r="ACE319" s="138"/>
      <c r="ACF319" s="138"/>
      <c r="ACG319" s="138"/>
      <c r="ACH319" s="138"/>
      <c r="ACI319" s="138"/>
      <c r="ACJ319" s="138"/>
      <c r="ACK319" s="138"/>
      <c r="ACL319" s="138"/>
      <c r="ACM319" s="138"/>
      <c r="ACN319" s="138"/>
      <c r="ACO319" s="138"/>
      <c r="ACP319" s="138"/>
      <c r="ACQ319" s="138"/>
      <c r="ACR319" s="138"/>
      <c r="ACS319" s="138"/>
      <c r="ACT319" s="138"/>
      <c r="ACU319" s="138"/>
      <c r="ACV319" s="138"/>
      <c r="ACW319" s="138"/>
      <c r="ACX319" s="138"/>
      <c r="ACY319" s="138"/>
      <c r="ACZ319" s="138"/>
      <c r="ADA319" s="138"/>
      <c r="ADB319" s="138"/>
      <c r="ADC319" s="138"/>
      <c r="ADD319" s="138"/>
      <c r="ADE319" s="138"/>
      <c r="ADF319" s="138"/>
      <c r="ADG319" s="138"/>
      <c r="ADH319" s="138"/>
      <c r="ADI319" s="138"/>
      <c r="ADJ319" s="138"/>
      <c r="ADK319" s="138"/>
      <c r="ADL319" s="138"/>
      <c r="ADM319" s="138"/>
      <c r="ADN319" s="138"/>
      <c r="ADO319" s="138"/>
      <c r="ADP319" s="138"/>
      <c r="ADQ319" s="138"/>
      <c r="ADR319" s="138"/>
      <c r="ADS319" s="138"/>
      <c r="ADT319" s="138"/>
      <c r="ADU319" s="138"/>
      <c r="ADV319" s="138"/>
      <c r="ADW319" s="138"/>
      <c r="ADX319" s="138"/>
      <c r="ADY319" s="138"/>
      <c r="ADZ319" s="138"/>
      <c r="AEA319" s="138"/>
      <c r="AEB319" s="138"/>
      <c r="AEC319" s="138"/>
      <c r="AED319" s="138"/>
      <c r="AEE319" s="138"/>
      <c r="AEF319" s="138"/>
      <c r="AEG319" s="138"/>
      <c r="AEH319" s="138"/>
      <c r="AEI319" s="138"/>
      <c r="AEJ319" s="138"/>
      <c r="AEK319" s="138"/>
      <c r="AEL319" s="138"/>
      <c r="AEM319" s="138"/>
      <c r="AEN319" s="138"/>
      <c r="AEO319" s="138"/>
      <c r="AEP319" s="138"/>
      <c r="AEQ319" s="138"/>
      <c r="AER319" s="138"/>
      <c r="AES319" s="138"/>
      <c r="AET319" s="138"/>
      <c r="AEU319" s="138"/>
      <c r="AEV319" s="138"/>
      <c r="AEW319" s="138"/>
      <c r="AEX319" s="138"/>
      <c r="AEY319" s="138"/>
      <c r="AEZ319" s="138"/>
      <c r="AFA319" s="138"/>
      <c r="AFB319" s="138"/>
      <c r="AFC319" s="138"/>
      <c r="AFD319" s="138"/>
      <c r="AFE319" s="138"/>
      <c r="AFF319" s="138"/>
      <c r="AFG319" s="138"/>
      <c r="AFH319" s="138"/>
      <c r="AFI319" s="138"/>
      <c r="AFJ319" s="138"/>
      <c r="AFK319" s="138"/>
      <c r="AFL319" s="138"/>
      <c r="AFM319" s="138"/>
      <c r="AFN319" s="138"/>
      <c r="AFO319" s="138"/>
      <c r="AFP319" s="138"/>
      <c r="AFQ319" s="138"/>
      <c r="AFR319" s="138"/>
      <c r="AFS319" s="138"/>
      <c r="AFT319" s="138"/>
      <c r="AFU319" s="138"/>
      <c r="AFV319" s="138"/>
      <c r="AFW319" s="138"/>
      <c r="AFX319" s="138"/>
      <c r="AFY319" s="138"/>
      <c r="AFZ319" s="138"/>
      <c r="AGA319" s="138"/>
      <c r="AGB319" s="138"/>
      <c r="AGC319" s="138"/>
      <c r="AGD319" s="138"/>
      <c r="AGE319" s="138"/>
      <c r="AGF319" s="138"/>
      <c r="AGG319" s="138"/>
      <c r="AGH319" s="138"/>
      <c r="AGI319" s="138"/>
      <c r="AGJ319" s="138"/>
      <c r="AGK319" s="138"/>
      <c r="AGL319" s="138"/>
      <c r="AGM319" s="138"/>
      <c r="AGN319" s="138"/>
      <c r="AGO319" s="138"/>
      <c r="AGP319" s="138"/>
      <c r="AGQ319" s="138"/>
      <c r="AGR319" s="138"/>
      <c r="AGS319" s="138"/>
      <c r="AGT319" s="138"/>
      <c r="AGU319" s="138"/>
      <c r="AGV319" s="138"/>
      <c r="AGW319" s="138"/>
      <c r="AGX319" s="138"/>
      <c r="AGY319" s="138"/>
      <c r="AGZ319" s="138"/>
      <c r="AHA319" s="138"/>
      <c r="AHB319" s="138"/>
      <c r="AHC319" s="138"/>
      <c r="AHD319" s="138"/>
      <c r="AHE319" s="138"/>
      <c r="AHF319" s="138"/>
      <c r="AHG319" s="138"/>
      <c r="AHH319" s="138"/>
      <c r="AHI319" s="138"/>
      <c r="AHJ319" s="138"/>
      <c r="AHK319" s="138"/>
      <c r="AHL319" s="138"/>
      <c r="AHM319" s="138"/>
      <c r="AHN319" s="138"/>
      <c r="AHO319" s="138"/>
      <c r="AHP319" s="138"/>
      <c r="AHQ319" s="138"/>
      <c r="AHR319" s="138"/>
      <c r="AHS319" s="138"/>
      <c r="AHT319" s="138"/>
      <c r="AHU319" s="138"/>
      <c r="AHV319" s="138"/>
      <c r="AHW319" s="138"/>
      <c r="AHX319" s="138"/>
      <c r="AHY319" s="138"/>
      <c r="AHZ319" s="138"/>
      <c r="AIA319" s="138"/>
      <c r="AIB319" s="138"/>
      <c r="AIC319" s="138"/>
      <c r="AID319" s="138"/>
      <c r="AIE319" s="138"/>
      <c r="AIF319" s="138"/>
      <c r="AIG319" s="138"/>
      <c r="AIH319" s="138"/>
      <c r="AII319" s="138"/>
      <c r="AIJ319" s="138"/>
      <c r="AIK319" s="138"/>
      <c r="AIL319" s="138"/>
      <c r="AIM319" s="138"/>
      <c r="AIN319" s="138"/>
      <c r="AIO319" s="138"/>
      <c r="AIP319" s="138"/>
      <c r="AIQ319" s="138"/>
      <c r="AIR319" s="138"/>
      <c r="AIS319" s="138"/>
      <c r="AIT319" s="138"/>
      <c r="AIU319" s="138"/>
      <c r="AIV319" s="138"/>
      <c r="AIW319" s="138"/>
      <c r="AIX319" s="138"/>
      <c r="AIY319" s="138"/>
      <c r="AIZ319" s="138"/>
      <c r="AJA319" s="138"/>
      <c r="AJB319" s="138"/>
      <c r="AJC319" s="138"/>
      <c r="AJD319" s="138"/>
      <c r="AJE319" s="138"/>
      <c r="AJF319" s="138"/>
      <c r="AJG319" s="138"/>
      <c r="AJH319" s="138"/>
      <c r="AJI319" s="138"/>
      <c r="AJJ319" s="138"/>
      <c r="AJK319" s="138"/>
      <c r="AJL319" s="138"/>
      <c r="AJM319" s="138"/>
      <c r="AJN319" s="138"/>
      <c r="AJO319" s="138"/>
      <c r="AJP319" s="138"/>
      <c r="AJQ319" s="138"/>
      <c r="AJR319" s="138"/>
      <c r="AJS319" s="138"/>
      <c r="AJT319" s="138"/>
      <c r="AJU319" s="138"/>
      <c r="AJV319" s="138"/>
      <c r="AJW319" s="138"/>
      <c r="AJX319" s="138"/>
      <c r="AJY319" s="138"/>
      <c r="AJZ319" s="138"/>
      <c r="AKA319" s="138"/>
      <c r="AKB319" s="138"/>
      <c r="AKC319" s="138"/>
      <c r="AKD319" s="138"/>
      <c r="AKE319" s="138"/>
      <c r="AKF319" s="138"/>
      <c r="AKG319" s="138"/>
      <c r="AKH319" s="138"/>
      <c r="AKI319" s="138"/>
      <c r="AKJ319" s="138"/>
      <c r="AKK319" s="138"/>
      <c r="AKL319" s="138"/>
      <c r="AKM319" s="138"/>
      <c r="AKN319" s="138"/>
      <c r="AKO319" s="138"/>
      <c r="AKP319" s="138"/>
      <c r="AKQ319" s="138"/>
      <c r="AKR319" s="138"/>
      <c r="AKS319" s="138"/>
      <c r="AKT319" s="138"/>
      <c r="AKU319" s="138"/>
      <c r="AKV319" s="138"/>
      <c r="AKW319" s="138"/>
      <c r="AKX319" s="138"/>
      <c r="AKY319" s="138"/>
      <c r="AKZ319" s="138"/>
      <c r="ALA319" s="138"/>
      <c r="ALB319" s="138"/>
      <c r="ALC319" s="138"/>
      <c r="ALD319" s="138"/>
      <c r="ALE319" s="138"/>
      <c r="ALF319" s="138"/>
      <c r="ALG319" s="138"/>
      <c r="ALH319" s="138"/>
      <c r="ALI319" s="138"/>
      <c r="ALJ319" s="138"/>
      <c r="ALK319" s="138"/>
      <c r="ALL319" s="138"/>
      <c r="ALM319" s="138"/>
      <c r="ALN319" s="138"/>
      <c r="ALO319" s="138"/>
      <c r="ALP319" s="138"/>
      <c r="ALQ319" s="138"/>
      <c r="ALR319" s="138"/>
      <c r="ALS319" s="138"/>
      <c r="ALT319" s="138"/>
      <c r="ALU319" s="138"/>
      <c r="ALV319" s="138"/>
      <c r="ALW319" s="138"/>
      <c r="ALX319" s="138"/>
      <c r="ALY319" s="138"/>
      <c r="ALZ319" s="138"/>
      <c r="AMA319" s="138"/>
      <c r="AMB319" s="138"/>
      <c r="AMC319" s="138"/>
      <c r="AMD319" s="138"/>
      <c r="AME319" s="138"/>
      <c r="AMF319" s="138"/>
      <c r="AMG319" s="138"/>
      <c r="AMH319" s="138"/>
      <c r="AMI319" s="138"/>
      <c r="AMJ319" s="138"/>
      <c r="AMK319" s="138"/>
    </row>
    <row r="320" spans="1:1025" s="140" customFormat="1">
      <c r="A320" s="210"/>
      <c r="B320" s="106"/>
      <c r="C320" s="137"/>
      <c r="D320" s="137"/>
      <c r="E320" s="137"/>
      <c r="F320" s="138"/>
      <c r="G320" s="138"/>
      <c r="H320" s="138"/>
      <c r="I320" s="138"/>
      <c r="J320" s="139"/>
      <c r="K320" s="138"/>
      <c r="M320" s="138"/>
      <c r="N320" s="138"/>
      <c r="O320" s="138"/>
      <c r="P320" s="138"/>
      <c r="Q320" s="138"/>
      <c r="R320" s="138"/>
      <c r="S320" s="138"/>
      <c r="T320" s="138"/>
      <c r="U320" s="138"/>
      <c r="V320" s="138"/>
      <c r="W320" s="138"/>
      <c r="X320" s="138"/>
      <c r="Y320" s="138"/>
      <c r="Z320" s="138"/>
      <c r="AA320" s="138"/>
      <c r="AB320" s="138"/>
      <c r="AC320" s="138"/>
      <c r="AD320" s="138"/>
      <c r="AE320" s="138"/>
      <c r="AF320" s="138"/>
      <c r="AG320" s="138"/>
      <c r="AH320" s="138"/>
      <c r="AI320" s="138"/>
      <c r="AJ320" s="138"/>
      <c r="AK320" s="138"/>
      <c r="AL320" s="138"/>
      <c r="AM320" s="138"/>
      <c r="AN320" s="138"/>
      <c r="AO320" s="138"/>
      <c r="AP320" s="138"/>
      <c r="AQ320" s="138"/>
      <c r="AR320" s="138"/>
      <c r="AS320" s="138"/>
      <c r="AT320" s="138"/>
      <c r="AU320" s="138"/>
      <c r="AV320" s="138"/>
      <c r="AW320" s="138"/>
      <c r="AX320" s="138"/>
      <c r="AY320" s="138"/>
      <c r="AZ320" s="138"/>
      <c r="BA320" s="138"/>
      <c r="BB320" s="138"/>
      <c r="BC320" s="138"/>
      <c r="BD320" s="138"/>
      <c r="BE320" s="138"/>
      <c r="BF320" s="138"/>
      <c r="BG320" s="138"/>
      <c r="BH320" s="138"/>
      <c r="BI320" s="138"/>
      <c r="BJ320" s="138"/>
      <c r="BK320" s="138"/>
      <c r="BL320" s="138"/>
      <c r="BM320" s="138"/>
      <c r="BN320" s="138"/>
      <c r="BO320" s="138"/>
      <c r="BP320" s="138"/>
      <c r="BQ320" s="138"/>
      <c r="BR320" s="138"/>
      <c r="BS320" s="138"/>
      <c r="BT320" s="138"/>
      <c r="BU320" s="138"/>
      <c r="BV320" s="138"/>
      <c r="BW320" s="138"/>
      <c r="BX320" s="138"/>
      <c r="BY320" s="138"/>
      <c r="BZ320" s="138"/>
      <c r="CA320" s="138"/>
      <c r="CB320" s="138"/>
      <c r="CC320" s="138"/>
      <c r="CD320" s="138"/>
      <c r="CE320" s="138"/>
      <c r="CF320" s="138"/>
      <c r="CG320" s="138"/>
      <c r="CH320" s="138"/>
      <c r="CI320" s="138"/>
      <c r="CJ320" s="138"/>
      <c r="CK320" s="138"/>
      <c r="CL320" s="138"/>
      <c r="CM320" s="138"/>
      <c r="CN320" s="138"/>
      <c r="CO320" s="138"/>
      <c r="CP320" s="138"/>
      <c r="CQ320" s="138"/>
      <c r="CR320" s="138"/>
      <c r="CS320" s="138"/>
      <c r="CT320" s="138"/>
      <c r="CU320" s="138"/>
      <c r="CV320" s="138"/>
      <c r="CW320" s="138"/>
      <c r="CX320" s="138"/>
      <c r="CY320" s="138"/>
      <c r="CZ320" s="138"/>
      <c r="DA320" s="138"/>
      <c r="DB320" s="138"/>
      <c r="DC320" s="138"/>
      <c r="DD320" s="138"/>
      <c r="DE320" s="138"/>
      <c r="DF320" s="138"/>
      <c r="DG320" s="138"/>
      <c r="DH320" s="138"/>
      <c r="DI320" s="138"/>
      <c r="DJ320" s="138"/>
      <c r="DK320" s="138"/>
      <c r="DL320" s="138"/>
      <c r="DM320" s="138"/>
      <c r="DN320" s="138"/>
      <c r="DO320" s="138"/>
      <c r="DP320" s="138"/>
      <c r="DQ320" s="138"/>
      <c r="DR320" s="138"/>
      <c r="DS320" s="138"/>
      <c r="DT320" s="138"/>
      <c r="DU320" s="138"/>
      <c r="DV320" s="138"/>
      <c r="DW320" s="138"/>
      <c r="DX320" s="138"/>
      <c r="DY320" s="138"/>
      <c r="DZ320" s="138"/>
      <c r="EA320" s="138"/>
      <c r="EB320" s="138"/>
      <c r="EC320" s="138"/>
      <c r="ED320" s="138"/>
      <c r="EE320" s="138"/>
      <c r="EF320" s="138"/>
      <c r="EG320" s="138"/>
      <c r="EH320" s="138"/>
      <c r="EI320" s="138"/>
      <c r="EJ320" s="138"/>
      <c r="EK320" s="138"/>
      <c r="EL320" s="138"/>
      <c r="EM320" s="138"/>
      <c r="EN320" s="138"/>
      <c r="EO320" s="138"/>
      <c r="EP320" s="138"/>
      <c r="EQ320" s="138"/>
      <c r="ER320" s="138"/>
      <c r="ES320" s="138"/>
      <c r="ET320" s="138"/>
      <c r="EU320" s="138"/>
      <c r="EV320" s="138"/>
      <c r="EW320" s="138"/>
      <c r="EX320" s="138"/>
      <c r="EY320" s="138"/>
      <c r="EZ320" s="138"/>
      <c r="FA320" s="138"/>
      <c r="FB320" s="138"/>
      <c r="FC320" s="138"/>
      <c r="FD320" s="138"/>
      <c r="FE320" s="138"/>
      <c r="FF320" s="138"/>
      <c r="FG320" s="138"/>
      <c r="FH320" s="138"/>
      <c r="FI320" s="138"/>
      <c r="FJ320" s="138"/>
      <c r="FK320" s="138"/>
      <c r="FL320" s="138"/>
      <c r="FM320" s="138"/>
      <c r="FN320" s="138"/>
      <c r="FO320" s="138"/>
      <c r="FP320" s="138"/>
      <c r="FQ320" s="138"/>
      <c r="FR320" s="138"/>
      <c r="FS320" s="138"/>
      <c r="FT320" s="138"/>
      <c r="FU320" s="138"/>
      <c r="FV320" s="138"/>
      <c r="FW320" s="138"/>
      <c r="FX320" s="138"/>
      <c r="FY320" s="138"/>
      <c r="FZ320" s="138"/>
      <c r="GA320" s="138"/>
      <c r="GB320" s="138"/>
      <c r="GC320" s="138"/>
      <c r="GD320" s="138"/>
      <c r="GE320" s="138"/>
      <c r="GF320" s="138"/>
      <c r="GG320" s="138"/>
      <c r="GH320" s="138"/>
      <c r="GI320" s="138"/>
      <c r="GJ320" s="138"/>
      <c r="GK320" s="138"/>
      <c r="GL320" s="138"/>
      <c r="GM320" s="138"/>
      <c r="GN320" s="138"/>
      <c r="GO320" s="138"/>
      <c r="GP320" s="138"/>
      <c r="GQ320" s="138"/>
      <c r="GR320" s="138"/>
      <c r="GS320" s="138"/>
      <c r="GT320" s="138"/>
      <c r="GU320" s="138"/>
      <c r="GV320" s="138"/>
      <c r="GW320" s="138"/>
      <c r="GX320" s="138"/>
      <c r="GY320" s="138"/>
      <c r="GZ320" s="138"/>
      <c r="HA320" s="138"/>
      <c r="HB320" s="138"/>
      <c r="HC320" s="138"/>
      <c r="HD320" s="138"/>
      <c r="HE320" s="138"/>
      <c r="HF320" s="138"/>
      <c r="HG320" s="138"/>
      <c r="HH320" s="138"/>
      <c r="HI320" s="138"/>
      <c r="HJ320" s="138"/>
      <c r="HK320" s="138"/>
      <c r="HL320" s="138"/>
      <c r="HM320" s="138"/>
      <c r="HN320" s="138"/>
      <c r="HO320" s="138"/>
      <c r="HP320" s="138"/>
      <c r="HQ320" s="138"/>
      <c r="HR320" s="138"/>
      <c r="HS320" s="138"/>
      <c r="HT320" s="138"/>
      <c r="HU320" s="138"/>
      <c r="HV320" s="138"/>
      <c r="HW320" s="138"/>
      <c r="HX320" s="138"/>
      <c r="HY320" s="138"/>
      <c r="HZ320" s="138"/>
      <c r="IA320" s="138"/>
      <c r="IB320" s="138"/>
      <c r="IC320" s="138"/>
      <c r="ID320" s="138"/>
      <c r="IE320" s="138"/>
      <c r="IF320" s="138"/>
      <c r="IG320" s="138"/>
      <c r="IH320" s="138"/>
      <c r="II320" s="138"/>
      <c r="IJ320" s="138"/>
      <c r="IK320" s="138"/>
      <c r="IL320" s="138"/>
      <c r="IM320" s="138"/>
      <c r="IN320" s="138"/>
      <c r="IO320" s="138"/>
      <c r="IP320" s="138"/>
      <c r="IQ320" s="138"/>
      <c r="IR320" s="138"/>
      <c r="IS320" s="138"/>
      <c r="IT320" s="138"/>
      <c r="IU320" s="138"/>
      <c r="IV320" s="138"/>
      <c r="IW320" s="138"/>
      <c r="IX320" s="138"/>
      <c r="IY320" s="138"/>
      <c r="IZ320" s="138"/>
      <c r="JA320" s="138"/>
      <c r="JB320" s="138"/>
      <c r="JC320" s="138"/>
      <c r="JD320" s="138"/>
      <c r="JE320" s="138"/>
      <c r="JF320" s="138"/>
      <c r="JG320" s="138"/>
      <c r="JH320" s="138"/>
      <c r="JI320" s="138"/>
      <c r="JJ320" s="138"/>
      <c r="JK320" s="138"/>
      <c r="JL320" s="138"/>
      <c r="JM320" s="138"/>
      <c r="JN320" s="138"/>
      <c r="JO320" s="138"/>
      <c r="JP320" s="138"/>
      <c r="JQ320" s="138"/>
      <c r="JR320" s="138"/>
      <c r="JS320" s="138"/>
      <c r="JT320" s="138"/>
      <c r="JU320" s="138"/>
      <c r="JV320" s="138"/>
      <c r="JW320" s="138"/>
      <c r="JX320" s="138"/>
      <c r="JY320" s="138"/>
      <c r="JZ320" s="138"/>
      <c r="KA320" s="138"/>
      <c r="KB320" s="138"/>
      <c r="KC320" s="138"/>
      <c r="KD320" s="138"/>
      <c r="KE320" s="138"/>
      <c r="KF320" s="138"/>
      <c r="KG320" s="138"/>
      <c r="KH320" s="138"/>
      <c r="KI320" s="138"/>
      <c r="KJ320" s="138"/>
      <c r="KK320" s="138"/>
      <c r="KL320" s="138"/>
      <c r="KM320" s="138"/>
      <c r="KN320" s="138"/>
      <c r="KO320" s="138"/>
      <c r="KP320" s="138"/>
      <c r="KQ320" s="138"/>
      <c r="KR320" s="138"/>
      <c r="KS320" s="138"/>
      <c r="KT320" s="138"/>
      <c r="KU320" s="138"/>
      <c r="KV320" s="138"/>
      <c r="KW320" s="138"/>
      <c r="KX320" s="138"/>
      <c r="KY320" s="138"/>
      <c r="KZ320" s="138"/>
      <c r="LA320" s="138"/>
      <c r="LB320" s="138"/>
      <c r="LC320" s="138"/>
      <c r="LD320" s="138"/>
      <c r="LE320" s="138"/>
      <c r="LF320" s="138"/>
      <c r="LG320" s="138"/>
      <c r="LH320" s="138"/>
      <c r="LI320" s="138"/>
      <c r="LJ320" s="138"/>
      <c r="LK320" s="138"/>
      <c r="LL320" s="138"/>
      <c r="LM320" s="138"/>
      <c r="LN320" s="138"/>
      <c r="LO320" s="138"/>
      <c r="LP320" s="138"/>
      <c r="LQ320" s="138"/>
      <c r="LR320" s="138"/>
      <c r="LS320" s="138"/>
      <c r="LT320" s="138"/>
      <c r="LU320" s="138"/>
      <c r="LV320" s="138"/>
      <c r="LW320" s="138"/>
      <c r="LX320" s="138"/>
      <c r="LY320" s="138"/>
      <c r="LZ320" s="138"/>
      <c r="MA320" s="138"/>
      <c r="MB320" s="138"/>
      <c r="MC320" s="138"/>
      <c r="MD320" s="138"/>
      <c r="ME320" s="138"/>
      <c r="MF320" s="138"/>
      <c r="MG320" s="138"/>
      <c r="MH320" s="138"/>
      <c r="MI320" s="138"/>
      <c r="MJ320" s="138"/>
      <c r="MK320" s="138"/>
      <c r="ML320" s="138"/>
      <c r="MM320" s="138"/>
      <c r="MN320" s="138"/>
      <c r="MO320" s="138"/>
      <c r="MP320" s="138"/>
      <c r="MQ320" s="138"/>
      <c r="MR320" s="138"/>
      <c r="MS320" s="138"/>
      <c r="MT320" s="138"/>
      <c r="MU320" s="138"/>
      <c r="MV320" s="138"/>
      <c r="MW320" s="138"/>
      <c r="MX320" s="138"/>
      <c r="MY320" s="138"/>
      <c r="MZ320" s="138"/>
      <c r="NA320" s="138"/>
      <c r="NB320" s="138"/>
      <c r="NC320" s="138"/>
      <c r="ND320" s="138"/>
      <c r="NE320" s="138"/>
      <c r="NF320" s="138"/>
      <c r="NG320" s="138"/>
      <c r="NH320" s="138"/>
      <c r="NI320" s="138"/>
      <c r="NJ320" s="138"/>
      <c r="NK320" s="138"/>
      <c r="NL320" s="138"/>
      <c r="NM320" s="138"/>
      <c r="NN320" s="138"/>
      <c r="NO320" s="138"/>
      <c r="NP320" s="138"/>
      <c r="NQ320" s="138"/>
      <c r="NR320" s="138"/>
      <c r="NS320" s="138"/>
      <c r="NT320" s="138"/>
      <c r="NU320" s="138"/>
      <c r="NV320" s="138"/>
      <c r="NW320" s="138"/>
      <c r="NX320" s="138"/>
      <c r="NY320" s="138"/>
      <c r="NZ320" s="138"/>
      <c r="OA320" s="138"/>
      <c r="OB320" s="138"/>
      <c r="OC320" s="138"/>
      <c r="OD320" s="138"/>
      <c r="OE320" s="138"/>
      <c r="OF320" s="138"/>
      <c r="OG320" s="138"/>
      <c r="OH320" s="138"/>
      <c r="OI320" s="138"/>
      <c r="OJ320" s="138"/>
      <c r="OK320" s="138"/>
      <c r="OL320" s="138"/>
      <c r="OM320" s="138"/>
      <c r="ON320" s="138"/>
      <c r="OO320" s="138"/>
      <c r="OP320" s="138"/>
      <c r="OQ320" s="138"/>
      <c r="OR320" s="138"/>
      <c r="OS320" s="138"/>
      <c r="OT320" s="138"/>
      <c r="OU320" s="138"/>
      <c r="OV320" s="138"/>
      <c r="OW320" s="138"/>
      <c r="OX320" s="138"/>
      <c r="OY320" s="138"/>
      <c r="OZ320" s="138"/>
      <c r="PA320" s="138"/>
      <c r="PB320" s="138"/>
      <c r="PC320" s="138"/>
      <c r="PD320" s="138"/>
      <c r="PE320" s="138"/>
      <c r="PF320" s="138"/>
      <c r="PG320" s="138"/>
      <c r="PH320" s="138"/>
      <c r="PI320" s="138"/>
      <c r="PJ320" s="138"/>
      <c r="PK320" s="138"/>
      <c r="PL320" s="138"/>
      <c r="PM320" s="138"/>
      <c r="PN320" s="138"/>
      <c r="PO320" s="138"/>
      <c r="PP320" s="138"/>
      <c r="PQ320" s="138"/>
      <c r="PR320" s="138"/>
      <c r="PS320" s="138"/>
      <c r="PT320" s="138"/>
      <c r="PU320" s="138"/>
      <c r="PV320" s="138"/>
      <c r="PW320" s="138"/>
      <c r="PX320" s="138"/>
      <c r="PY320" s="138"/>
      <c r="PZ320" s="138"/>
      <c r="QA320" s="138"/>
      <c r="QB320" s="138"/>
      <c r="QC320" s="138"/>
      <c r="QD320" s="138"/>
      <c r="QE320" s="138"/>
      <c r="QF320" s="138"/>
      <c r="QG320" s="138"/>
      <c r="QH320" s="138"/>
      <c r="QI320" s="138"/>
      <c r="QJ320" s="138"/>
      <c r="QK320" s="138"/>
      <c r="QL320" s="138"/>
      <c r="QM320" s="138"/>
      <c r="QN320" s="138"/>
      <c r="QO320" s="138"/>
      <c r="QP320" s="138"/>
      <c r="QQ320" s="138"/>
      <c r="QR320" s="138"/>
      <c r="QS320" s="138"/>
      <c r="QT320" s="138"/>
      <c r="QU320" s="138"/>
      <c r="QV320" s="138"/>
      <c r="QW320" s="138"/>
      <c r="QX320" s="138"/>
      <c r="QY320" s="138"/>
      <c r="QZ320" s="138"/>
      <c r="RA320" s="138"/>
      <c r="RB320" s="138"/>
      <c r="RC320" s="138"/>
      <c r="RD320" s="138"/>
      <c r="RE320" s="138"/>
      <c r="RF320" s="138"/>
      <c r="RG320" s="138"/>
      <c r="RH320" s="138"/>
      <c r="RI320" s="138"/>
      <c r="RJ320" s="138"/>
      <c r="RK320" s="138"/>
      <c r="RL320" s="138"/>
      <c r="RM320" s="138"/>
      <c r="RN320" s="138"/>
      <c r="RO320" s="138"/>
      <c r="RP320" s="138"/>
      <c r="RQ320" s="138"/>
      <c r="RR320" s="138"/>
      <c r="RS320" s="138"/>
      <c r="RT320" s="138"/>
      <c r="RU320" s="138"/>
      <c r="RV320" s="138"/>
      <c r="RW320" s="138"/>
      <c r="RX320" s="138"/>
      <c r="RY320" s="138"/>
      <c r="RZ320" s="138"/>
      <c r="SA320" s="138"/>
      <c r="SB320" s="138"/>
      <c r="SC320" s="138"/>
      <c r="SD320" s="138"/>
      <c r="SE320" s="138"/>
      <c r="SF320" s="138"/>
      <c r="SG320" s="138"/>
      <c r="SH320" s="138"/>
      <c r="SI320" s="138"/>
      <c r="SJ320" s="138"/>
      <c r="SK320" s="138"/>
      <c r="SL320" s="138"/>
      <c r="SM320" s="138"/>
      <c r="SN320" s="138"/>
      <c r="SO320" s="138"/>
      <c r="SP320" s="138"/>
      <c r="SQ320" s="138"/>
      <c r="SR320" s="138"/>
      <c r="SS320" s="138"/>
      <c r="ST320" s="138"/>
      <c r="SU320" s="138"/>
      <c r="SV320" s="138"/>
      <c r="SW320" s="138"/>
      <c r="SX320" s="138"/>
      <c r="SY320" s="138"/>
      <c r="SZ320" s="138"/>
      <c r="TA320" s="138"/>
      <c r="TB320" s="138"/>
      <c r="TC320" s="138"/>
      <c r="TD320" s="138"/>
      <c r="TE320" s="138"/>
      <c r="TF320" s="138"/>
      <c r="TG320" s="138"/>
      <c r="TH320" s="138"/>
      <c r="TI320" s="138"/>
      <c r="TJ320" s="138"/>
      <c r="TK320" s="138"/>
      <c r="TL320" s="138"/>
      <c r="TM320" s="138"/>
      <c r="TN320" s="138"/>
      <c r="TO320" s="138"/>
      <c r="TP320" s="138"/>
      <c r="TQ320" s="138"/>
      <c r="TR320" s="138"/>
      <c r="TS320" s="138"/>
      <c r="TT320" s="138"/>
      <c r="TU320" s="138"/>
      <c r="TV320" s="138"/>
      <c r="TW320" s="138"/>
      <c r="TX320" s="138"/>
      <c r="TY320" s="138"/>
      <c r="TZ320" s="138"/>
      <c r="UA320" s="138"/>
      <c r="UB320" s="138"/>
      <c r="UC320" s="138"/>
      <c r="UD320" s="138"/>
      <c r="UE320" s="138"/>
      <c r="UF320" s="138"/>
      <c r="UG320" s="138"/>
      <c r="UH320" s="138"/>
      <c r="UI320" s="138"/>
      <c r="UJ320" s="138"/>
      <c r="UK320" s="138"/>
      <c r="UL320" s="138"/>
      <c r="UM320" s="138"/>
      <c r="UN320" s="138"/>
      <c r="UO320" s="138"/>
      <c r="UP320" s="138"/>
      <c r="UQ320" s="138"/>
      <c r="UR320" s="138"/>
      <c r="US320" s="138"/>
      <c r="UT320" s="138"/>
      <c r="UU320" s="138"/>
      <c r="UV320" s="138"/>
      <c r="UW320" s="138"/>
      <c r="UX320" s="138"/>
      <c r="UY320" s="138"/>
      <c r="UZ320" s="138"/>
      <c r="VA320" s="138"/>
      <c r="VB320" s="138"/>
      <c r="VC320" s="138"/>
      <c r="VD320" s="138"/>
      <c r="VE320" s="138"/>
      <c r="VF320" s="138"/>
      <c r="VG320" s="138"/>
      <c r="VH320" s="138"/>
      <c r="VI320" s="138"/>
      <c r="VJ320" s="138"/>
      <c r="VK320" s="138"/>
      <c r="VL320" s="138"/>
      <c r="VM320" s="138"/>
      <c r="VN320" s="138"/>
      <c r="VO320" s="138"/>
      <c r="VP320" s="138"/>
      <c r="VQ320" s="138"/>
      <c r="VR320" s="138"/>
      <c r="VS320" s="138"/>
      <c r="VT320" s="138"/>
      <c r="VU320" s="138"/>
      <c r="VV320" s="138"/>
      <c r="VW320" s="138"/>
      <c r="VX320" s="138"/>
      <c r="VY320" s="138"/>
      <c r="VZ320" s="138"/>
      <c r="WA320" s="138"/>
      <c r="WB320" s="138"/>
      <c r="WC320" s="138"/>
      <c r="WD320" s="138"/>
      <c r="WE320" s="138"/>
      <c r="WF320" s="138"/>
      <c r="WG320" s="138"/>
      <c r="WH320" s="138"/>
      <c r="WI320" s="138"/>
      <c r="WJ320" s="138"/>
      <c r="WK320" s="138"/>
      <c r="WL320" s="138"/>
      <c r="WM320" s="138"/>
      <c r="WN320" s="138"/>
      <c r="WO320" s="138"/>
      <c r="WP320" s="138"/>
      <c r="WQ320" s="138"/>
      <c r="WR320" s="138"/>
      <c r="WS320" s="138"/>
      <c r="WT320" s="138"/>
      <c r="WU320" s="138"/>
      <c r="WV320" s="138"/>
      <c r="WW320" s="138"/>
      <c r="WX320" s="138"/>
      <c r="WY320" s="138"/>
      <c r="WZ320" s="138"/>
      <c r="XA320" s="138"/>
      <c r="XB320" s="138"/>
      <c r="XC320" s="138"/>
      <c r="XD320" s="138"/>
      <c r="XE320" s="138"/>
      <c r="XF320" s="138"/>
      <c r="XG320" s="138"/>
      <c r="XH320" s="138"/>
      <c r="XI320" s="138"/>
      <c r="XJ320" s="138"/>
      <c r="XK320" s="138"/>
      <c r="XL320" s="138"/>
      <c r="XM320" s="138"/>
      <c r="XN320" s="138"/>
      <c r="XO320" s="138"/>
      <c r="XP320" s="138"/>
      <c r="XQ320" s="138"/>
      <c r="XR320" s="138"/>
      <c r="XS320" s="138"/>
      <c r="XT320" s="138"/>
      <c r="XU320" s="138"/>
      <c r="XV320" s="138"/>
      <c r="XW320" s="138"/>
      <c r="XX320" s="138"/>
      <c r="XY320" s="138"/>
      <c r="XZ320" s="138"/>
      <c r="YA320" s="138"/>
      <c r="YB320" s="138"/>
      <c r="YC320" s="138"/>
      <c r="YD320" s="138"/>
      <c r="YE320" s="138"/>
      <c r="YF320" s="138"/>
      <c r="YG320" s="138"/>
      <c r="YH320" s="138"/>
      <c r="YI320" s="138"/>
      <c r="YJ320" s="138"/>
      <c r="YK320" s="138"/>
      <c r="YL320" s="138"/>
      <c r="YM320" s="138"/>
      <c r="YN320" s="138"/>
      <c r="YO320" s="138"/>
      <c r="YP320" s="138"/>
      <c r="YQ320" s="138"/>
      <c r="YR320" s="138"/>
      <c r="YS320" s="138"/>
      <c r="YT320" s="138"/>
      <c r="YU320" s="138"/>
      <c r="YV320" s="138"/>
      <c r="YW320" s="138"/>
      <c r="YX320" s="138"/>
      <c r="YY320" s="138"/>
      <c r="YZ320" s="138"/>
      <c r="ZA320" s="138"/>
      <c r="ZB320" s="138"/>
      <c r="ZC320" s="138"/>
      <c r="ZD320" s="138"/>
      <c r="ZE320" s="138"/>
      <c r="ZF320" s="138"/>
      <c r="ZG320" s="138"/>
      <c r="ZH320" s="138"/>
      <c r="ZI320" s="138"/>
      <c r="ZJ320" s="138"/>
      <c r="ZK320" s="138"/>
      <c r="ZL320" s="138"/>
      <c r="ZM320" s="138"/>
      <c r="ZN320" s="138"/>
      <c r="ZO320" s="138"/>
      <c r="ZP320" s="138"/>
      <c r="ZQ320" s="138"/>
      <c r="ZR320" s="138"/>
      <c r="ZS320" s="138"/>
      <c r="ZT320" s="138"/>
      <c r="ZU320" s="138"/>
      <c r="ZV320" s="138"/>
      <c r="ZW320" s="138"/>
      <c r="ZX320" s="138"/>
      <c r="ZY320" s="138"/>
      <c r="ZZ320" s="138"/>
      <c r="AAA320" s="138"/>
      <c r="AAB320" s="138"/>
      <c r="AAC320" s="138"/>
      <c r="AAD320" s="138"/>
      <c r="AAE320" s="138"/>
      <c r="AAF320" s="138"/>
      <c r="AAG320" s="138"/>
      <c r="AAH320" s="138"/>
      <c r="AAI320" s="138"/>
      <c r="AAJ320" s="138"/>
      <c r="AAK320" s="138"/>
      <c r="AAL320" s="138"/>
      <c r="AAM320" s="138"/>
      <c r="AAN320" s="138"/>
      <c r="AAO320" s="138"/>
      <c r="AAP320" s="138"/>
      <c r="AAQ320" s="138"/>
      <c r="AAR320" s="138"/>
      <c r="AAS320" s="138"/>
      <c r="AAT320" s="138"/>
      <c r="AAU320" s="138"/>
      <c r="AAV320" s="138"/>
      <c r="AAW320" s="138"/>
      <c r="AAX320" s="138"/>
      <c r="AAY320" s="138"/>
      <c r="AAZ320" s="138"/>
      <c r="ABA320" s="138"/>
      <c r="ABB320" s="138"/>
      <c r="ABC320" s="138"/>
      <c r="ABD320" s="138"/>
      <c r="ABE320" s="138"/>
      <c r="ABF320" s="138"/>
      <c r="ABG320" s="138"/>
      <c r="ABH320" s="138"/>
      <c r="ABI320" s="138"/>
      <c r="ABJ320" s="138"/>
      <c r="ABK320" s="138"/>
      <c r="ABL320" s="138"/>
      <c r="ABM320" s="138"/>
      <c r="ABN320" s="138"/>
      <c r="ABO320" s="138"/>
      <c r="ABP320" s="138"/>
      <c r="ABQ320" s="138"/>
      <c r="ABR320" s="138"/>
      <c r="ABS320" s="138"/>
      <c r="ABT320" s="138"/>
      <c r="ABU320" s="138"/>
      <c r="ABV320" s="138"/>
      <c r="ABW320" s="138"/>
      <c r="ABX320" s="138"/>
      <c r="ABY320" s="138"/>
      <c r="ABZ320" s="138"/>
      <c r="ACA320" s="138"/>
      <c r="ACB320" s="138"/>
      <c r="ACC320" s="138"/>
      <c r="ACD320" s="138"/>
      <c r="ACE320" s="138"/>
      <c r="ACF320" s="138"/>
      <c r="ACG320" s="138"/>
      <c r="ACH320" s="138"/>
      <c r="ACI320" s="138"/>
      <c r="ACJ320" s="138"/>
      <c r="ACK320" s="138"/>
      <c r="ACL320" s="138"/>
      <c r="ACM320" s="138"/>
      <c r="ACN320" s="138"/>
      <c r="ACO320" s="138"/>
      <c r="ACP320" s="138"/>
      <c r="ACQ320" s="138"/>
      <c r="ACR320" s="138"/>
      <c r="ACS320" s="138"/>
      <c r="ACT320" s="138"/>
      <c r="ACU320" s="138"/>
      <c r="ACV320" s="138"/>
      <c r="ACW320" s="138"/>
      <c r="ACX320" s="138"/>
      <c r="ACY320" s="138"/>
      <c r="ACZ320" s="138"/>
      <c r="ADA320" s="138"/>
      <c r="ADB320" s="138"/>
      <c r="ADC320" s="138"/>
      <c r="ADD320" s="138"/>
      <c r="ADE320" s="138"/>
      <c r="ADF320" s="138"/>
      <c r="ADG320" s="138"/>
      <c r="ADH320" s="138"/>
      <c r="ADI320" s="138"/>
      <c r="ADJ320" s="138"/>
      <c r="ADK320" s="138"/>
      <c r="ADL320" s="138"/>
      <c r="ADM320" s="138"/>
      <c r="ADN320" s="138"/>
      <c r="ADO320" s="138"/>
      <c r="ADP320" s="138"/>
      <c r="ADQ320" s="138"/>
      <c r="ADR320" s="138"/>
      <c r="ADS320" s="138"/>
      <c r="ADT320" s="138"/>
      <c r="ADU320" s="138"/>
      <c r="ADV320" s="138"/>
      <c r="ADW320" s="138"/>
      <c r="ADX320" s="138"/>
      <c r="ADY320" s="138"/>
      <c r="ADZ320" s="138"/>
      <c r="AEA320" s="138"/>
      <c r="AEB320" s="138"/>
      <c r="AEC320" s="138"/>
      <c r="AED320" s="138"/>
      <c r="AEE320" s="138"/>
      <c r="AEF320" s="138"/>
      <c r="AEG320" s="138"/>
      <c r="AEH320" s="138"/>
      <c r="AEI320" s="138"/>
      <c r="AEJ320" s="138"/>
      <c r="AEK320" s="138"/>
      <c r="AEL320" s="138"/>
      <c r="AEM320" s="138"/>
      <c r="AEN320" s="138"/>
      <c r="AEO320" s="138"/>
      <c r="AEP320" s="138"/>
      <c r="AEQ320" s="138"/>
      <c r="AER320" s="138"/>
      <c r="AES320" s="138"/>
      <c r="AET320" s="138"/>
      <c r="AEU320" s="138"/>
      <c r="AEV320" s="138"/>
      <c r="AEW320" s="138"/>
      <c r="AEX320" s="138"/>
      <c r="AEY320" s="138"/>
      <c r="AEZ320" s="138"/>
      <c r="AFA320" s="138"/>
      <c r="AFB320" s="138"/>
      <c r="AFC320" s="138"/>
      <c r="AFD320" s="138"/>
      <c r="AFE320" s="138"/>
      <c r="AFF320" s="138"/>
      <c r="AFG320" s="138"/>
      <c r="AFH320" s="138"/>
      <c r="AFI320" s="138"/>
      <c r="AFJ320" s="138"/>
      <c r="AFK320" s="138"/>
      <c r="AFL320" s="138"/>
      <c r="AFM320" s="138"/>
      <c r="AFN320" s="138"/>
      <c r="AFO320" s="138"/>
      <c r="AFP320" s="138"/>
      <c r="AFQ320" s="138"/>
      <c r="AFR320" s="138"/>
      <c r="AFS320" s="138"/>
      <c r="AFT320" s="138"/>
      <c r="AFU320" s="138"/>
      <c r="AFV320" s="138"/>
      <c r="AFW320" s="138"/>
      <c r="AFX320" s="138"/>
      <c r="AFY320" s="138"/>
      <c r="AFZ320" s="138"/>
      <c r="AGA320" s="138"/>
      <c r="AGB320" s="138"/>
      <c r="AGC320" s="138"/>
      <c r="AGD320" s="138"/>
      <c r="AGE320" s="138"/>
      <c r="AGF320" s="138"/>
      <c r="AGG320" s="138"/>
      <c r="AGH320" s="138"/>
      <c r="AGI320" s="138"/>
      <c r="AGJ320" s="138"/>
      <c r="AGK320" s="138"/>
      <c r="AGL320" s="138"/>
      <c r="AGM320" s="138"/>
      <c r="AGN320" s="138"/>
      <c r="AGO320" s="138"/>
      <c r="AGP320" s="138"/>
      <c r="AGQ320" s="138"/>
      <c r="AGR320" s="138"/>
      <c r="AGS320" s="138"/>
      <c r="AGT320" s="138"/>
      <c r="AGU320" s="138"/>
      <c r="AGV320" s="138"/>
      <c r="AGW320" s="138"/>
      <c r="AGX320" s="138"/>
      <c r="AGY320" s="138"/>
      <c r="AGZ320" s="138"/>
      <c r="AHA320" s="138"/>
      <c r="AHB320" s="138"/>
      <c r="AHC320" s="138"/>
      <c r="AHD320" s="138"/>
      <c r="AHE320" s="138"/>
      <c r="AHF320" s="138"/>
      <c r="AHG320" s="138"/>
      <c r="AHH320" s="138"/>
      <c r="AHI320" s="138"/>
      <c r="AHJ320" s="138"/>
      <c r="AHK320" s="138"/>
      <c r="AHL320" s="138"/>
      <c r="AHM320" s="138"/>
      <c r="AHN320" s="138"/>
      <c r="AHO320" s="138"/>
      <c r="AHP320" s="138"/>
      <c r="AHQ320" s="138"/>
      <c r="AHR320" s="138"/>
      <c r="AHS320" s="138"/>
      <c r="AHT320" s="138"/>
      <c r="AHU320" s="138"/>
      <c r="AHV320" s="138"/>
      <c r="AHW320" s="138"/>
      <c r="AHX320" s="138"/>
      <c r="AHY320" s="138"/>
      <c r="AHZ320" s="138"/>
      <c r="AIA320" s="138"/>
      <c r="AIB320" s="138"/>
      <c r="AIC320" s="138"/>
      <c r="AID320" s="138"/>
      <c r="AIE320" s="138"/>
      <c r="AIF320" s="138"/>
      <c r="AIG320" s="138"/>
      <c r="AIH320" s="138"/>
      <c r="AII320" s="138"/>
      <c r="AIJ320" s="138"/>
      <c r="AIK320" s="138"/>
      <c r="AIL320" s="138"/>
      <c r="AIM320" s="138"/>
      <c r="AIN320" s="138"/>
      <c r="AIO320" s="138"/>
      <c r="AIP320" s="138"/>
      <c r="AIQ320" s="138"/>
      <c r="AIR320" s="138"/>
      <c r="AIS320" s="138"/>
      <c r="AIT320" s="138"/>
      <c r="AIU320" s="138"/>
      <c r="AIV320" s="138"/>
      <c r="AIW320" s="138"/>
      <c r="AIX320" s="138"/>
      <c r="AIY320" s="138"/>
      <c r="AIZ320" s="138"/>
      <c r="AJA320" s="138"/>
      <c r="AJB320" s="138"/>
      <c r="AJC320" s="138"/>
      <c r="AJD320" s="138"/>
      <c r="AJE320" s="138"/>
      <c r="AJF320" s="138"/>
      <c r="AJG320" s="138"/>
      <c r="AJH320" s="138"/>
      <c r="AJI320" s="138"/>
      <c r="AJJ320" s="138"/>
      <c r="AJK320" s="138"/>
      <c r="AJL320" s="138"/>
      <c r="AJM320" s="138"/>
      <c r="AJN320" s="138"/>
      <c r="AJO320" s="138"/>
      <c r="AJP320" s="138"/>
      <c r="AJQ320" s="138"/>
      <c r="AJR320" s="138"/>
      <c r="AJS320" s="138"/>
      <c r="AJT320" s="138"/>
      <c r="AJU320" s="138"/>
      <c r="AJV320" s="138"/>
      <c r="AJW320" s="138"/>
      <c r="AJX320" s="138"/>
      <c r="AJY320" s="138"/>
      <c r="AJZ320" s="138"/>
      <c r="AKA320" s="138"/>
      <c r="AKB320" s="138"/>
      <c r="AKC320" s="138"/>
      <c r="AKD320" s="138"/>
      <c r="AKE320" s="138"/>
      <c r="AKF320" s="138"/>
      <c r="AKG320" s="138"/>
      <c r="AKH320" s="138"/>
      <c r="AKI320" s="138"/>
      <c r="AKJ320" s="138"/>
      <c r="AKK320" s="138"/>
      <c r="AKL320" s="138"/>
      <c r="AKM320" s="138"/>
      <c r="AKN320" s="138"/>
      <c r="AKO320" s="138"/>
      <c r="AKP320" s="138"/>
      <c r="AKQ320" s="138"/>
      <c r="AKR320" s="138"/>
      <c r="AKS320" s="138"/>
      <c r="AKT320" s="138"/>
      <c r="AKU320" s="138"/>
      <c r="AKV320" s="138"/>
      <c r="AKW320" s="138"/>
      <c r="AKX320" s="138"/>
      <c r="AKY320" s="138"/>
      <c r="AKZ320" s="138"/>
      <c r="ALA320" s="138"/>
      <c r="ALB320" s="138"/>
      <c r="ALC320" s="138"/>
      <c r="ALD320" s="138"/>
      <c r="ALE320" s="138"/>
      <c r="ALF320" s="138"/>
      <c r="ALG320" s="138"/>
      <c r="ALH320" s="138"/>
      <c r="ALI320" s="138"/>
      <c r="ALJ320" s="138"/>
      <c r="ALK320" s="138"/>
      <c r="ALL320" s="138"/>
      <c r="ALM320" s="138"/>
      <c r="ALN320" s="138"/>
      <c r="ALO320" s="138"/>
      <c r="ALP320" s="138"/>
      <c r="ALQ320" s="138"/>
      <c r="ALR320" s="138"/>
      <c r="ALS320" s="138"/>
      <c r="ALT320" s="138"/>
      <c r="ALU320" s="138"/>
      <c r="ALV320" s="138"/>
      <c r="ALW320" s="138"/>
      <c r="ALX320" s="138"/>
      <c r="ALY320" s="138"/>
      <c r="ALZ320" s="138"/>
      <c r="AMA320" s="138"/>
      <c r="AMB320" s="138"/>
      <c r="AMC320" s="138"/>
      <c r="AMD320" s="138"/>
      <c r="AME320" s="138"/>
      <c r="AMF320" s="138"/>
      <c r="AMG320" s="138"/>
      <c r="AMH320" s="138"/>
      <c r="AMI320" s="138"/>
      <c r="AMJ320" s="138"/>
      <c r="AMK320" s="138"/>
    </row>
    <row r="321" spans="1:1025" s="140" customFormat="1">
      <c r="A321" s="210"/>
      <c r="B321" s="106"/>
      <c r="C321" s="137"/>
      <c r="D321" s="137"/>
      <c r="E321" s="137"/>
      <c r="F321" s="138"/>
      <c r="G321" s="138"/>
      <c r="H321" s="138"/>
      <c r="I321" s="138"/>
      <c r="J321" s="139"/>
      <c r="K321" s="138"/>
      <c r="M321" s="138"/>
      <c r="N321" s="138"/>
      <c r="O321" s="138"/>
      <c r="P321" s="138"/>
      <c r="Q321" s="138"/>
      <c r="R321" s="138"/>
      <c r="S321" s="138"/>
      <c r="T321" s="138"/>
      <c r="U321" s="138"/>
      <c r="V321" s="138"/>
      <c r="W321" s="138"/>
      <c r="X321" s="138"/>
      <c r="Y321" s="138"/>
      <c r="Z321" s="138"/>
      <c r="AA321" s="138"/>
      <c r="AB321" s="138"/>
      <c r="AC321" s="138"/>
      <c r="AD321" s="138"/>
      <c r="AE321" s="138"/>
      <c r="AF321" s="138"/>
      <c r="AG321" s="138"/>
      <c r="AH321" s="138"/>
      <c r="AI321" s="138"/>
      <c r="AJ321" s="138"/>
      <c r="AK321" s="138"/>
      <c r="AL321" s="138"/>
      <c r="AM321" s="138"/>
      <c r="AN321" s="138"/>
      <c r="AO321" s="138"/>
      <c r="AP321" s="138"/>
      <c r="AQ321" s="138"/>
      <c r="AR321" s="138"/>
      <c r="AS321" s="138"/>
      <c r="AT321" s="138"/>
      <c r="AU321" s="138"/>
      <c r="AV321" s="138"/>
      <c r="AW321" s="138"/>
      <c r="AX321" s="138"/>
      <c r="AY321" s="138"/>
      <c r="AZ321" s="138"/>
      <c r="BA321" s="138"/>
      <c r="BB321" s="138"/>
      <c r="BC321" s="138"/>
      <c r="BD321" s="138"/>
      <c r="BE321" s="138"/>
      <c r="BF321" s="138"/>
      <c r="BG321" s="138"/>
      <c r="BH321" s="138"/>
      <c r="BI321" s="138"/>
      <c r="BJ321" s="138"/>
      <c r="BK321" s="138"/>
      <c r="BL321" s="138"/>
      <c r="BM321" s="138"/>
      <c r="BN321" s="138"/>
      <c r="BO321" s="138"/>
      <c r="BP321" s="138"/>
      <c r="BQ321" s="138"/>
      <c r="BR321" s="138"/>
      <c r="BS321" s="138"/>
      <c r="BT321" s="138"/>
      <c r="BU321" s="138"/>
      <c r="BV321" s="138"/>
      <c r="BW321" s="138"/>
      <c r="BX321" s="138"/>
      <c r="BY321" s="138"/>
      <c r="BZ321" s="138"/>
      <c r="CA321" s="138"/>
      <c r="CB321" s="138"/>
      <c r="CC321" s="138"/>
      <c r="CD321" s="138"/>
      <c r="CE321" s="138"/>
      <c r="CF321" s="138"/>
      <c r="CG321" s="138"/>
      <c r="CH321" s="138"/>
      <c r="CI321" s="138"/>
      <c r="CJ321" s="138"/>
      <c r="CK321" s="138"/>
      <c r="CL321" s="138"/>
      <c r="CM321" s="138"/>
      <c r="CN321" s="138"/>
      <c r="CO321" s="138"/>
      <c r="CP321" s="138"/>
      <c r="CQ321" s="138"/>
      <c r="CR321" s="138"/>
      <c r="CS321" s="138"/>
      <c r="CT321" s="138"/>
      <c r="CU321" s="138"/>
      <c r="CV321" s="138"/>
      <c r="CW321" s="138"/>
      <c r="CX321" s="138"/>
      <c r="CY321" s="138"/>
      <c r="CZ321" s="138"/>
      <c r="DA321" s="138"/>
      <c r="DB321" s="138"/>
      <c r="DC321" s="138"/>
      <c r="DD321" s="138"/>
      <c r="DE321" s="138"/>
      <c r="DF321" s="138"/>
      <c r="DG321" s="138"/>
      <c r="DH321" s="138"/>
      <c r="DI321" s="138"/>
      <c r="DJ321" s="138"/>
      <c r="DK321" s="138"/>
      <c r="DL321" s="138"/>
      <c r="DM321" s="138"/>
      <c r="DN321" s="138"/>
      <c r="DO321" s="138"/>
      <c r="DP321" s="138"/>
      <c r="DQ321" s="138"/>
      <c r="DR321" s="138"/>
      <c r="DS321" s="138"/>
      <c r="DT321" s="138"/>
      <c r="DU321" s="138"/>
      <c r="DV321" s="138"/>
      <c r="DW321" s="138"/>
      <c r="DX321" s="138"/>
      <c r="DY321" s="138"/>
      <c r="DZ321" s="138"/>
      <c r="EA321" s="138"/>
      <c r="EB321" s="138"/>
      <c r="EC321" s="138"/>
      <c r="ED321" s="138"/>
      <c r="EE321" s="138"/>
      <c r="EF321" s="138"/>
      <c r="EG321" s="138"/>
      <c r="EH321" s="138"/>
      <c r="EI321" s="138"/>
      <c r="EJ321" s="138"/>
      <c r="EK321" s="138"/>
      <c r="EL321" s="138"/>
      <c r="EM321" s="138"/>
      <c r="EN321" s="138"/>
      <c r="EO321" s="138"/>
      <c r="EP321" s="138"/>
      <c r="EQ321" s="138"/>
      <c r="ER321" s="138"/>
      <c r="ES321" s="138"/>
      <c r="ET321" s="138"/>
      <c r="EU321" s="138"/>
      <c r="EV321" s="138"/>
      <c r="EW321" s="138"/>
      <c r="EX321" s="138"/>
      <c r="EY321" s="138"/>
      <c r="EZ321" s="138"/>
      <c r="FA321" s="138"/>
      <c r="FB321" s="138"/>
      <c r="FC321" s="138"/>
      <c r="FD321" s="138"/>
      <c r="FE321" s="138"/>
      <c r="FF321" s="138"/>
      <c r="FG321" s="138"/>
      <c r="FH321" s="138"/>
      <c r="FI321" s="138"/>
      <c r="FJ321" s="138"/>
      <c r="FK321" s="138"/>
      <c r="FL321" s="138"/>
      <c r="FM321" s="138"/>
      <c r="FN321" s="138"/>
      <c r="FO321" s="138"/>
      <c r="FP321" s="138"/>
      <c r="FQ321" s="138"/>
      <c r="FR321" s="138"/>
      <c r="FS321" s="138"/>
      <c r="FT321" s="138"/>
      <c r="FU321" s="138"/>
      <c r="FV321" s="138"/>
      <c r="FW321" s="138"/>
      <c r="FX321" s="138"/>
      <c r="FY321" s="138"/>
      <c r="FZ321" s="138"/>
      <c r="GA321" s="138"/>
      <c r="GB321" s="138"/>
      <c r="GC321" s="138"/>
      <c r="GD321" s="138"/>
      <c r="GE321" s="138"/>
      <c r="GF321" s="138"/>
      <c r="GG321" s="138"/>
      <c r="GH321" s="138"/>
      <c r="GI321" s="138"/>
      <c r="GJ321" s="138"/>
      <c r="GK321" s="138"/>
      <c r="GL321" s="138"/>
      <c r="GM321" s="138"/>
      <c r="GN321" s="138"/>
      <c r="GO321" s="138"/>
      <c r="GP321" s="138"/>
      <c r="GQ321" s="138"/>
      <c r="GR321" s="138"/>
      <c r="GS321" s="138"/>
      <c r="GT321" s="138"/>
      <c r="GU321" s="138"/>
      <c r="GV321" s="138"/>
      <c r="GW321" s="138"/>
      <c r="GX321" s="138"/>
      <c r="GY321" s="138"/>
      <c r="GZ321" s="138"/>
      <c r="HA321" s="138"/>
      <c r="HB321" s="138"/>
      <c r="HC321" s="138"/>
      <c r="HD321" s="138"/>
      <c r="HE321" s="138"/>
      <c r="HF321" s="138"/>
      <c r="HG321" s="138"/>
      <c r="HH321" s="138"/>
      <c r="HI321" s="138"/>
      <c r="HJ321" s="138"/>
      <c r="HK321" s="138"/>
      <c r="HL321" s="138"/>
      <c r="HM321" s="138"/>
      <c r="HN321" s="138"/>
      <c r="HO321" s="138"/>
      <c r="HP321" s="138"/>
      <c r="HQ321" s="138"/>
      <c r="HR321" s="138"/>
      <c r="HS321" s="138"/>
      <c r="HT321" s="138"/>
      <c r="HU321" s="138"/>
      <c r="HV321" s="138"/>
      <c r="HW321" s="138"/>
      <c r="HX321" s="138"/>
      <c r="HY321" s="138"/>
      <c r="HZ321" s="138"/>
      <c r="IA321" s="138"/>
      <c r="IB321" s="138"/>
      <c r="IC321" s="138"/>
      <c r="ID321" s="138"/>
      <c r="IE321" s="138"/>
      <c r="IF321" s="138"/>
      <c r="IG321" s="138"/>
      <c r="IH321" s="138"/>
      <c r="II321" s="138"/>
      <c r="IJ321" s="138"/>
      <c r="IK321" s="138"/>
      <c r="IL321" s="138"/>
      <c r="IM321" s="138"/>
      <c r="IN321" s="138"/>
      <c r="IO321" s="138"/>
      <c r="IP321" s="138"/>
      <c r="IQ321" s="138"/>
      <c r="IR321" s="138"/>
      <c r="IS321" s="138"/>
      <c r="IT321" s="138"/>
      <c r="IU321" s="138"/>
      <c r="IV321" s="138"/>
      <c r="IW321" s="138"/>
      <c r="IX321" s="138"/>
      <c r="IY321" s="138"/>
      <c r="IZ321" s="138"/>
      <c r="JA321" s="138"/>
      <c r="JB321" s="138"/>
      <c r="JC321" s="138"/>
      <c r="JD321" s="138"/>
      <c r="JE321" s="138"/>
      <c r="JF321" s="138"/>
      <c r="JG321" s="138"/>
      <c r="JH321" s="138"/>
      <c r="JI321" s="138"/>
      <c r="JJ321" s="138"/>
      <c r="JK321" s="138"/>
      <c r="JL321" s="138"/>
      <c r="JM321" s="138"/>
      <c r="JN321" s="138"/>
      <c r="JO321" s="138"/>
      <c r="JP321" s="138"/>
      <c r="JQ321" s="138"/>
      <c r="JR321" s="138"/>
      <c r="JS321" s="138"/>
      <c r="JT321" s="138"/>
      <c r="JU321" s="138"/>
      <c r="JV321" s="138"/>
      <c r="JW321" s="138"/>
      <c r="JX321" s="138"/>
      <c r="JY321" s="138"/>
      <c r="JZ321" s="138"/>
      <c r="KA321" s="138"/>
      <c r="KB321" s="138"/>
      <c r="KC321" s="138"/>
      <c r="KD321" s="138"/>
      <c r="KE321" s="138"/>
      <c r="KF321" s="138"/>
      <c r="KG321" s="138"/>
      <c r="KH321" s="138"/>
      <c r="KI321" s="138"/>
      <c r="KJ321" s="138"/>
      <c r="KK321" s="138"/>
      <c r="KL321" s="138"/>
      <c r="KM321" s="138"/>
      <c r="KN321" s="138"/>
      <c r="KO321" s="138"/>
      <c r="KP321" s="138"/>
      <c r="KQ321" s="138"/>
      <c r="KR321" s="138"/>
      <c r="KS321" s="138"/>
      <c r="KT321" s="138"/>
      <c r="KU321" s="138"/>
      <c r="KV321" s="138"/>
      <c r="KW321" s="138"/>
      <c r="KX321" s="138"/>
      <c r="KY321" s="138"/>
      <c r="KZ321" s="138"/>
      <c r="LA321" s="138"/>
      <c r="LB321" s="138"/>
      <c r="LC321" s="138"/>
      <c r="LD321" s="138"/>
      <c r="LE321" s="138"/>
      <c r="LF321" s="138"/>
      <c r="LG321" s="138"/>
      <c r="LH321" s="138"/>
      <c r="LI321" s="138"/>
      <c r="LJ321" s="138"/>
      <c r="LK321" s="138"/>
      <c r="LL321" s="138"/>
      <c r="LM321" s="138"/>
      <c r="LN321" s="138"/>
      <c r="LO321" s="138"/>
      <c r="LP321" s="138"/>
      <c r="LQ321" s="138"/>
      <c r="LR321" s="138"/>
      <c r="LS321" s="138"/>
      <c r="LT321" s="138"/>
      <c r="LU321" s="138"/>
      <c r="LV321" s="138"/>
      <c r="LW321" s="138"/>
      <c r="LX321" s="138"/>
      <c r="LY321" s="138"/>
      <c r="LZ321" s="138"/>
      <c r="MA321" s="138"/>
      <c r="MB321" s="138"/>
      <c r="MC321" s="138"/>
      <c r="MD321" s="138"/>
      <c r="ME321" s="138"/>
      <c r="MF321" s="138"/>
      <c r="MG321" s="138"/>
      <c r="MH321" s="138"/>
      <c r="MI321" s="138"/>
      <c r="MJ321" s="138"/>
      <c r="MK321" s="138"/>
      <c r="ML321" s="138"/>
      <c r="MM321" s="138"/>
      <c r="MN321" s="138"/>
      <c r="MO321" s="138"/>
      <c r="MP321" s="138"/>
      <c r="MQ321" s="138"/>
      <c r="MR321" s="138"/>
      <c r="MS321" s="138"/>
      <c r="MT321" s="138"/>
      <c r="MU321" s="138"/>
      <c r="MV321" s="138"/>
      <c r="MW321" s="138"/>
      <c r="MX321" s="138"/>
      <c r="MY321" s="138"/>
      <c r="MZ321" s="138"/>
      <c r="NA321" s="138"/>
      <c r="NB321" s="138"/>
      <c r="NC321" s="138"/>
      <c r="ND321" s="138"/>
      <c r="NE321" s="138"/>
      <c r="NF321" s="138"/>
      <c r="NG321" s="138"/>
      <c r="NH321" s="138"/>
      <c r="NI321" s="138"/>
      <c r="NJ321" s="138"/>
      <c r="NK321" s="138"/>
      <c r="NL321" s="138"/>
      <c r="NM321" s="138"/>
      <c r="NN321" s="138"/>
      <c r="NO321" s="138"/>
      <c r="NP321" s="138"/>
      <c r="NQ321" s="138"/>
      <c r="NR321" s="138"/>
      <c r="NS321" s="138"/>
      <c r="NT321" s="138"/>
      <c r="NU321" s="138"/>
      <c r="NV321" s="138"/>
      <c r="NW321" s="138"/>
      <c r="NX321" s="138"/>
      <c r="NY321" s="138"/>
      <c r="NZ321" s="138"/>
      <c r="OA321" s="138"/>
      <c r="OB321" s="138"/>
      <c r="OC321" s="138"/>
      <c r="OD321" s="138"/>
      <c r="OE321" s="138"/>
      <c r="OF321" s="138"/>
      <c r="OG321" s="138"/>
      <c r="OH321" s="138"/>
      <c r="OI321" s="138"/>
      <c r="OJ321" s="138"/>
      <c r="OK321" s="138"/>
      <c r="OL321" s="138"/>
      <c r="OM321" s="138"/>
      <c r="ON321" s="138"/>
      <c r="OO321" s="138"/>
      <c r="OP321" s="138"/>
      <c r="OQ321" s="138"/>
      <c r="OR321" s="138"/>
      <c r="OS321" s="138"/>
      <c r="OT321" s="138"/>
      <c r="OU321" s="138"/>
      <c r="OV321" s="138"/>
      <c r="OW321" s="138"/>
      <c r="OX321" s="138"/>
      <c r="OY321" s="138"/>
      <c r="OZ321" s="138"/>
      <c r="PA321" s="138"/>
      <c r="PB321" s="138"/>
      <c r="PC321" s="138"/>
      <c r="PD321" s="138"/>
      <c r="PE321" s="138"/>
      <c r="PF321" s="138"/>
      <c r="PG321" s="138"/>
      <c r="PH321" s="138"/>
      <c r="PI321" s="138"/>
      <c r="PJ321" s="138"/>
      <c r="PK321" s="138"/>
      <c r="PL321" s="138"/>
      <c r="PM321" s="138"/>
      <c r="PN321" s="138"/>
      <c r="PO321" s="138"/>
      <c r="PP321" s="138"/>
      <c r="PQ321" s="138"/>
      <c r="PR321" s="138"/>
      <c r="PS321" s="138"/>
      <c r="PT321" s="138"/>
      <c r="PU321" s="138"/>
      <c r="PV321" s="138"/>
      <c r="PW321" s="138"/>
      <c r="PX321" s="138"/>
      <c r="PY321" s="138"/>
      <c r="PZ321" s="138"/>
      <c r="QA321" s="138"/>
      <c r="QB321" s="138"/>
      <c r="QC321" s="138"/>
      <c r="QD321" s="138"/>
      <c r="QE321" s="138"/>
      <c r="QF321" s="138"/>
      <c r="QG321" s="138"/>
      <c r="QH321" s="138"/>
      <c r="QI321" s="138"/>
      <c r="QJ321" s="138"/>
      <c r="QK321" s="138"/>
      <c r="QL321" s="138"/>
      <c r="QM321" s="138"/>
      <c r="QN321" s="138"/>
      <c r="QO321" s="138"/>
      <c r="QP321" s="138"/>
      <c r="QQ321" s="138"/>
      <c r="QR321" s="138"/>
      <c r="QS321" s="138"/>
      <c r="QT321" s="138"/>
      <c r="QU321" s="138"/>
      <c r="QV321" s="138"/>
      <c r="QW321" s="138"/>
      <c r="QX321" s="138"/>
      <c r="QY321" s="138"/>
      <c r="QZ321" s="138"/>
      <c r="RA321" s="138"/>
      <c r="RB321" s="138"/>
      <c r="RC321" s="138"/>
      <c r="RD321" s="138"/>
      <c r="RE321" s="138"/>
      <c r="RF321" s="138"/>
      <c r="RG321" s="138"/>
      <c r="RH321" s="138"/>
      <c r="RI321" s="138"/>
      <c r="RJ321" s="138"/>
      <c r="RK321" s="138"/>
      <c r="RL321" s="138"/>
      <c r="RM321" s="138"/>
      <c r="RN321" s="138"/>
      <c r="RO321" s="138"/>
      <c r="RP321" s="138"/>
      <c r="RQ321" s="138"/>
      <c r="RR321" s="138"/>
      <c r="RS321" s="138"/>
      <c r="RT321" s="138"/>
      <c r="RU321" s="138"/>
      <c r="RV321" s="138"/>
      <c r="RW321" s="138"/>
      <c r="RX321" s="138"/>
      <c r="RY321" s="138"/>
      <c r="RZ321" s="138"/>
      <c r="SA321" s="138"/>
      <c r="SB321" s="138"/>
      <c r="SC321" s="138"/>
      <c r="SD321" s="138"/>
      <c r="SE321" s="138"/>
      <c r="SF321" s="138"/>
      <c r="SG321" s="138"/>
      <c r="SH321" s="138"/>
      <c r="SI321" s="138"/>
      <c r="SJ321" s="138"/>
      <c r="SK321" s="138"/>
      <c r="SL321" s="138"/>
      <c r="SM321" s="138"/>
      <c r="SN321" s="138"/>
      <c r="SO321" s="138"/>
      <c r="SP321" s="138"/>
      <c r="SQ321" s="138"/>
      <c r="SR321" s="138"/>
      <c r="SS321" s="138"/>
      <c r="ST321" s="138"/>
      <c r="SU321" s="138"/>
      <c r="SV321" s="138"/>
      <c r="SW321" s="138"/>
      <c r="SX321" s="138"/>
      <c r="SY321" s="138"/>
      <c r="SZ321" s="138"/>
      <c r="TA321" s="138"/>
      <c r="TB321" s="138"/>
      <c r="TC321" s="138"/>
      <c r="TD321" s="138"/>
      <c r="TE321" s="138"/>
      <c r="TF321" s="138"/>
      <c r="TG321" s="138"/>
      <c r="TH321" s="138"/>
      <c r="TI321" s="138"/>
      <c r="TJ321" s="138"/>
      <c r="TK321" s="138"/>
      <c r="TL321" s="138"/>
      <c r="TM321" s="138"/>
      <c r="TN321" s="138"/>
      <c r="TO321" s="138"/>
      <c r="TP321" s="138"/>
      <c r="TQ321" s="138"/>
      <c r="TR321" s="138"/>
      <c r="TS321" s="138"/>
      <c r="TT321" s="138"/>
      <c r="TU321" s="138"/>
      <c r="TV321" s="138"/>
      <c r="TW321" s="138"/>
      <c r="TX321" s="138"/>
      <c r="TY321" s="138"/>
      <c r="TZ321" s="138"/>
      <c r="UA321" s="138"/>
      <c r="UB321" s="138"/>
      <c r="UC321" s="138"/>
      <c r="UD321" s="138"/>
      <c r="UE321" s="138"/>
      <c r="UF321" s="138"/>
      <c r="UG321" s="138"/>
      <c r="UH321" s="138"/>
      <c r="UI321" s="138"/>
      <c r="UJ321" s="138"/>
      <c r="UK321" s="138"/>
      <c r="UL321" s="138"/>
      <c r="UM321" s="138"/>
      <c r="UN321" s="138"/>
      <c r="UO321" s="138"/>
      <c r="UP321" s="138"/>
      <c r="UQ321" s="138"/>
      <c r="UR321" s="138"/>
      <c r="US321" s="138"/>
      <c r="UT321" s="138"/>
      <c r="UU321" s="138"/>
      <c r="UV321" s="138"/>
      <c r="UW321" s="138"/>
      <c r="UX321" s="138"/>
      <c r="UY321" s="138"/>
      <c r="UZ321" s="138"/>
      <c r="VA321" s="138"/>
      <c r="VB321" s="138"/>
      <c r="VC321" s="138"/>
      <c r="VD321" s="138"/>
      <c r="VE321" s="138"/>
      <c r="VF321" s="138"/>
      <c r="VG321" s="138"/>
      <c r="VH321" s="138"/>
      <c r="VI321" s="138"/>
      <c r="VJ321" s="138"/>
      <c r="VK321" s="138"/>
      <c r="VL321" s="138"/>
      <c r="VM321" s="138"/>
      <c r="VN321" s="138"/>
      <c r="VO321" s="138"/>
      <c r="VP321" s="138"/>
      <c r="VQ321" s="138"/>
      <c r="VR321" s="138"/>
      <c r="VS321" s="138"/>
      <c r="VT321" s="138"/>
      <c r="VU321" s="138"/>
      <c r="VV321" s="138"/>
      <c r="VW321" s="138"/>
      <c r="VX321" s="138"/>
      <c r="VY321" s="138"/>
      <c r="VZ321" s="138"/>
      <c r="WA321" s="138"/>
      <c r="WB321" s="138"/>
      <c r="WC321" s="138"/>
      <c r="WD321" s="138"/>
      <c r="WE321" s="138"/>
      <c r="WF321" s="138"/>
      <c r="WG321" s="138"/>
      <c r="WH321" s="138"/>
      <c r="WI321" s="138"/>
      <c r="WJ321" s="138"/>
      <c r="WK321" s="138"/>
      <c r="WL321" s="138"/>
      <c r="WM321" s="138"/>
      <c r="WN321" s="138"/>
      <c r="WO321" s="138"/>
      <c r="WP321" s="138"/>
      <c r="WQ321" s="138"/>
      <c r="WR321" s="138"/>
      <c r="WS321" s="138"/>
      <c r="WT321" s="138"/>
      <c r="WU321" s="138"/>
      <c r="WV321" s="138"/>
      <c r="WW321" s="138"/>
      <c r="WX321" s="138"/>
      <c r="WY321" s="138"/>
      <c r="WZ321" s="138"/>
      <c r="XA321" s="138"/>
      <c r="XB321" s="138"/>
      <c r="XC321" s="138"/>
      <c r="XD321" s="138"/>
      <c r="XE321" s="138"/>
      <c r="XF321" s="138"/>
      <c r="XG321" s="138"/>
      <c r="XH321" s="138"/>
      <c r="XI321" s="138"/>
      <c r="XJ321" s="138"/>
      <c r="XK321" s="138"/>
      <c r="XL321" s="138"/>
      <c r="XM321" s="138"/>
      <c r="XN321" s="138"/>
      <c r="XO321" s="138"/>
      <c r="XP321" s="138"/>
      <c r="XQ321" s="138"/>
      <c r="XR321" s="138"/>
      <c r="XS321" s="138"/>
      <c r="XT321" s="138"/>
      <c r="XU321" s="138"/>
      <c r="XV321" s="138"/>
      <c r="XW321" s="138"/>
      <c r="XX321" s="138"/>
      <c r="XY321" s="138"/>
      <c r="XZ321" s="138"/>
      <c r="YA321" s="138"/>
      <c r="YB321" s="138"/>
      <c r="YC321" s="138"/>
      <c r="YD321" s="138"/>
      <c r="YE321" s="138"/>
      <c r="YF321" s="138"/>
      <c r="YG321" s="138"/>
      <c r="YH321" s="138"/>
      <c r="YI321" s="138"/>
      <c r="YJ321" s="138"/>
      <c r="YK321" s="138"/>
      <c r="YL321" s="138"/>
      <c r="YM321" s="138"/>
      <c r="YN321" s="138"/>
      <c r="YO321" s="138"/>
      <c r="YP321" s="138"/>
      <c r="YQ321" s="138"/>
      <c r="YR321" s="138"/>
      <c r="YS321" s="138"/>
      <c r="YT321" s="138"/>
      <c r="YU321" s="138"/>
      <c r="YV321" s="138"/>
      <c r="YW321" s="138"/>
      <c r="YX321" s="138"/>
      <c r="YY321" s="138"/>
      <c r="YZ321" s="138"/>
      <c r="ZA321" s="138"/>
      <c r="ZB321" s="138"/>
      <c r="ZC321" s="138"/>
      <c r="ZD321" s="138"/>
      <c r="ZE321" s="138"/>
      <c r="ZF321" s="138"/>
      <c r="ZG321" s="138"/>
      <c r="ZH321" s="138"/>
      <c r="ZI321" s="138"/>
      <c r="ZJ321" s="138"/>
      <c r="ZK321" s="138"/>
      <c r="ZL321" s="138"/>
      <c r="ZM321" s="138"/>
      <c r="ZN321" s="138"/>
      <c r="ZO321" s="138"/>
      <c r="ZP321" s="138"/>
      <c r="ZQ321" s="138"/>
      <c r="ZR321" s="138"/>
      <c r="ZS321" s="138"/>
      <c r="ZT321" s="138"/>
      <c r="ZU321" s="138"/>
      <c r="ZV321" s="138"/>
      <c r="ZW321" s="138"/>
      <c r="ZX321" s="138"/>
      <c r="ZY321" s="138"/>
      <c r="ZZ321" s="138"/>
      <c r="AAA321" s="138"/>
      <c r="AAB321" s="138"/>
      <c r="AAC321" s="138"/>
      <c r="AAD321" s="138"/>
      <c r="AAE321" s="138"/>
      <c r="AAF321" s="138"/>
      <c r="AAG321" s="138"/>
      <c r="AAH321" s="138"/>
      <c r="AAI321" s="138"/>
      <c r="AAJ321" s="138"/>
      <c r="AAK321" s="138"/>
      <c r="AAL321" s="138"/>
      <c r="AAM321" s="138"/>
      <c r="AAN321" s="138"/>
      <c r="AAO321" s="138"/>
      <c r="AAP321" s="138"/>
      <c r="AAQ321" s="138"/>
      <c r="AAR321" s="138"/>
      <c r="AAS321" s="138"/>
      <c r="AAT321" s="138"/>
      <c r="AAU321" s="138"/>
      <c r="AAV321" s="138"/>
      <c r="AAW321" s="138"/>
      <c r="AAX321" s="138"/>
      <c r="AAY321" s="138"/>
      <c r="AAZ321" s="138"/>
      <c r="ABA321" s="138"/>
      <c r="ABB321" s="138"/>
      <c r="ABC321" s="138"/>
      <c r="ABD321" s="138"/>
      <c r="ABE321" s="138"/>
      <c r="ABF321" s="138"/>
      <c r="ABG321" s="138"/>
      <c r="ABH321" s="138"/>
      <c r="ABI321" s="138"/>
      <c r="ABJ321" s="138"/>
      <c r="ABK321" s="138"/>
      <c r="ABL321" s="138"/>
      <c r="ABM321" s="138"/>
      <c r="ABN321" s="138"/>
      <c r="ABO321" s="138"/>
      <c r="ABP321" s="138"/>
      <c r="ABQ321" s="138"/>
      <c r="ABR321" s="138"/>
      <c r="ABS321" s="138"/>
      <c r="ABT321" s="138"/>
      <c r="ABU321" s="138"/>
      <c r="ABV321" s="138"/>
      <c r="ABW321" s="138"/>
      <c r="ABX321" s="138"/>
      <c r="ABY321" s="138"/>
      <c r="ABZ321" s="138"/>
      <c r="ACA321" s="138"/>
      <c r="ACB321" s="138"/>
      <c r="ACC321" s="138"/>
      <c r="ACD321" s="138"/>
      <c r="ACE321" s="138"/>
      <c r="ACF321" s="138"/>
      <c r="ACG321" s="138"/>
      <c r="ACH321" s="138"/>
      <c r="ACI321" s="138"/>
      <c r="ACJ321" s="138"/>
      <c r="ACK321" s="138"/>
      <c r="ACL321" s="138"/>
      <c r="ACM321" s="138"/>
      <c r="ACN321" s="138"/>
      <c r="ACO321" s="138"/>
      <c r="ACP321" s="138"/>
      <c r="ACQ321" s="138"/>
      <c r="ACR321" s="138"/>
      <c r="ACS321" s="138"/>
      <c r="ACT321" s="138"/>
      <c r="ACU321" s="138"/>
      <c r="ACV321" s="138"/>
      <c r="ACW321" s="138"/>
      <c r="ACX321" s="138"/>
      <c r="ACY321" s="138"/>
      <c r="ACZ321" s="138"/>
      <c r="ADA321" s="138"/>
      <c r="ADB321" s="138"/>
      <c r="ADC321" s="138"/>
      <c r="ADD321" s="138"/>
      <c r="ADE321" s="138"/>
      <c r="ADF321" s="138"/>
      <c r="ADG321" s="138"/>
      <c r="ADH321" s="138"/>
      <c r="ADI321" s="138"/>
      <c r="ADJ321" s="138"/>
      <c r="ADK321" s="138"/>
      <c r="ADL321" s="138"/>
      <c r="ADM321" s="138"/>
      <c r="ADN321" s="138"/>
      <c r="ADO321" s="138"/>
      <c r="ADP321" s="138"/>
      <c r="ADQ321" s="138"/>
      <c r="ADR321" s="138"/>
      <c r="ADS321" s="138"/>
      <c r="ADT321" s="138"/>
      <c r="ADU321" s="138"/>
      <c r="ADV321" s="138"/>
      <c r="ADW321" s="138"/>
      <c r="ADX321" s="138"/>
      <c r="ADY321" s="138"/>
      <c r="ADZ321" s="138"/>
      <c r="AEA321" s="138"/>
      <c r="AEB321" s="138"/>
      <c r="AEC321" s="138"/>
      <c r="AED321" s="138"/>
      <c r="AEE321" s="138"/>
      <c r="AEF321" s="138"/>
      <c r="AEG321" s="138"/>
      <c r="AEH321" s="138"/>
      <c r="AEI321" s="138"/>
      <c r="AEJ321" s="138"/>
      <c r="AEK321" s="138"/>
      <c r="AEL321" s="138"/>
      <c r="AEM321" s="138"/>
      <c r="AEN321" s="138"/>
      <c r="AEO321" s="138"/>
      <c r="AEP321" s="138"/>
      <c r="AEQ321" s="138"/>
      <c r="AER321" s="138"/>
      <c r="AES321" s="138"/>
      <c r="AET321" s="138"/>
      <c r="AEU321" s="138"/>
      <c r="AEV321" s="138"/>
      <c r="AEW321" s="138"/>
      <c r="AEX321" s="138"/>
      <c r="AEY321" s="138"/>
      <c r="AEZ321" s="138"/>
      <c r="AFA321" s="138"/>
      <c r="AFB321" s="138"/>
      <c r="AFC321" s="138"/>
      <c r="AFD321" s="138"/>
      <c r="AFE321" s="138"/>
      <c r="AFF321" s="138"/>
      <c r="AFG321" s="138"/>
      <c r="AFH321" s="138"/>
      <c r="AFI321" s="138"/>
      <c r="AFJ321" s="138"/>
      <c r="AFK321" s="138"/>
      <c r="AFL321" s="138"/>
      <c r="AFM321" s="138"/>
      <c r="AFN321" s="138"/>
      <c r="AFO321" s="138"/>
      <c r="AFP321" s="138"/>
      <c r="AFQ321" s="138"/>
      <c r="AFR321" s="138"/>
      <c r="AFS321" s="138"/>
      <c r="AFT321" s="138"/>
      <c r="AFU321" s="138"/>
      <c r="AFV321" s="138"/>
      <c r="AFW321" s="138"/>
      <c r="AFX321" s="138"/>
      <c r="AFY321" s="138"/>
      <c r="AFZ321" s="138"/>
      <c r="AGA321" s="138"/>
      <c r="AGB321" s="138"/>
      <c r="AGC321" s="138"/>
      <c r="AGD321" s="138"/>
      <c r="AGE321" s="138"/>
      <c r="AGF321" s="138"/>
      <c r="AGG321" s="138"/>
      <c r="AGH321" s="138"/>
      <c r="AGI321" s="138"/>
      <c r="AGJ321" s="138"/>
      <c r="AGK321" s="138"/>
      <c r="AGL321" s="138"/>
      <c r="AGM321" s="138"/>
      <c r="AGN321" s="138"/>
      <c r="AGO321" s="138"/>
      <c r="AGP321" s="138"/>
      <c r="AGQ321" s="138"/>
      <c r="AGR321" s="138"/>
      <c r="AGS321" s="138"/>
      <c r="AGT321" s="138"/>
      <c r="AGU321" s="138"/>
      <c r="AGV321" s="138"/>
      <c r="AGW321" s="138"/>
      <c r="AGX321" s="138"/>
      <c r="AGY321" s="138"/>
      <c r="AGZ321" s="138"/>
      <c r="AHA321" s="138"/>
      <c r="AHB321" s="138"/>
      <c r="AHC321" s="138"/>
      <c r="AHD321" s="138"/>
      <c r="AHE321" s="138"/>
      <c r="AHF321" s="138"/>
      <c r="AHG321" s="138"/>
      <c r="AHH321" s="138"/>
      <c r="AHI321" s="138"/>
      <c r="AHJ321" s="138"/>
      <c r="AHK321" s="138"/>
      <c r="AHL321" s="138"/>
      <c r="AHM321" s="138"/>
      <c r="AHN321" s="138"/>
      <c r="AHO321" s="138"/>
      <c r="AHP321" s="138"/>
      <c r="AHQ321" s="138"/>
      <c r="AHR321" s="138"/>
      <c r="AHS321" s="138"/>
      <c r="AHT321" s="138"/>
      <c r="AHU321" s="138"/>
      <c r="AHV321" s="138"/>
      <c r="AHW321" s="138"/>
      <c r="AHX321" s="138"/>
      <c r="AHY321" s="138"/>
      <c r="AHZ321" s="138"/>
      <c r="AIA321" s="138"/>
      <c r="AIB321" s="138"/>
      <c r="AIC321" s="138"/>
      <c r="AID321" s="138"/>
      <c r="AIE321" s="138"/>
      <c r="AIF321" s="138"/>
      <c r="AIG321" s="138"/>
      <c r="AIH321" s="138"/>
      <c r="AII321" s="138"/>
      <c r="AIJ321" s="138"/>
      <c r="AIK321" s="138"/>
      <c r="AIL321" s="138"/>
      <c r="AIM321" s="138"/>
      <c r="AIN321" s="138"/>
      <c r="AIO321" s="138"/>
      <c r="AIP321" s="138"/>
      <c r="AIQ321" s="138"/>
      <c r="AIR321" s="138"/>
      <c r="AIS321" s="138"/>
      <c r="AIT321" s="138"/>
      <c r="AIU321" s="138"/>
      <c r="AIV321" s="138"/>
      <c r="AIW321" s="138"/>
      <c r="AIX321" s="138"/>
      <c r="AIY321" s="138"/>
      <c r="AIZ321" s="138"/>
      <c r="AJA321" s="138"/>
      <c r="AJB321" s="138"/>
      <c r="AJC321" s="138"/>
      <c r="AJD321" s="138"/>
      <c r="AJE321" s="138"/>
      <c r="AJF321" s="138"/>
      <c r="AJG321" s="138"/>
      <c r="AJH321" s="138"/>
      <c r="AJI321" s="138"/>
      <c r="AJJ321" s="138"/>
      <c r="AJK321" s="138"/>
      <c r="AJL321" s="138"/>
      <c r="AJM321" s="138"/>
      <c r="AJN321" s="138"/>
      <c r="AJO321" s="138"/>
      <c r="AJP321" s="138"/>
      <c r="AJQ321" s="138"/>
      <c r="AJR321" s="138"/>
      <c r="AJS321" s="138"/>
      <c r="AJT321" s="138"/>
      <c r="AJU321" s="138"/>
      <c r="AJV321" s="138"/>
      <c r="AJW321" s="138"/>
      <c r="AJX321" s="138"/>
      <c r="AJY321" s="138"/>
      <c r="AJZ321" s="138"/>
      <c r="AKA321" s="138"/>
      <c r="AKB321" s="138"/>
      <c r="AKC321" s="138"/>
      <c r="AKD321" s="138"/>
      <c r="AKE321" s="138"/>
      <c r="AKF321" s="138"/>
      <c r="AKG321" s="138"/>
      <c r="AKH321" s="138"/>
      <c r="AKI321" s="138"/>
      <c r="AKJ321" s="138"/>
      <c r="AKK321" s="138"/>
      <c r="AKL321" s="138"/>
      <c r="AKM321" s="138"/>
      <c r="AKN321" s="138"/>
      <c r="AKO321" s="138"/>
      <c r="AKP321" s="138"/>
      <c r="AKQ321" s="138"/>
      <c r="AKR321" s="138"/>
      <c r="AKS321" s="138"/>
      <c r="AKT321" s="138"/>
      <c r="AKU321" s="138"/>
      <c r="AKV321" s="138"/>
      <c r="AKW321" s="138"/>
      <c r="AKX321" s="138"/>
      <c r="AKY321" s="138"/>
      <c r="AKZ321" s="138"/>
      <c r="ALA321" s="138"/>
      <c r="ALB321" s="138"/>
      <c r="ALC321" s="138"/>
      <c r="ALD321" s="138"/>
      <c r="ALE321" s="138"/>
      <c r="ALF321" s="138"/>
      <c r="ALG321" s="138"/>
      <c r="ALH321" s="138"/>
      <c r="ALI321" s="138"/>
      <c r="ALJ321" s="138"/>
      <c r="ALK321" s="138"/>
      <c r="ALL321" s="138"/>
      <c r="ALM321" s="138"/>
      <c r="ALN321" s="138"/>
      <c r="ALO321" s="138"/>
      <c r="ALP321" s="138"/>
      <c r="ALQ321" s="138"/>
      <c r="ALR321" s="138"/>
      <c r="ALS321" s="138"/>
      <c r="ALT321" s="138"/>
      <c r="ALU321" s="138"/>
      <c r="ALV321" s="138"/>
      <c r="ALW321" s="138"/>
      <c r="ALX321" s="138"/>
      <c r="ALY321" s="138"/>
      <c r="ALZ321" s="138"/>
      <c r="AMA321" s="138"/>
      <c r="AMB321" s="138"/>
      <c r="AMC321" s="138"/>
      <c r="AMD321" s="138"/>
      <c r="AME321" s="138"/>
      <c r="AMF321" s="138"/>
      <c r="AMG321" s="138"/>
      <c r="AMH321" s="138"/>
      <c r="AMI321" s="138"/>
      <c r="AMJ321" s="138"/>
      <c r="AMK321" s="138"/>
    </row>
    <row r="322" spans="1:1025">
      <c r="C322" s="137"/>
      <c r="D322" s="137"/>
      <c r="E322" s="137"/>
      <c r="J322" s="139"/>
    </row>
    <row r="323" spans="1:1025">
      <c r="C323" s="137"/>
      <c r="D323" s="137"/>
      <c r="E323" s="137"/>
      <c r="J323" s="139"/>
    </row>
    <row r="324" spans="1:1025">
      <c r="C324" s="137"/>
      <c r="D324" s="137"/>
      <c r="E324" s="137"/>
      <c r="J324" s="139"/>
    </row>
    <row r="325" spans="1:1025">
      <c r="C325" s="137"/>
      <c r="D325" s="137"/>
      <c r="E325" s="137"/>
      <c r="J325" s="139"/>
    </row>
    <row r="326" spans="1:1025">
      <c r="C326" s="137"/>
      <c r="D326" s="137"/>
      <c r="E326" s="137"/>
      <c r="J326" s="139"/>
    </row>
    <row r="327" spans="1:1025">
      <c r="C327" s="137"/>
      <c r="D327" s="137"/>
      <c r="E327" s="137"/>
      <c r="J327" s="139"/>
    </row>
    <row r="328" spans="1:1025">
      <c r="C328" s="137"/>
      <c r="D328" s="137"/>
      <c r="E328" s="137"/>
      <c r="J328" s="139"/>
    </row>
    <row r="329" spans="1:1025">
      <c r="C329" s="137"/>
      <c r="D329" s="137"/>
      <c r="E329" s="137"/>
      <c r="J329" s="139"/>
    </row>
    <row r="330" spans="1:1025">
      <c r="C330" s="137"/>
      <c r="D330" s="137"/>
      <c r="E330" s="137"/>
      <c r="J330" s="139"/>
    </row>
    <row r="331" spans="1:1025">
      <c r="C331" s="137"/>
      <c r="D331" s="137"/>
      <c r="E331" s="137"/>
      <c r="J331" s="139"/>
    </row>
    <row r="332" spans="1:1025">
      <c r="C332" s="137"/>
      <c r="D332" s="137"/>
      <c r="E332" s="137"/>
      <c r="J332" s="139"/>
    </row>
    <row r="333" spans="1:1025">
      <c r="C333" s="137"/>
      <c r="D333" s="137"/>
      <c r="E333" s="137"/>
      <c r="J333" s="139"/>
    </row>
    <row r="334" spans="1:1025">
      <c r="C334" s="137"/>
      <c r="D334" s="137"/>
      <c r="E334" s="137"/>
      <c r="J334" s="139"/>
    </row>
    <row r="335" spans="1:1025">
      <c r="C335" s="137"/>
      <c r="D335" s="137"/>
      <c r="E335" s="137"/>
      <c r="J335" s="139"/>
    </row>
    <row r="336" spans="1:1025">
      <c r="C336" s="137"/>
      <c r="D336" s="137"/>
      <c r="E336" s="137"/>
      <c r="J336" s="139"/>
    </row>
    <row r="337" spans="3:10">
      <c r="C337" s="137"/>
      <c r="D337" s="137"/>
      <c r="E337" s="137"/>
      <c r="J337" s="139"/>
    </row>
    <row r="338" spans="3:10">
      <c r="C338" s="137"/>
      <c r="D338" s="137"/>
      <c r="E338" s="137"/>
      <c r="J338" s="139"/>
    </row>
    <row r="339" spans="3:10">
      <c r="C339" s="137"/>
      <c r="D339" s="137"/>
      <c r="E339" s="137"/>
      <c r="J339" s="139"/>
    </row>
    <row r="340" spans="3:10">
      <c r="C340" s="137"/>
      <c r="D340" s="137"/>
      <c r="E340" s="137"/>
      <c r="J340" s="139"/>
    </row>
    <row r="341" spans="3:10">
      <c r="C341" s="137"/>
      <c r="D341" s="137"/>
      <c r="E341" s="137"/>
      <c r="J341" s="139"/>
    </row>
    <row r="342" spans="3:10">
      <c r="C342" s="137"/>
      <c r="D342" s="137"/>
      <c r="E342" s="137"/>
      <c r="J342" s="139"/>
    </row>
    <row r="343" spans="3:10">
      <c r="C343" s="137"/>
      <c r="D343" s="137"/>
      <c r="E343" s="137"/>
      <c r="J343" s="139"/>
    </row>
    <row r="344" spans="3:10">
      <c r="C344" s="137"/>
      <c r="D344" s="137"/>
      <c r="E344" s="137"/>
      <c r="J344" s="139"/>
    </row>
    <row r="345" spans="3:10">
      <c r="C345" s="137"/>
      <c r="D345" s="137"/>
      <c r="E345" s="137"/>
      <c r="J345" s="139"/>
    </row>
    <row r="346" spans="3:10">
      <c r="C346" s="137"/>
      <c r="D346" s="137"/>
      <c r="E346" s="137"/>
      <c r="J346" s="139"/>
    </row>
    <row r="347" spans="3:10">
      <c r="C347" s="137"/>
      <c r="D347" s="137"/>
      <c r="E347" s="137"/>
      <c r="J347" s="139"/>
    </row>
    <row r="348" spans="3:10">
      <c r="C348" s="137"/>
      <c r="D348" s="137"/>
      <c r="E348" s="137"/>
      <c r="J348" s="139"/>
    </row>
    <row r="349" spans="3:10">
      <c r="C349" s="137"/>
      <c r="D349" s="137"/>
      <c r="E349" s="137"/>
      <c r="J349" s="139"/>
    </row>
    <row r="350" spans="3:10">
      <c r="C350" s="137"/>
      <c r="D350" s="137"/>
      <c r="E350" s="137"/>
      <c r="J350" s="139"/>
    </row>
    <row r="351" spans="3:10">
      <c r="C351" s="137"/>
      <c r="D351" s="137"/>
      <c r="E351" s="137"/>
      <c r="J351" s="139"/>
    </row>
    <row r="352" spans="3:10">
      <c r="C352" s="137"/>
      <c r="D352" s="137"/>
      <c r="E352" s="137"/>
      <c r="J352" s="139"/>
    </row>
    <row r="353" spans="3:10">
      <c r="C353" s="137"/>
      <c r="D353" s="137"/>
      <c r="E353" s="137"/>
      <c r="J353" s="139"/>
    </row>
    <row r="354" spans="3:10">
      <c r="C354" s="137"/>
      <c r="D354" s="137"/>
      <c r="E354" s="137"/>
      <c r="J354" s="139"/>
    </row>
    <row r="355" spans="3:10">
      <c r="C355" s="137"/>
      <c r="D355" s="137"/>
      <c r="E355" s="137"/>
      <c r="J355" s="139"/>
    </row>
    <row r="356" spans="3:10">
      <c r="C356" s="137"/>
      <c r="D356" s="137"/>
      <c r="E356" s="137"/>
      <c r="J356" s="139"/>
    </row>
    <row r="357" spans="3:10">
      <c r="C357" s="137"/>
      <c r="D357" s="137"/>
      <c r="E357" s="137"/>
      <c r="J357" s="139"/>
    </row>
    <row r="358" spans="3:10">
      <c r="C358" s="137"/>
      <c r="D358" s="137"/>
      <c r="E358" s="137"/>
      <c r="J358" s="139"/>
    </row>
    <row r="359" spans="3:10">
      <c r="C359" s="137"/>
      <c r="D359" s="137"/>
      <c r="E359" s="137"/>
      <c r="J359" s="139"/>
    </row>
    <row r="360" spans="3:10">
      <c r="C360" s="137"/>
      <c r="D360" s="137"/>
      <c r="E360" s="137"/>
      <c r="J360" s="139"/>
    </row>
    <row r="361" spans="3:10">
      <c r="C361" s="137"/>
      <c r="D361" s="137"/>
      <c r="E361" s="137"/>
      <c r="J361" s="139"/>
    </row>
    <row r="362" spans="3:10">
      <c r="C362" s="137"/>
      <c r="D362" s="137"/>
      <c r="E362" s="137"/>
      <c r="J362" s="139"/>
    </row>
    <row r="363" spans="3:10">
      <c r="C363" s="137"/>
      <c r="D363" s="137"/>
      <c r="E363" s="137"/>
      <c r="J363" s="139"/>
    </row>
    <row r="364" spans="3:10">
      <c r="C364" s="137"/>
      <c r="D364" s="137"/>
      <c r="E364" s="137"/>
      <c r="J364" s="139"/>
    </row>
    <row r="365" spans="3:10">
      <c r="C365" s="137"/>
      <c r="D365" s="137"/>
      <c r="E365" s="137"/>
      <c r="J365" s="139"/>
    </row>
    <row r="366" spans="3:10">
      <c r="C366" s="137"/>
      <c r="D366" s="137"/>
      <c r="E366" s="137"/>
      <c r="J366" s="139"/>
    </row>
    <row r="367" spans="3:10">
      <c r="C367" s="137"/>
      <c r="D367" s="137"/>
      <c r="E367" s="137"/>
      <c r="J367" s="139"/>
    </row>
    <row r="368" spans="3:10">
      <c r="C368" s="137"/>
      <c r="D368" s="137"/>
      <c r="E368" s="137"/>
      <c r="J368" s="139"/>
    </row>
    <row r="369" spans="3:10">
      <c r="C369" s="137"/>
      <c r="D369" s="137"/>
      <c r="E369" s="137"/>
      <c r="J369" s="139"/>
    </row>
    <row r="370" spans="3:10">
      <c r="C370" s="137"/>
      <c r="D370" s="137"/>
      <c r="E370" s="137"/>
      <c r="J370" s="139"/>
    </row>
    <row r="371" spans="3:10">
      <c r="C371" s="137"/>
      <c r="D371" s="137"/>
      <c r="E371" s="137"/>
      <c r="J371" s="139"/>
    </row>
    <row r="372" spans="3:10">
      <c r="C372" s="137"/>
      <c r="D372" s="137"/>
      <c r="E372" s="137"/>
      <c r="J372" s="139"/>
    </row>
    <row r="373" spans="3:10">
      <c r="C373" s="137"/>
      <c r="D373" s="137"/>
      <c r="E373" s="137"/>
      <c r="J373" s="139"/>
    </row>
    <row r="374" spans="3:10">
      <c r="C374" s="137"/>
      <c r="D374" s="137"/>
      <c r="E374" s="137"/>
      <c r="J374" s="139"/>
    </row>
    <row r="375" spans="3:10">
      <c r="C375" s="137"/>
      <c r="D375" s="137"/>
      <c r="E375" s="137"/>
      <c r="J375" s="139"/>
    </row>
    <row r="376" spans="3:10">
      <c r="C376" s="137"/>
      <c r="D376" s="137"/>
      <c r="E376" s="137"/>
      <c r="J376" s="139"/>
    </row>
    <row r="377" spans="3:10">
      <c r="C377" s="137"/>
      <c r="D377" s="137"/>
      <c r="E377" s="137"/>
      <c r="J377" s="139"/>
    </row>
    <row r="378" spans="3:10">
      <c r="C378" s="137"/>
      <c r="D378" s="137"/>
      <c r="E378" s="137"/>
      <c r="J378" s="139"/>
    </row>
    <row r="379" spans="3:10">
      <c r="C379" s="137"/>
      <c r="D379" s="137"/>
      <c r="E379" s="137"/>
      <c r="J379" s="139"/>
    </row>
    <row r="380" spans="3:10">
      <c r="C380" s="137"/>
      <c r="D380" s="137"/>
      <c r="E380" s="137"/>
      <c r="J380" s="139"/>
    </row>
    <row r="381" spans="3:10">
      <c r="C381" s="137"/>
      <c r="D381" s="137"/>
      <c r="E381" s="137"/>
      <c r="J381" s="139"/>
    </row>
    <row r="382" spans="3:10">
      <c r="C382" s="137"/>
      <c r="D382" s="137"/>
      <c r="E382" s="137"/>
      <c r="J382" s="139"/>
    </row>
    <row r="383" spans="3:10">
      <c r="C383" s="137"/>
      <c r="D383" s="137"/>
      <c r="E383" s="137"/>
      <c r="J383" s="139"/>
    </row>
    <row r="384" spans="3:10">
      <c r="C384" s="137"/>
      <c r="D384" s="137"/>
      <c r="E384" s="137"/>
      <c r="J384" s="139"/>
    </row>
    <row r="385" spans="3:10">
      <c r="C385" s="137"/>
      <c r="D385" s="137"/>
      <c r="E385" s="137"/>
      <c r="J385" s="139"/>
    </row>
    <row r="386" spans="3:10">
      <c r="C386" s="137"/>
      <c r="D386" s="137"/>
      <c r="E386" s="137"/>
      <c r="J386" s="139"/>
    </row>
    <row r="387" spans="3:10">
      <c r="C387" s="137"/>
      <c r="D387" s="137"/>
      <c r="E387" s="137"/>
      <c r="J387" s="139"/>
    </row>
    <row r="388" spans="3:10">
      <c r="C388" s="137"/>
      <c r="D388" s="137"/>
      <c r="E388" s="137"/>
      <c r="J388" s="139"/>
    </row>
    <row r="389" spans="3:10">
      <c r="C389" s="137"/>
      <c r="D389" s="137"/>
      <c r="E389" s="137"/>
      <c r="J389" s="139"/>
    </row>
    <row r="390" spans="3:10">
      <c r="C390" s="137"/>
      <c r="D390" s="137"/>
      <c r="E390" s="137"/>
      <c r="J390" s="139"/>
    </row>
    <row r="391" spans="3:10">
      <c r="C391" s="137"/>
      <c r="D391" s="137"/>
      <c r="E391" s="137"/>
      <c r="J391" s="139"/>
    </row>
    <row r="392" spans="3:10">
      <c r="C392" s="137"/>
      <c r="D392" s="137"/>
      <c r="E392" s="137"/>
      <c r="J392" s="139"/>
    </row>
    <row r="393" spans="3:10">
      <c r="C393" s="137"/>
      <c r="D393" s="137"/>
      <c r="E393" s="137"/>
      <c r="J393" s="139"/>
    </row>
    <row r="394" spans="3:10">
      <c r="C394" s="137"/>
      <c r="D394" s="137"/>
      <c r="E394" s="137"/>
      <c r="J394" s="139"/>
    </row>
    <row r="395" spans="3:10">
      <c r="C395" s="137"/>
      <c r="D395" s="137"/>
      <c r="E395" s="137"/>
      <c r="J395" s="139"/>
    </row>
    <row r="396" spans="3:10">
      <c r="C396" s="137"/>
      <c r="D396" s="137"/>
      <c r="E396" s="137"/>
      <c r="J396" s="139"/>
    </row>
    <row r="397" spans="3:10">
      <c r="C397" s="137"/>
      <c r="D397" s="137"/>
      <c r="E397" s="137"/>
      <c r="J397" s="139"/>
    </row>
    <row r="398" spans="3:10">
      <c r="C398" s="137"/>
      <c r="D398" s="137"/>
      <c r="E398" s="137"/>
      <c r="J398" s="139"/>
    </row>
    <row r="399" spans="3:10">
      <c r="C399" s="137"/>
      <c r="D399" s="137"/>
      <c r="E399" s="137"/>
      <c r="J399" s="139"/>
    </row>
    <row r="400" spans="3:10">
      <c r="C400" s="137"/>
      <c r="D400" s="137"/>
      <c r="E400" s="137"/>
      <c r="J400" s="139"/>
    </row>
    <row r="401" spans="3:10">
      <c r="C401" s="137"/>
      <c r="D401" s="137"/>
      <c r="E401" s="137"/>
      <c r="J401" s="139"/>
    </row>
    <row r="402" spans="3:10">
      <c r="C402" s="137"/>
      <c r="D402" s="137"/>
      <c r="E402" s="137"/>
      <c r="J402" s="139"/>
    </row>
    <row r="403" spans="3:10">
      <c r="C403" s="137"/>
      <c r="D403" s="137"/>
      <c r="E403" s="137"/>
      <c r="J403" s="139"/>
    </row>
    <row r="404" spans="3:10">
      <c r="C404" s="137"/>
      <c r="D404" s="137"/>
      <c r="E404" s="137"/>
      <c r="J404" s="139"/>
    </row>
    <row r="405" spans="3:10">
      <c r="C405" s="137"/>
      <c r="D405" s="137"/>
      <c r="E405" s="137"/>
      <c r="J405" s="139"/>
    </row>
    <row r="406" spans="3:10">
      <c r="C406" s="137"/>
      <c r="D406" s="137"/>
      <c r="E406" s="137"/>
      <c r="J406" s="139"/>
    </row>
    <row r="407" spans="3:10">
      <c r="C407" s="137"/>
      <c r="D407" s="137"/>
      <c r="E407" s="137"/>
      <c r="J407" s="139"/>
    </row>
    <row r="408" spans="3:10">
      <c r="C408" s="137"/>
      <c r="D408" s="137"/>
      <c r="E408" s="137"/>
      <c r="J408" s="139"/>
    </row>
    <row r="409" spans="3:10">
      <c r="C409" s="137"/>
      <c r="D409" s="137"/>
      <c r="E409" s="137"/>
      <c r="J409" s="139"/>
    </row>
    <row r="410" spans="3:10">
      <c r="C410" s="137"/>
      <c r="D410" s="137"/>
      <c r="E410" s="137"/>
      <c r="J410" s="139"/>
    </row>
    <row r="411" spans="3:10">
      <c r="C411" s="137"/>
      <c r="D411" s="137"/>
      <c r="E411" s="137"/>
      <c r="J411" s="139"/>
    </row>
    <row r="412" spans="3:10">
      <c r="C412" s="137"/>
      <c r="D412" s="137"/>
      <c r="E412" s="137"/>
      <c r="J412" s="139"/>
    </row>
    <row r="413" spans="3:10">
      <c r="C413" s="137"/>
      <c r="D413" s="137"/>
      <c r="E413" s="137"/>
      <c r="J413" s="139"/>
    </row>
    <row r="414" spans="3:10">
      <c r="C414" s="137"/>
      <c r="D414" s="137"/>
      <c r="E414" s="137"/>
      <c r="J414" s="139"/>
    </row>
    <row r="415" spans="3:10">
      <c r="C415" s="137"/>
      <c r="D415" s="137"/>
      <c r="E415" s="137"/>
      <c r="J415" s="139"/>
    </row>
    <row r="416" spans="3:10">
      <c r="C416" s="137"/>
      <c r="D416" s="137"/>
      <c r="E416" s="137"/>
      <c r="J416" s="139"/>
    </row>
    <row r="417" spans="3:10">
      <c r="C417" s="137"/>
      <c r="D417" s="137"/>
      <c r="E417" s="137"/>
      <c r="J417" s="139"/>
    </row>
    <row r="418" spans="3:10">
      <c r="C418" s="137"/>
      <c r="D418" s="137"/>
      <c r="E418" s="137"/>
      <c r="J418" s="139"/>
    </row>
    <row r="419" spans="3:10">
      <c r="C419" s="137"/>
      <c r="D419" s="137"/>
      <c r="E419" s="137"/>
      <c r="J419" s="139"/>
    </row>
    <row r="420" spans="3:10">
      <c r="C420" s="137"/>
      <c r="D420" s="137"/>
      <c r="E420" s="137"/>
      <c r="J420" s="139"/>
    </row>
    <row r="421" spans="3:10">
      <c r="C421" s="137"/>
      <c r="D421" s="137"/>
      <c r="E421" s="137"/>
      <c r="J421" s="139"/>
    </row>
    <row r="422" spans="3:10">
      <c r="C422" s="137"/>
      <c r="D422" s="137"/>
      <c r="E422" s="137"/>
      <c r="J422" s="139"/>
    </row>
    <row r="423" spans="3:10">
      <c r="C423" s="137"/>
      <c r="D423" s="137"/>
      <c r="E423" s="137"/>
      <c r="J423" s="139"/>
    </row>
    <row r="424" spans="3:10">
      <c r="C424" s="137"/>
      <c r="D424" s="137"/>
      <c r="E424" s="137"/>
      <c r="J424" s="139"/>
    </row>
    <row r="425" spans="3:10">
      <c r="C425" s="137"/>
      <c r="D425" s="137"/>
      <c r="E425" s="137"/>
      <c r="J425" s="139"/>
    </row>
    <row r="426" spans="3:10">
      <c r="C426" s="137"/>
      <c r="D426" s="137"/>
      <c r="E426" s="137"/>
      <c r="J426" s="139"/>
    </row>
    <row r="427" spans="3:10">
      <c r="C427" s="137"/>
      <c r="D427" s="137"/>
      <c r="E427" s="137"/>
      <c r="J427" s="139"/>
    </row>
    <row r="428" spans="3:10">
      <c r="C428" s="137"/>
      <c r="D428" s="137"/>
      <c r="E428" s="137"/>
      <c r="J428" s="139"/>
    </row>
    <row r="429" spans="3:10">
      <c r="C429" s="137"/>
      <c r="D429" s="137"/>
      <c r="E429" s="137"/>
      <c r="J429" s="139"/>
    </row>
    <row r="430" spans="3:10">
      <c r="C430" s="137"/>
      <c r="D430" s="137"/>
      <c r="E430" s="137"/>
      <c r="J430" s="139"/>
    </row>
    <row r="431" spans="3:10">
      <c r="C431" s="137"/>
      <c r="D431" s="137"/>
      <c r="E431" s="137"/>
      <c r="J431" s="139"/>
    </row>
    <row r="432" spans="3:10">
      <c r="C432" s="137"/>
      <c r="D432" s="137"/>
      <c r="E432" s="137"/>
      <c r="J432" s="139"/>
    </row>
    <row r="433" spans="3:10">
      <c r="C433" s="137"/>
      <c r="D433" s="137"/>
      <c r="E433" s="137"/>
      <c r="J433" s="139"/>
    </row>
    <row r="434" spans="3:10">
      <c r="C434" s="137"/>
      <c r="D434" s="137"/>
      <c r="E434" s="137"/>
      <c r="J434" s="139"/>
    </row>
    <row r="435" spans="3:10">
      <c r="C435" s="137"/>
      <c r="D435" s="137"/>
      <c r="E435" s="137"/>
      <c r="J435" s="139"/>
    </row>
    <row r="436" spans="3:10">
      <c r="C436" s="137"/>
      <c r="D436" s="137"/>
      <c r="E436" s="137"/>
      <c r="J436" s="139"/>
    </row>
    <row r="437" spans="3:10">
      <c r="C437" s="137"/>
      <c r="D437" s="137"/>
      <c r="E437" s="137"/>
      <c r="J437" s="139"/>
    </row>
    <row r="438" spans="3:10">
      <c r="C438" s="137"/>
      <c r="D438" s="137"/>
      <c r="E438" s="137"/>
      <c r="J438" s="139"/>
    </row>
    <row r="439" spans="3:10">
      <c r="C439" s="137"/>
      <c r="D439" s="137"/>
      <c r="E439" s="137"/>
      <c r="J439" s="139"/>
    </row>
    <row r="440" spans="3:10">
      <c r="C440" s="137"/>
      <c r="D440" s="137"/>
      <c r="E440" s="137"/>
      <c r="J440" s="139"/>
    </row>
    <row r="441" spans="3:10">
      <c r="C441" s="137"/>
      <c r="D441" s="137"/>
      <c r="E441" s="137"/>
      <c r="J441" s="139"/>
    </row>
    <row r="442" spans="3:10">
      <c r="C442" s="137"/>
      <c r="D442" s="137"/>
      <c r="E442" s="137"/>
      <c r="J442" s="139"/>
    </row>
    <row r="443" spans="3:10">
      <c r="C443" s="137"/>
      <c r="D443" s="137"/>
      <c r="E443" s="137"/>
      <c r="J443" s="139"/>
    </row>
    <row r="444" spans="3:10">
      <c r="C444" s="137"/>
      <c r="D444" s="137"/>
      <c r="E444" s="137"/>
      <c r="J444" s="139"/>
    </row>
    <row r="445" spans="3:10">
      <c r="C445" s="137"/>
      <c r="D445" s="137"/>
      <c r="E445" s="137"/>
      <c r="J445" s="139"/>
    </row>
    <row r="446" spans="3:10">
      <c r="C446" s="137"/>
      <c r="D446" s="137"/>
      <c r="E446" s="137"/>
      <c r="J446" s="139"/>
    </row>
    <row r="447" spans="3:10">
      <c r="C447" s="137"/>
      <c r="D447" s="137"/>
      <c r="E447" s="137"/>
      <c r="J447" s="139"/>
    </row>
    <row r="448" spans="3:10">
      <c r="C448" s="137"/>
      <c r="D448" s="137"/>
      <c r="E448" s="137"/>
      <c r="J448" s="139"/>
    </row>
    <row r="449" spans="3:10">
      <c r="C449" s="137"/>
      <c r="D449" s="137"/>
      <c r="E449" s="137"/>
      <c r="J449" s="139"/>
    </row>
    <row r="450" spans="3:10">
      <c r="C450" s="137"/>
      <c r="D450" s="137"/>
      <c r="E450" s="137"/>
      <c r="J450" s="139"/>
    </row>
    <row r="451" spans="3:10">
      <c r="C451" s="137"/>
      <c r="D451" s="137"/>
      <c r="E451" s="137"/>
      <c r="J451" s="139"/>
    </row>
    <row r="452" spans="3:10">
      <c r="C452" s="137"/>
      <c r="D452" s="137"/>
      <c r="E452" s="137"/>
      <c r="J452" s="139"/>
    </row>
    <row r="453" spans="3:10">
      <c r="C453" s="137"/>
      <c r="D453" s="137"/>
      <c r="E453" s="137"/>
      <c r="J453" s="139"/>
    </row>
    <row r="454" spans="3:10">
      <c r="C454" s="137"/>
      <c r="D454" s="137"/>
      <c r="E454" s="137"/>
      <c r="J454" s="139"/>
    </row>
    <row r="455" spans="3:10">
      <c r="C455" s="137"/>
      <c r="D455" s="137"/>
      <c r="E455" s="137"/>
      <c r="J455" s="139"/>
    </row>
    <row r="456" spans="3:10">
      <c r="C456" s="137"/>
      <c r="D456" s="137"/>
      <c r="E456" s="137"/>
      <c r="J456" s="139"/>
    </row>
    <row r="457" spans="3:10">
      <c r="C457" s="137"/>
      <c r="D457" s="137"/>
      <c r="E457" s="137"/>
      <c r="J457" s="139"/>
    </row>
    <row r="458" spans="3:10">
      <c r="C458" s="137"/>
      <c r="D458" s="137"/>
      <c r="E458" s="137"/>
      <c r="J458" s="139"/>
    </row>
    <row r="459" spans="3:10">
      <c r="C459" s="137"/>
      <c r="D459" s="137"/>
      <c r="E459" s="137"/>
      <c r="J459" s="139"/>
    </row>
    <row r="460" spans="3:10">
      <c r="C460" s="137"/>
      <c r="D460" s="137"/>
      <c r="E460" s="137"/>
      <c r="J460" s="139"/>
    </row>
    <row r="461" spans="3:10">
      <c r="C461" s="137"/>
      <c r="D461" s="137"/>
      <c r="E461" s="137"/>
      <c r="J461" s="139"/>
    </row>
    <row r="462" spans="3:10">
      <c r="C462" s="137"/>
      <c r="D462" s="137"/>
      <c r="E462" s="137"/>
      <c r="J462" s="139"/>
    </row>
    <row r="463" spans="3:10">
      <c r="C463" s="137"/>
      <c r="D463" s="137"/>
      <c r="E463" s="137"/>
      <c r="J463" s="139"/>
    </row>
    <row r="464" spans="3:10">
      <c r="C464" s="137"/>
      <c r="D464" s="137"/>
      <c r="E464" s="137"/>
      <c r="J464" s="139"/>
    </row>
    <row r="465" spans="3:10">
      <c r="C465" s="137"/>
      <c r="D465" s="137"/>
      <c r="E465" s="137"/>
      <c r="J465" s="139"/>
    </row>
    <row r="466" spans="3:10">
      <c r="C466" s="137"/>
      <c r="D466" s="137"/>
      <c r="E466" s="137"/>
      <c r="J466" s="139"/>
    </row>
    <row r="467" spans="3:10">
      <c r="C467" s="137"/>
      <c r="D467" s="137"/>
      <c r="E467" s="137"/>
      <c r="J467" s="139"/>
    </row>
    <row r="468" spans="3:10">
      <c r="C468" s="137"/>
      <c r="D468" s="137"/>
      <c r="E468" s="137"/>
      <c r="J468" s="139"/>
    </row>
    <row r="469" spans="3:10">
      <c r="C469" s="137"/>
      <c r="D469" s="137"/>
      <c r="E469" s="137"/>
      <c r="J469" s="139"/>
    </row>
    <row r="470" spans="3:10">
      <c r="C470" s="137"/>
      <c r="D470" s="137"/>
      <c r="E470" s="137"/>
      <c r="J470" s="139"/>
    </row>
    <row r="471" spans="3:10">
      <c r="C471" s="137"/>
      <c r="D471" s="137"/>
      <c r="E471" s="137"/>
      <c r="J471" s="139"/>
    </row>
    <row r="472" spans="3:10">
      <c r="C472" s="137"/>
      <c r="D472" s="137"/>
      <c r="E472" s="137"/>
      <c r="J472" s="139"/>
    </row>
    <row r="473" spans="3:10">
      <c r="C473" s="137"/>
      <c r="D473" s="137"/>
      <c r="E473" s="137"/>
      <c r="J473" s="139"/>
    </row>
    <row r="474" spans="3:10">
      <c r="C474" s="137"/>
      <c r="D474" s="137"/>
      <c r="E474" s="137"/>
      <c r="J474" s="139"/>
    </row>
    <row r="475" spans="3:10">
      <c r="C475" s="137"/>
      <c r="D475" s="137"/>
      <c r="E475" s="137"/>
      <c r="J475" s="139"/>
    </row>
    <row r="476" spans="3:10">
      <c r="C476" s="137"/>
      <c r="D476" s="137"/>
      <c r="E476" s="137"/>
      <c r="J476" s="139"/>
    </row>
    <row r="477" spans="3:10">
      <c r="C477" s="137"/>
      <c r="D477" s="137"/>
      <c r="E477" s="137"/>
      <c r="J477" s="139"/>
    </row>
    <row r="478" spans="3:10">
      <c r="C478" s="137"/>
      <c r="D478" s="137"/>
      <c r="E478" s="137"/>
      <c r="J478" s="139"/>
    </row>
    <row r="479" spans="3:10">
      <c r="C479" s="137"/>
      <c r="D479" s="137"/>
      <c r="E479" s="137"/>
      <c r="J479" s="139"/>
    </row>
    <row r="480" spans="3:10">
      <c r="C480" s="137"/>
      <c r="D480" s="137"/>
      <c r="E480" s="137"/>
      <c r="J480" s="139"/>
    </row>
    <row r="481" spans="3:10">
      <c r="C481" s="137"/>
      <c r="D481" s="137"/>
      <c r="E481" s="137"/>
      <c r="J481" s="139"/>
    </row>
    <row r="482" spans="3:10">
      <c r="C482" s="137"/>
      <c r="D482" s="137"/>
      <c r="E482" s="137"/>
      <c r="J482" s="139"/>
    </row>
    <row r="483" spans="3:10">
      <c r="C483" s="137"/>
      <c r="D483" s="137"/>
      <c r="E483" s="137"/>
      <c r="J483" s="139"/>
    </row>
    <row r="484" spans="3:10">
      <c r="C484" s="137"/>
      <c r="D484" s="137"/>
      <c r="E484" s="137"/>
      <c r="J484" s="139"/>
    </row>
    <row r="485" spans="3:10">
      <c r="C485" s="137"/>
      <c r="D485" s="137"/>
      <c r="E485" s="137"/>
      <c r="J485" s="139"/>
    </row>
    <row r="486" spans="3:10">
      <c r="C486" s="137"/>
      <c r="D486" s="137"/>
      <c r="E486" s="137"/>
      <c r="J486" s="139"/>
    </row>
    <row r="487" spans="3:10">
      <c r="C487" s="137"/>
      <c r="D487" s="137"/>
      <c r="E487" s="137"/>
      <c r="J487" s="139"/>
    </row>
    <row r="488" spans="3:10">
      <c r="C488" s="137"/>
      <c r="D488" s="137"/>
      <c r="E488" s="137"/>
      <c r="J488" s="139"/>
    </row>
    <row r="489" spans="3:10">
      <c r="C489" s="137"/>
      <c r="D489" s="137"/>
      <c r="E489" s="137"/>
      <c r="J489" s="139"/>
    </row>
    <row r="490" spans="3:10">
      <c r="C490" s="137"/>
      <c r="D490" s="137"/>
      <c r="E490" s="137"/>
      <c r="J490" s="139"/>
    </row>
    <row r="491" spans="3:10">
      <c r="C491" s="137"/>
      <c r="D491" s="137"/>
      <c r="E491" s="137"/>
      <c r="J491" s="139"/>
    </row>
    <row r="492" spans="3:10">
      <c r="C492" s="137"/>
      <c r="D492" s="137"/>
      <c r="E492" s="137"/>
      <c r="J492" s="139"/>
    </row>
    <row r="493" spans="3:10">
      <c r="C493" s="137"/>
      <c r="D493" s="137"/>
      <c r="E493" s="137"/>
      <c r="J493" s="139"/>
    </row>
    <row r="494" spans="3:10">
      <c r="C494" s="137"/>
      <c r="D494" s="137"/>
      <c r="E494" s="137"/>
      <c r="J494" s="139"/>
    </row>
    <row r="495" spans="3:10">
      <c r="C495" s="137"/>
      <c r="D495" s="137"/>
      <c r="E495" s="137"/>
      <c r="J495" s="139"/>
    </row>
    <row r="496" spans="3:10">
      <c r="C496" s="137"/>
      <c r="D496" s="137"/>
      <c r="E496" s="137"/>
      <c r="J496" s="139"/>
    </row>
    <row r="497" spans="3:10">
      <c r="C497" s="137"/>
      <c r="D497" s="137"/>
      <c r="E497" s="137"/>
      <c r="J497" s="139"/>
    </row>
    <row r="498" spans="3:10">
      <c r="C498" s="137"/>
      <c r="D498" s="137"/>
      <c r="E498" s="137"/>
      <c r="J498" s="139"/>
    </row>
    <row r="499" spans="3:10">
      <c r="C499" s="137"/>
      <c r="D499" s="137"/>
      <c r="E499" s="137"/>
      <c r="J499" s="139"/>
    </row>
    <row r="500" spans="3:10">
      <c r="C500" s="137"/>
      <c r="D500" s="137"/>
      <c r="E500" s="137"/>
      <c r="J500" s="139"/>
    </row>
    <row r="501" spans="3:10">
      <c r="C501" s="137"/>
      <c r="D501" s="137"/>
      <c r="E501" s="137"/>
      <c r="J501" s="139"/>
    </row>
    <row r="502" spans="3:10">
      <c r="C502" s="137"/>
      <c r="D502" s="137"/>
      <c r="E502" s="137"/>
      <c r="J502" s="139"/>
    </row>
    <row r="503" spans="3:10">
      <c r="C503" s="137"/>
      <c r="D503" s="137"/>
      <c r="E503" s="137"/>
      <c r="J503" s="139"/>
    </row>
    <row r="504" spans="3:10">
      <c r="C504" s="137"/>
      <c r="D504" s="137"/>
      <c r="E504" s="137"/>
      <c r="J504" s="139"/>
    </row>
    <row r="505" spans="3:10">
      <c r="C505" s="137"/>
      <c r="D505" s="137"/>
      <c r="E505" s="137"/>
      <c r="J505" s="139"/>
    </row>
    <row r="506" spans="3:10">
      <c r="C506" s="137"/>
      <c r="D506" s="137"/>
      <c r="E506" s="137"/>
      <c r="J506" s="139"/>
    </row>
    <row r="507" spans="3:10">
      <c r="C507" s="137"/>
      <c r="D507" s="137"/>
      <c r="E507" s="137"/>
      <c r="J507" s="139"/>
    </row>
    <row r="508" spans="3:10">
      <c r="C508" s="137"/>
      <c r="D508" s="137"/>
      <c r="E508" s="137"/>
      <c r="J508" s="139"/>
    </row>
    <row r="509" spans="3:10">
      <c r="C509" s="137"/>
      <c r="D509" s="137"/>
      <c r="E509" s="137"/>
      <c r="J509" s="139"/>
    </row>
    <row r="510" spans="3:10">
      <c r="C510" s="137"/>
      <c r="D510" s="137"/>
      <c r="E510" s="137"/>
      <c r="J510" s="139"/>
    </row>
    <row r="511" spans="3:10">
      <c r="C511" s="137"/>
      <c r="D511" s="137"/>
      <c r="E511" s="137"/>
      <c r="J511" s="139"/>
    </row>
    <row r="512" spans="3:10">
      <c r="C512" s="137"/>
      <c r="D512" s="137"/>
      <c r="E512" s="137"/>
      <c r="J512" s="139"/>
    </row>
    <row r="513" spans="3:10">
      <c r="C513" s="137"/>
      <c r="D513" s="137"/>
      <c r="E513" s="137"/>
      <c r="J513" s="139"/>
    </row>
    <row r="514" spans="3:10">
      <c r="C514" s="137"/>
      <c r="D514" s="137"/>
      <c r="E514" s="137"/>
      <c r="J514" s="139"/>
    </row>
    <row r="515" spans="3:10">
      <c r="C515" s="137"/>
      <c r="D515" s="137"/>
      <c r="E515" s="137"/>
      <c r="J515" s="139"/>
    </row>
    <row r="516" spans="3:10">
      <c r="C516" s="137"/>
      <c r="D516" s="137"/>
      <c r="E516" s="137"/>
      <c r="J516" s="139"/>
    </row>
    <row r="517" spans="3:10">
      <c r="C517" s="137"/>
      <c r="D517" s="137"/>
      <c r="E517" s="137"/>
      <c r="J517" s="139"/>
    </row>
    <row r="518" spans="3:10">
      <c r="C518" s="137"/>
      <c r="D518" s="137"/>
      <c r="E518" s="137"/>
      <c r="J518" s="139"/>
    </row>
    <row r="519" spans="3:10">
      <c r="C519" s="137"/>
      <c r="D519" s="137"/>
      <c r="E519" s="137"/>
      <c r="J519" s="139"/>
    </row>
    <row r="520" spans="3:10">
      <c r="C520" s="137"/>
      <c r="D520" s="137"/>
      <c r="E520" s="137"/>
      <c r="J520" s="139"/>
    </row>
    <row r="521" spans="3:10">
      <c r="C521" s="137"/>
      <c r="D521" s="137"/>
      <c r="E521" s="137"/>
      <c r="J521" s="139"/>
    </row>
    <row r="522" spans="3:10">
      <c r="C522" s="137"/>
      <c r="D522" s="137"/>
      <c r="E522" s="137"/>
      <c r="J522" s="139"/>
    </row>
    <row r="523" spans="3:10">
      <c r="C523" s="137"/>
      <c r="D523" s="137"/>
      <c r="E523" s="137"/>
      <c r="J523" s="139"/>
    </row>
    <row r="524" spans="3:10">
      <c r="C524" s="137"/>
      <c r="D524" s="137"/>
      <c r="E524" s="137"/>
      <c r="J524" s="139"/>
    </row>
    <row r="525" spans="3:10">
      <c r="C525" s="137"/>
      <c r="D525" s="137"/>
      <c r="E525" s="137"/>
      <c r="J525" s="139"/>
    </row>
    <row r="526" spans="3:10">
      <c r="C526" s="137"/>
      <c r="D526" s="137"/>
      <c r="E526" s="137"/>
      <c r="J526" s="139"/>
    </row>
    <row r="527" spans="3:10">
      <c r="C527" s="137"/>
      <c r="D527" s="137"/>
      <c r="E527" s="137"/>
      <c r="J527" s="139"/>
    </row>
    <row r="528" spans="3:10">
      <c r="C528" s="137"/>
      <c r="D528" s="137"/>
      <c r="E528" s="137"/>
      <c r="J528" s="139"/>
    </row>
    <row r="529" spans="3:10">
      <c r="C529" s="137"/>
      <c r="D529" s="137"/>
      <c r="E529" s="137"/>
      <c r="J529" s="139"/>
    </row>
    <row r="530" spans="3:10">
      <c r="C530" s="137"/>
      <c r="D530" s="137"/>
      <c r="E530" s="137"/>
      <c r="J530" s="139"/>
    </row>
    <row r="531" spans="3:10">
      <c r="C531" s="137"/>
      <c r="D531" s="137"/>
      <c r="E531" s="137"/>
      <c r="J531" s="139"/>
    </row>
    <row r="532" spans="3:10">
      <c r="C532" s="137"/>
      <c r="D532" s="137"/>
      <c r="E532" s="137"/>
      <c r="J532" s="139"/>
    </row>
    <row r="533" spans="3:10">
      <c r="C533" s="137"/>
      <c r="D533" s="137"/>
      <c r="E533" s="137"/>
      <c r="J533" s="139"/>
    </row>
    <row r="534" spans="3:10">
      <c r="C534" s="137"/>
      <c r="D534" s="137"/>
      <c r="E534" s="137"/>
      <c r="J534" s="139"/>
    </row>
    <row r="535" spans="3:10">
      <c r="C535" s="137"/>
      <c r="D535" s="137"/>
      <c r="E535" s="137"/>
      <c r="J535" s="139"/>
    </row>
    <row r="536" spans="3:10">
      <c r="C536" s="137"/>
      <c r="D536" s="137"/>
      <c r="E536" s="137"/>
      <c r="J536" s="139"/>
    </row>
    <row r="537" spans="3:10">
      <c r="C537" s="137"/>
      <c r="D537" s="137"/>
      <c r="E537" s="137"/>
      <c r="J537" s="139"/>
    </row>
    <row r="538" spans="3:10">
      <c r="C538" s="137"/>
      <c r="D538" s="137"/>
      <c r="E538" s="137"/>
      <c r="J538" s="139"/>
    </row>
    <row r="539" spans="3:10">
      <c r="C539" s="137"/>
      <c r="D539" s="137"/>
      <c r="E539" s="137"/>
      <c r="J539" s="139"/>
    </row>
    <row r="540" spans="3:10">
      <c r="C540" s="137"/>
      <c r="D540" s="137"/>
      <c r="E540" s="137"/>
      <c r="J540" s="139"/>
    </row>
    <row r="541" spans="3:10">
      <c r="C541" s="137"/>
      <c r="D541" s="137"/>
      <c r="E541" s="137"/>
      <c r="J541" s="139"/>
    </row>
    <row r="542" spans="3:10">
      <c r="C542" s="137"/>
      <c r="D542" s="137"/>
      <c r="E542" s="137"/>
      <c r="J542" s="139"/>
    </row>
    <row r="543" spans="3:10">
      <c r="C543" s="137"/>
      <c r="D543" s="137"/>
      <c r="E543" s="137"/>
      <c r="J543" s="139"/>
    </row>
    <row r="544" spans="3:10">
      <c r="C544" s="137"/>
      <c r="D544" s="137"/>
      <c r="E544" s="137"/>
      <c r="J544" s="139"/>
    </row>
    <row r="545" spans="3:10">
      <c r="C545" s="137"/>
      <c r="D545" s="137"/>
      <c r="E545" s="137"/>
      <c r="J545" s="139"/>
    </row>
    <row r="546" spans="3:10">
      <c r="C546" s="137"/>
      <c r="D546" s="137"/>
      <c r="E546" s="137"/>
      <c r="J546" s="139"/>
    </row>
    <row r="547" spans="3:10">
      <c r="C547" s="137"/>
      <c r="D547" s="137"/>
      <c r="E547" s="137"/>
      <c r="J547" s="139"/>
    </row>
    <row r="548" spans="3:10">
      <c r="C548" s="137"/>
      <c r="D548" s="137"/>
      <c r="E548" s="137"/>
      <c r="J548" s="139"/>
    </row>
    <row r="549" spans="3:10">
      <c r="C549" s="137"/>
      <c r="D549" s="137"/>
      <c r="E549" s="137"/>
      <c r="J549" s="139"/>
    </row>
    <row r="550" spans="3:10">
      <c r="C550" s="137"/>
      <c r="D550" s="137"/>
      <c r="E550" s="137"/>
      <c r="J550" s="139"/>
    </row>
    <row r="551" spans="3:10">
      <c r="C551" s="137"/>
      <c r="D551" s="137"/>
      <c r="E551" s="137"/>
      <c r="J551" s="139"/>
    </row>
    <row r="552" spans="3:10">
      <c r="C552" s="137"/>
      <c r="D552" s="137"/>
      <c r="E552" s="137"/>
      <c r="J552" s="139"/>
    </row>
    <row r="553" spans="3:10">
      <c r="C553" s="137"/>
      <c r="D553" s="137"/>
      <c r="E553" s="137"/>
      <c r="J553" s="139"/>
    </row>
    <row r="554" spans="3:10">
      <c r="C554" s="137"/>
      <c r="D554" s="137"/>
      <c r="E554" s="137"/>
      <c r="J554" s="139"/>
    </row>
    <row r="555" spans="3:10">
      <c r="C555" s="137"/>
      <c r="D555" s="137"/>
      <c r="E555" s="137"/>
      <c r="J555" s="139"/>
    </row>
    <row r="556" spans="3:10">
      <c r="C556" s="137"/>
      <c r="D556" s="137"/>
      <c r="E556" s="137"/>
      <c r="J556" s="139"/>
    </row>
    <row r="557" spans="3:10">
      <c r="C557" s="137"/>
      <c r="D557" s="137"/>
      <c r="E557" s="137"/>
      <c r="J557" s="139"/>
    </row>
    <row r="558" spans="3:10">
      <c r="C558" s="137"/>
      <c r="D558" s="137"/>
      <c r="E558" s="137"/>
      <c r="J558" s="139"/>
    </row>
    <row r="559" spans="3:10">
      <c r="C559" s="137"/>
      <c r="D559" s="137"/>
      <c r="E559" s="137"/>
      <c r="J559" s="139"/>
    </row>
    <row r="560" spans="3:10">
      <c r="C560" s="137"/>
      <c r="D560" s="137"/>
      <c r="E560" s="137"/>
      <c r="J560" s="139"/>
    </row>
    <row r="561" spans="3:10">
      <c r="C561" s="137"/>
      <c r="D561" s="137"/>
      <c r="E561" s="137"/>
      <c r="J561" s="139"/>
    </row>
    <row r="562" spans="3:10">
      <c r="C562" s="137"/>
      <c r="D562" s="137"/>
      <c r="E562" s="137"/>
      <c r="J562" s="139"/>
    </row>
    <row r="563" spans="3:10">
      <c r="C563" s="137"/>
      <c r="D563" s="137"/>
      <c r="E563" s="137"/>
      <c r="J563" s="139"/>
    </row>
    <row r="564" spans="3:10">
      <c r="C564" s="137"/>
      <c r="D564" s="137"/>
      <c r="E564" s="137"/>
      <c r="J564" s="139"/>
    </row>
    <row r="565" spans="3:10">
      <c r="C565" s="137"/>
      <c r="D565" s="137"/>
      <c r="E565" s="137"/>
      <c r="J565" s="139"/>
    </row>
    <row r="566" spans="3:10">
      <c r="C566" s="137"/>
      <c r="D566" s="137"/>
      <c r="E566" s="137"/>
      <c r="J566" s="139"/>
    </row>
    <row r="567" spans="3:10">
      <c r="C567" s="137"/>
      <c r="D567" s="137"/>
      <c r="E567" s="137"/>
      <c r="J567" s="139"/>
    </row>
    <row r="568" spans="3:10">
      <c r="C568" s="137"/>
      <c r="D568" s="137"/>
      <c r="E568" s="137"/>
      <c r="J568" s="139"/>
    </row>
    <row r="569" spans="3:10">
      <c r="C569" s="137"/>
      <c r="D569" s="137"/>
      <c r="E569" s="137"/>
      <c r="J569" s="139"/>
    </row>
    <row r="570" spans="3:10">
      <c r="C570" s="137"/>
      <c r="D570" s="137"/>
      <c r="E570" s="137"/>
      <c r="J570" s="139"/>
    </row>
    <row r="571" spans="3:10">
      <c r="C571" s="137"/>
      <c r="D571" s="137"/>
      <c r="E571" s="137"/>
      <c r="J571" s="139"/>
    </row>
    <row r="572" spans="3:10">
      <c r="C572" s="137"/>
      <c r="D572" s="137"/>
      <c r="E572" s="137"/>
      <c r="J572" s="139"/>
    </row>
    <row r="573" spans="3:10">
      <c r="C573" s="137"/>
      <c r="D573" s="137"/>
      <c r="E573" s="137"/>
      <c r="J573" s="139"/>
    </row>
    <row r="574" spans="3:10">
      <c r="C574" s="137"/>
      <c r="D574" s="137"/>
      <c r="E574" s="137"/>
      <c r="J574" s="139"/>
    </row>
    <row r="575" spans="3:10">
      <c r="C575" s="137"/>
      <c r="D575" s="137"/>
      <c r="E575" s="137"/>
      <c r="J575" s="139"/>
    </row>
    <row r="576" spans="3:10">
      <c r="C576" s="137"/>
      <c r="D576" s="137"/>
      <c r="E576" s="137"/>
      <c r="J576" s="139"/>
    </row>
    <row r="577" spans="3:10">
      <c r="C577" s="137"/>
      <c r="D577" s="137"/>
      <c r="E577" s="137"/>
      <c r="J577" s="139"/>
    </row>
    <row r="578" spans="3:10">
      <c r="C578" s="137"/>
      <c r="D578" s="137"/>
      <c r="E578" s="137"/>
      <c r="J578" s="139"/>
    </row>
    <row r="579" spans="3:10">
      <c r="C579" s="137"/>
      <c r="D579" s="137"/>
      <c r="E579" s="137"/>
      <c r="J579" s="139"/>
    </row>
    <row r="580" spans="3:10">
      <c r="C580" s="137"/>
      <c r="D580" s="137"/>
      <c r="E580" s="137"/>
      <c r="J580" s="139"/>
    </row>
    <row r="581" spans="3:10">
      <c r="C581" s="137"/>
      <c r="D581" s="137"/>
      <c r="E581" s="137"/>
      <c r="J581" s="139"/>
    </row>
    <row r="582" spans="3:10">
      <c r="C582" s="137"/>
      <c r="D582" s="137"/>
      <c r="E582" s="137"/>
      <c r="J582" s="139"/>
    </row>
    <row r="583" spans="3:10">
      <c r="C583" s="137"/>
      <c r="D583" s="137"/>
      <c r="E583" s="137"/>
      <c r="J583" s="139"/>
    </row>
    <row r="584" spans="3:10">
      <c r="C584" s="137"/>
      <c r="D584" s="137"/>
      <c r="E584" s="137"/>
      <c r="J584" s="139"/>
    </row>
    <row r="585" spans="3:10">
      <c r="C585" s="137"/>
      <c r="D585" s="137"/>
      <c r="E585" s="137"/>
      <c r="J585" s="139"/>
    </row>
    <row r="586" spans="3:10">
      <c r="C586" s="137"/>
      <c r="D586" s="137"/>
      <c r="E586" s="137"/>
      <c r="J586" s="139"/>
    </row>
    <row r="587" spans="3:10">
      <c r="C587" s="137"/>
      <c r="D587" s="137"/>
      <c r="E587" s="137"/>
      <c r="J587" s="139"/>
    </row>
    <row r="588" spans="3:10">
      <c r="C588" s="137"/>
      <c r="D588" s="137"/>
      <c r="E588" s="137"/>
      <c r="J588" s="139"/>
    </row>
    <row r="589" spans="3:10">
      <c r="C589" s="137"/>
      <c r="D589" s="137"/>
      <c r="E589" s="137"/>
      <c r="J589" s="139"/>
    </row>
    <row r="590" spans="3:10">
      <c r="C590" s="137"/>
      <c r="D590" s="137"/>
      <c r="E590" s="137"/>
      <c r="J590" s="139"/>
    </row>
    <row r="591" spans="3:10">
      <c r="C591" s="137"/>
      <c r="D591" s="137"/>
      <c r="E591" s="137"/>
      <c r="J591" s="139"/>
    </row>
    <row r="592" spans="3:10">
      <c r="C592" s="137"/>
      <c r="D592" s="137"/>
      <c r="E592" s="137"/>
      <c r="J592" s="139"/>
    </row>
    <row r="593" spans="3:10">
      <c r="C593" s="137"/>
      <c r="D593" s="137"/>
      <c r="E593" s="137"/>
      <c r="J593" s="139"/>
    </row>
    <row r="594" spans="3:10">
      <c r="C594" s="137"/>
      <c r="D594" s="137"/>
      <c r="E594" s="137"/>
      <c r="J594" s="139"/>
    </row>
    <row r="595" spans="3:10">
      <c r="C595" s="137"/>
      <c r="D595" s="137"/>
      <c r="E595" s="137"/>
      <c r="J595" s="139"/>
    </row>
    <row r="596" spans="3:10">
      <c r="C596" s="137"/>
      <c r="D596" s="137"/>
      <c r="E596" s="137"/>
      <c r="J596" s="139"/>
    </row>
    <row r="597" spans="3:10">
      <c r="C597" s="137"/>
      <c r="D597" s="137"/>
      <c r="E597" s="137"/>
      <c r="J597" s="139"/>
    </row>
    <row r="598" spans="3:10">
      <c r="C598" s="137"/>
      <c r="D598" s="137"/>
      <c r="E598" s="137"/>
      <c r="J598" s="139"/>
    </row>
    <row r="599" spans="3:10">
      <c r="C599" s="137"/>
      <c r="D599" s="137"/>
      <c r="E599" s="137"/>
      <c r="J599" s="139"/>
    </row>
    <row r="600" spans="3:10">
      <c r="C600" s="137"/>
      <c r="D600" s="137"/>
      <c r="E600" s="137"/>
      <c r="J600" s="139"/>
    </row>
    <row r="601" spans="3:10">
      <c r="C601" s="137"/>
      <c r="D601" s="137"/>
      <c r="E601" s="137"/>
      <c r="J601" s="139"/>
    </row>
    <row r="602" spans="3:10">
      <c r="C602" s="137"/>
      <c r="D602" s="137"/>
      <c r="E602" s="137"/>
      <c r="J602" s="139"/>
    </row>
    <row r="603" spans="3:10">
      <c r="C603" s="137"/>
      <c r="D603" s="137"/>
      <c r="E603" s="137"/>
      <c r="J603" s="139"/>
    </row>
    <row r="604" spans="3:10">
      <c r="C604" s="137"/>
      <c r="D604" s="137"/>
      <c r="E604" s="137"/>
      <c r="J604" s="139"/>
    </row>
    <row r="605" spans="3:10">
      <c r="C605" s="137"/>
      <c r="D605" s="137"/>
      <c r="E605" s="137"/>
      <c r="J605" s="139"/>
    </row>
    <row r="606" spans="3:10">
      <c r="C606" s="137"/>
      <c r="D606" s="137"/>
      <c r="E606" s="137"/>
      <c r="J606" s="139"/>
    </row>
    <row r="607" spans="3:10">
      <c r="C607" s="137"/>
      <c r="D607" s="137"/>
      <c r="E607" s="137"/>
      <c r="J607" s="139"/>
    </row>
    <row r="608" spans="3:10">
      <c r="C608" s="137"/>
      <c r="D608" s="137"/>
      <c r="E608" s="137"/>
      <c r="J608" s="139"/>
    </row>
    <row r="609" spans="3:10">
      <c r="C609" s="137"/>
      <c r="D609" s="137"/>
      <c r="E609" s="137"/>
      <c r="J609" s="139"/>
    </row>
    <row r="610" spans="3:10">
      <c r="C610" s="137"/>
      <c r="D610" s="137"/>
      <c r="E610" s="137"/>
      <c r="J610" s="139"/>
    </row>
    <row r="611" spans="3:10">
      <c r="C611" s="137"/>
      <c r="D611" s="137"/>
      <c r="E611" s="137"/>
      <c r="J611" s="139"/>
    </row>
    <row r="612" spans="3:10">
      <c r="C612" s="137"/>
      <c r="D612" s="137"/>
      <c r="E612" s="137"/>
      <c r="J612" s="139"/>
    </row>
    <row r="613" spans="3:10">
      <c r="C613" s="137"/>
      <c r="D613" s="137"/>
      <c r="E613" s="137"/>
      <c r="J613" s="139"/>
    </row>
    <row r="614" spans="3:10">
      <c r="C614" s="137"/>
      <c r="D614" s="137"/>
      <c r="E614" s="137"/>
      <c r="J614" s="139"/>
    </row>
    <row r="615" spans="3:10">
      <c r="C615" s="137"/>
      <c r="D615" s="137"/>
      <c r="E615" s="137"/>
      <c r="J615" s="139"/>
    </row>
    <row r="616" spans="3:10">
      <c r="C616" s="137"/>
      <c r="D616" s="137"/>
      <c r="E616" s="137"/>
      <c r="J616" s="139"/>
    </row>
    <row r="617" spans="3:10">
      <c r="C617" s="137"/>
      <c r="D617" s="137"/>
      <c r="E617" s="137"/>
      <c r="J617" s="139"/>
    </row>
    <row r="618" spans="3:10">
      <c r="C618" s="137"/>
      <c r="D618" s="137"/>
      <c r="E618" s="137"/>
      <c r="J618" s="139"/>
    </row>
    <row r="619" spans="3:10">
      <c r="C619" s="137"/>
      <c r="D619" s="137"/>
      <c r="E619" s="137"/>
      <c r="J619" s="139"/>
    </row>
    <row r="620" spans="3:10">
      <c r="C620" s="137"/>
      <c r="D620" s="137"/>
      <c r="E620" s="137"/>
      <c r="J620" s="139"/>
    </row>
    <row r="621" spans="3:10">
      <c r="C621" s="137"/>
      <c r="D621" s="137"/>
      <c r="E621" s="137"/>
      <c r="J621" s="139"/>
    </row>
    <row r="622" spans="3:10">
      <c r="C622" s="137"/>
      <c r="D622" s="137"/>
      <c r="E622" s="137"/>
      <c r="J622" s="139"/>
    </row>
    <row r="623" spans="3:10">
      <c r="C623" s="137"/>
      <c r="D623" s="137"/>
      <c r="E623" s="137"/>
      <c r="J623" s="139"/>
    </row>
    <row r="624" spans="3:10">
      <c r="C624" s="137"/>
      <c r="D624" s="137"/>
      <c r="E624" s="137"/>
      <c r="J624" s="139"/>
    </row>
    <row r="625" spans="3:10">
      <c r="C625" s="137"/>
      <c r="D625" s="137"/>
      <c r="E625" s="137"/>
      <c r="J625" s="139"/>
    </row>
    <row r="626" spans="3:10">
      <c r="C626" s="137"/>
      <c r="D626" s="137"/>
      <c r="E626" s="137"/>
      <c r="J626" s="139"/>
    </row>
    <row r="627" spans="3:10">
      <c r="C627" s="137"/>
      <c r="D627" s="137"/>
      <c r="E627" s="137"/>
      <c r="J627" s="139"/>
    </row>
    <row r="628" spans="3:10">
      <c r="C628" s="137"/>
      <c r="D628" s="137"/>
      <c r="E628" s="137"/>
      <c r="J628" s="139"/>
    </row>
    <row r="629" spans="3:10">
      <c r="C629" s="137"/>
      <c r="D629" s="137"/>
      <c r="E629" s="137"/>
      <c r="J629" s="139"/>
    </row>
    <row r="630" spans="3:10">
      <c r="C630" s="137"/>
      <c r="D630" s="137"/>
      <c r="E630" s="137"/>
      <c r="J630" s="139"/>
    </row>
    <row r="631" spans="3:10">
      <c r="C631" s="137"/>
      <c r="D631" s="137"/>
      <c r="E631" s="137"/>
      <c r="J631" s="139"/>
    </row>
    <row r="632" spans="3:10">
      <c r="C632" s="137"/>
      <c r="D632" s="137"/>
      <c r="E632" s="137"/>
      <c r="J632" s="139"/>
    </row>
    <row r="633" spans="3:10">
      <c r="C633" s="137"/>
      <c r="D633" s="137"/>
      <c r="E633" s="137"/>
      <c r="J633" s="139"/>
    </row>
    <row r="634" spans="3:10">
      <c r="C634" s="137"/>
      <c r="D634" s="137"/>
      <c r="E634" s="137"/>
      <c r="J634" s="139"/>
    </row>
    <row r="635" spans="3:10">
      <c r="C635" s="137"/>
      <c r="D635" s="137"/>
      <c r="E635" s="137"/>
      <c r="J635" s="139"/>
    </row>
    <row r="636" spans="3:10">
      <c r="C636" s="137"/>
      <c r="D636" s="137"/>
      <c r="E636" s="137"/>
      <c r="J636" s="139"/>
    </row>
    <row r="637" spans="3:10">
      <c r="C637" s="137"/>
      <c r="D637" s="137"/>
      <c r="E637" s="137"/>
      <c r="J637" s="139"/>
    </row>
    <row r="638" spans="3:10">
      <c r="C638" s="137"/>
      <c r="D638" s="137"/>
      <c r="E638" s="137"/>
      <c r="J638" s="139"/>
    </row>
    <row r="639" spans="3:10">
      <c r="C639" s="137"/>
      <c r="D639" s="137"/>
      <c r="E639" s="137"/>
      <c r="J639" s="139"/>
    </row>
    <row r="640" spans="3:10">
      <c r="C640" s="137"/>
      <c r="D640" s="137"/>
      <c r="E640" s="137"/>
      <c r="J640" s="139"/>
    </row>
    <row r="641" spans="3:10">
      <c r="C641" s="137"/>
      <c r="D641" s="137"/>
      <c r="E641" s="137"/>
      <c r="J641" s="139"/>
    </row>
    <row r="642" spans="3:10">
      <c r="C642" s="137"/>
      <c r="D642" s="137"/>
      <c r="E642" s="137"/>
      <c r="J642" s="139"/>
    </row>
    <row r="643" spans="3:10">
      <c r="C643" s="137"/>
      <c r="D643" s="137"/>
      <c r="E643" s="137"/>
      <c r="J643" s="139"/>
    </row>
    <row r="644" spans="3:10">
      <c r="C644" s="137"/>
      <c r="D644" s="137"/>
      <c r="E644" s="137"/>
      <c r="J644" s="139"/>
    </row>
    <row r="645" spans="3:10">
      <c r="C645" s="137"/>
      <c r="D645" s="137"/>
      <c r="E645" s="137"/>
      <c r="J645" s="139"/>
    </row>
    <row r="646" spans="3:10">
      <c r="C646" s="137"/>
      <c r="D646" s="137"/>
      <c r="E646" s="137"/>
      <c r="J646" s="139"/>
    </row>
    <row r="647" spans="3:10">
      <c r="C647" s="137"/>
      <c r="D647" s="137"/>
      <c r="E647" s="137"/>
      <c r="J647" s="139"/>
    </row>
    <row r="648" spans="3:10">
      <c r="C648" s="137"/>
      <c r="D648" s="137"/>
      <c r="E648" s="137"/>
      <c r="J648" s="139"/>
    </row>
    <row r="649" spans="3:10">
      <c r="C649" s="137"/>
      <c r="D649" s="137"/>
      <c r="E649" s="137"/>
      <c r="J649" s="139"/>
    </row>
    <row r="650" spans="3:10">
      <c r="C650" s="137"/>
      <c r="D650" s="137"/>
      <c r="E650" s="137"/>
      <c r="J650" s="139"/>
    </row>
    <row r="651" spans="3:10">
      <c r="C651" s="137"/>
      <c r="D651" s="137"/>
      <c r="E651" s="137"/>
      <c r="J651" s="139"/>
    </row>
    <row r="652" spans="3:10">
      <c r="C652" s="137"/>
      <c r="D652" s="137"/>
      <c r="E652" s="137"/>
      <c r="J652" s="139"/>
    </row>
    <row r="653" spans="3:10">
      <c r="C653" s="137"/>
      <c r="D653" s="137"/>
      <c r="E653" s="137"/>
      <c r="J653" s="139"/>
    </row>
    <row r="654" spans="3:10">
      <c r="C654" s="137"/>
      <c r="D654" s="137"/>
      <c r="E654" s="137"/>
      <c r="J654" s="139"/>
    </row>
    <row r="655" spans="3:10">
      <c r="C655" s="137"/>
      <c r="D655" s="137"/>
      <c r="E655" s="137"/>
      <c r="J655" s="139"/>
    </row>
    <row r="656" spans="3:10">
      <c r="C656" s="137"/>
      <c r="D656" s="137"/>
      <c r="E656" s="137"/>
      <c r="J656" s="139"/>
    </row>
    <row r="657" spans="3:10">
      <c r="C657" s="137"/>
      <c r="D657" s="137"/>
      <c r="E657" s="137"/>
      <c r="J657" s="139"/>
    </row>
    <row r="658" spans="3:10">
      <c r="C658" s="137"/>
      <c r="D658" s="137"/>
      <c r="E658" s="137"/>
      <c r="J658" s="139"/>
    </row>
    <row r="659" spans="3:10">
      <c r="C659" s="137"/>
      <c r="D659" s="137"/>
      <c r="E659" s="137"/>
      <c r="J659" s="139"/>
    </row>
    <row r="660" spans="3:10">
      <c r="C660" s="137"/>
      <c r="D660" s="137"/>
      <c r="E660" s="137"/>
      <c r="J660" s="139"/>
    </row>
    <row r="661" spans="3:10">
      <c r="C661" s="137"/>
      <c r="D661" s="137"/>
      <c r="E661" s="137"/>
      <c r="J661" s="139"/>
    </row>
    <row r="662" spans="3:10">
      <c r="C662" s="137"/>
      <c r="D662" s="137"/>
      <c r="E662" s="137"/>
      <c r="J662" s="139"/>
    </row>
    <row r="663" spans="3:10">
      <c r="C663" s="137"/>
      <c r="D663" s="137"/>
      <c r="E663" s="137"/>
      <c r="J663" s="139"/>
    </row>
    <row r="664" spans="3:10">
      <c r="C664" s="137"/>
      <c r="D664" s="137"/>
      <c r="E664" s="137"/>
      <c r="J664" s="139"/>
    </row>
    <row r="665" spans="3:10">
      <c r="C665" s="137"/>
      <c r="D665" s="137"/>
      <c r="E665" s="137"/>
      <c r="J665" s="139"/>
    </row>
    <row r="666" spans="3:10">
      <c r="C666" s="137"/>
      <c r="D666" s="137"/>
      <c r="E666" s="137"/>
      <c r="J666" s="139"/>
    </row>
    <row r="667" spans="3:10">
      <c r="C667" s="137"/>
      <c r="D667" s="137"/>
      <c r="E667" s="137"/>
      <c r="J667" s="139"/>
    </row>
    <row r="668" spans="3:10">
      <c r="C668" s="137"/>
      <c r="D668" s="137"/>
      <c r="E668" s="137"/>
      <c r="J668" s="139"/>
    </row>
    <row r="669" spans="3:10">
      <c r="C669" s="137"/>
      <c r="D669" s="137"/>
      <c r="E669" s="137"/>
      <c r="J669" s="139"/>
    </row>
    <row r="670" spans="3:10">
      <c r="C670" s="137"/>
      <c r="D670" s="137"/>
      <c r="E670" s="137"/>
      <c r="J670" s="139"/>
    </row>
    <row r="671" spans="3:10">
      <c r="C671" s="137"/>
      <c r="D671" s="137"/>
      <c r="E671" s="137"/>
      <c r="J671" s="139"/>
    </row>
    <row r="672" spans="3:10">
      <c r="C672" s="137"/>
      <c r="D672" s="137"/>
      <c r="E672" s="137"/>
      <c r="J672" s="139"/>
    </row>
    <row r="673" spans="3:10">
      <c r="C673" s="137"/>
      <c r="D673" s="137"/>
      <c r="E673" s="137"/>
      <c r="J673" s="139"/>
    </row>
    <row r="674" spans="3:10">
      <c r="C674" s="137"/>
      <c r="D674" s="137"/>
      <c r="E674" s="137"/>
      <c r="J674" s="139"/>
    </row>
    <row r="675" spans="3:10">
      <c r="C675" s="137"/>
      <c r="D675" s="137"/>
      <c r="E675" s="137"/>
      <c r="J675" s="139"/>
    </row>
    <row r="676" spans="3:10">
      <c r="C676" s="137"/>
      <c r="D676" s="137"/>
      <c r="E676" s="137"/>
      <c r="J676" s="139"/>
    </row>
    <row r="677" spans="3:10">
      <c r="C677" s="137"/>
      <c r="D677" s="137"/>
      <c r="E677" s="137"/>
      <c r="J677" s="139"/>
    </row>
    <row r="678" spans="3:10">
      <c r="C678" s="137"/>
      <c r="D678" s="137"/>
      <c r="E678" s="137"/>
      <c r="J678" s="139"/>
    </row>
    <row r="679" spans="3:10">
      <c r="C679" s="137"/>
      <c r="D679" s="137"/>
      <c r="E679" s="137"/>
      <c r="J679" s="139"/>
    </row>
    <row r="680" spans="3:10">
      <c r="C680" s="137"/>
      <c r="D680" s="137"/>
      <c r="E680" s="137"/>
      <c r="J680" s="139"/>
    </row>
    <row r="681" spans="3:10">
      <c r="C681" s="137"/>
      <c r="D681" s="137"/>
      <c r="E681" s="137"/>
      <c r="J681" s="139"/>
    </row>
    <row r="682" spans="3:10">
      <c r="C682" s="137"/>
      <c r="D682" s="137"/>
      <c r="E682" s="137"/>
      <c r="J682" s="139"/>
    </row>
    <row r="683" spans="3:10">
      <c r="C683" s="137"/>
      <c r="D683" s="137"/>
      <c r="E683" s="137"/>
      <c r="J683" s="139"/>
    </row>
    <row r="684" spans="3:10">
      <c r="C684" s="137"/>
      <c r="D684" s="137"/>
      <c r="E684" s="137"/>
      <c r="J684" s="139"/>
    </row>
    <row r="685" spans="3:10">
      <c r="C685" s="137"/>
      <c r="D685" s="137"/>
      <c r="E685" s="137"/>
      <c r="J685" s="139"/>
    </row>
    <row r="686" spans="3:10">
      <c r="C686" s="137"/>
      <c r="D686" s="137"/>
      <c r="E686" s="137"/>
      <c r="J686" s="139"/>
    </row>
    <row r="687" spans="3:10">
      <c r="C687" s="137"/>
      <c r="D687" s="137"/>
      <c r="E687" s="137"/>
      <c r="J687" s="139"/>
    </row>
    <row r="688" spans="3:10">
      <c r="C688" s="137"/>
      <c r="D688" s="137"/>
      <c r="E688" s="137"/>
      <c r="J688" s="139"/>
    </row>
    <row r="689" spans="3:10">
      <c r="C689" s="137"/>
      <c r="D689" s="137"/>
      <c r="E689" s="137"/>
      <c r="J689" s="139"/>
    </row>
    <row r="690" spans="3:10">
      <c r="C690" s="137"/>
      <c r="D690" s="137"/>
      <c r="E690" s="137"/>
      <c r="J690" s="139"/>
    </row>
    <row r="691" spans="3:10">
      <c r="C691" s="137"/>
      <c r="D691" s="137"/>
      <c r="E691" s="137"/>
      <c r="J691" s="139"/>
    </row>
    <row r="692" spans="3:10">
      <c r="C692" s="137"/>
      <c r="D692" s="137"/>
      <c r="E692" s="137"/>
      <c r="J692" s="139"/>
    </row>
    <row r="693" spans="3:10">
      <c r="C693" s="137"/>
      <c r="D693" s="137"/>
      <c r="E693" s="137"/>
      <c r="J693" s="139"/>
    </row>
    <row r="694" spans="3:10">
      <c r="C694" s="137"/>
      <c r="D694" s="137"/>
      <c r="E694" s="137"/>
      <c r="J694" s="139"/>
    </row>
    <row r="695" spans="3:10">
      <c r="C695" s="137"/>
      <c r="D695" s="137"/>
      <c r="E695" s="137"/>
      <c r="J695" s="139"/>
    </row>
    <row r="696" spans="3:10">
      <c r="C696" s="137"/>
      <c r="D696" s="137"/>
      <c r="E696" s="137"/>
      <c r="J696" s="139"/>
    </row>
    <row r="697" spans="3:10">
      <c r="C697" s="137"/>
      <c r="D697" s="137"/>
      <c r="E697" s="137"/>
      <c r="J697" s="139"/>
    </row>
    <row r="698" spans="3:10">
      <c r="C698" s="137"/>
      <c r="D698" s="137"/>
      <c r="E698" s="137"/>
      <c r="J698" s="139"/>
    </row>
    <row r="699" spans="3:10">
      <c r="C699" s="137"/>
      <c r="D699" s="137"/>
      <c r="E699" s="137"/>
      <c r="J699" s="139"/>
    </row>
    <row r="700" spans="3:10">
      <c r="C700" s="137"/>
      <c r="D700" s="137"/>
      <c r="E700" s="137"/>
      <c r="J700" s="139"/>
    </row>
    <row r="701" spans="3:10">
      <c r="C701" s="137"/>
      <c r="D701" s="137"/>
      <c r="E701" s="137"/>
      <c r="J701" s="139"/>
    </row>
    <row r="702" spans="3:10">
      <c r="C702" s="137"/>
      <c r="D702" s="137"/>
      <c r="E702" s="137"/>
      <c r="J702" s="139"/>
    </row>
    <row r="703" spans="3:10">
      <c r="C703" s="137"/>
      <c r="D703" s="137"/>
      <c r="E703" s="137"/>
      <c r="J703" s="139"/>
    </row>
    <row r="704" spans="3:10">
      <c r="C704" s="137"/>
      <c r="D704" s="137"/>
      <c r="E704" s="137"/>
      <c r="J704" s="139"/>
    </row>
    <row r="705" spans="3:10">
      <c r="C705" s="137"/>
      <c r="D705" s="137"/>
      <c r="E705" s="137"/>
      <c r="J705" s="139"/>
    </row>
    <row r="706" spans="3:10">
      <c r="C706" s="137"/>
      <c r="D706" s="137"/>
      <c r="E706" s="137"/>
      <c r="J706" s="139"/>
    </row>
    <row r="707" spans="3:10">
      <c r="C707" s="137"/>
      <c r="D707" s="137"/>
      <c r="E707" s="137"/>
      <c r="J707" s="139"/>
    </row>
    <row r="708" spans="3:10">
      <c r="C708" s="137"/>
      <c r="D708" s="137"/>
      <c r="E708" s="137"/>
      <c r="J708" s="139"/>
    </row>
    <row r="709" spans="3:10">
      <c r="C709" s="137"/>
      <c r="D709" s="137"/>
      <c r="E709" s="137"/>
      <c r="J709" s="139"/>
    </row>
    <row r="710" spans="3:10">
      <c r="C710" s="137"/>
      <c r="D710" s="137"/>
      <c r="E710" s="137"/>
      <c r="J710" s="139"/>
    </row>
    <row r="711" spans="3:10">
      <c r="C711" s="137"/>
      <c r="D711" s="137"/>
      <c r="E711" s="137"/>
      <c r="J711" s="139"/>
    </row>
    <row r="712" spans="3:10">
      <c r="C712" s="137"/>
      <c r="D712" s="137"/>
      <c r="E712" s="137"/>
      <c r="J712" s="139"/>
    </row>
    <row r="713" spans="3:10">
      <c r="C713" s="137"/>
      <c r="D713" s="137"/>
      <c r="E713" s="137"/>
      <c r="J713" s="139"/>
    </row>
    <row r="714" spans="3:10">
      <c r="C714" s="137"/>
      <c r="D714" s="137"/>
      <c r="E714" s="137"/>
      <c r="J714" s="139"/>
    </row>
    <row r="715" spans="3:10">
      <c r="C715" s="137"/>
      <c r="D715" s="137"/>
      <c r="E715" s="137"/>
      <c r="J715" s="139"/>
    </row>
    <row r="716" spans="3:10">
      <c r="C716" s="137"/>
      <c r="D716" s="137"/>
      <c r="E716" s="137"/>
      <c r="J716" s="139"/>
    </row>
    <row r="717" spans="3:10">
      <c r="C717" s="137"/>
      <c r="D717" s="137"/>
      <c r="E717" s="137"/>
      <c r="J717" s="139"/>
    </row>
    <row r="718" spans="3:10">
      <c r="C718" s="137"/>
      <c r="D718" s="137"/>
      <c r="E718" s="137"/>
      <c r="J718" s="139"/>
    </row>
    <row r="719" spans="3:10">
      <c r="C719" s="137"/>
      <c r="D719" s="137"/>
      <c r="E719" s="137"/>
      <c r="J719" s="139"/>
    </row>
    <row r="720" spans="3:10">
      <c r="C720" s="137"/>
      <c r="D720" s="137"/>
      <c r="E720" s="137"/>
      <c r="J720" s="139"/>
    </row>
    <row r="721" spans="3:10">
      <c r="C721" s="137"/>
      <c r="D721" s="137"/>
      <c r="E721" s="137"/>
      <c r="J721" s="139"/>
    </row>
    <row r="722" spans="3:10">
      <c r="C722" s="137"/>
      <c r="D722" s="137"/>
      <c r="E722" s="137"/>
      <c r="J722" s="139"/>
    </row>
    <row r="723" spans="3:10">
      <c r="C723" s="137"/>
      <c r="D723" s="137"/>
      <c r="E723" s="137"/>
      <c r="J723" s="139"/>
    </row>
    <row r="724" spans="3:10">
      <c r="C724" s="137"/>
      <c r="D724" s="137"/>
      <c r="E724" s="137"/>
      <c r="J724" s="139"/>
    </row>
    <row r="725" spans="3:10">
      <c r="C725" s="137"/>
      <c r="D725" s="137"/>
      <c r="E725" s="137"/>
      <c r="J725" s="139"/>
    </row>
    <row r="726" spans="3:10">
      <c r="C726" s="137"/>
      <c r="D726" s="137"/>
      <c r="E726" s="137"/>
      <c r="J726" s="139"/>
    </row>
    <row r="727" spans="3:10">
      <c r="C727" s="137"/>
      <c r="D727" s="137"/>
      <c r="E727" s="137"/>
      <c r="J727" s="139"/>
    </row>
    <row r="728" spans="3:10">
      <c r="C728" s="137"/>
      <c r="D728" s="137"/>
      <c r="E728" s="137"/>
      <c r="J728" s="139"/>
    </row>
    <row r="729" spans="3:10">
      <c r="C729" s="137"/>
      <c r="D729" s="137"/>
      <c r="E729" s="137"/>
      <c r="J729" s="139"/>
    </row>
    <row r="730" spans="3:10">
      <c r="C730" s="137"/>
      <c r="D730" s="137"/>
      <c r="E730" s="137"/>
      <c r="J730" s="139"/>
    </row>
    <row r="731" spans="3:10">
      <c r="C731" s="137"/>
      <c r="D731" s="137"/>
      <c r="E731" s="137"/>
      <c r="J731" s="139"/>
    </row>
    <row r="732" spans="3:10">
      <c r="C732" s="137"/>
      <c r="D732" s="137"/>
      <c r="E732" s="137"/>
      <c r="J732" s="139"/>
    </row>
    <row r="733" spans="3:10">
      <c r="C733" s="137"/>
      <c r="D733" s="137"/>
      <c r="E733" s="137"/>
      <c r="J733" s="139"/>
    </row>
    <row r="734" spans="3:10">
      <c r="C734" s="137"/>
      <c r="D734" s="137"/>
      <c r="E734" s="137"/>
      <c r="J734" s="139"/>
    </row>
    <row r="735" spans="3:10">
      <c r="C735" s="137"/>
      <c r="D735" s="137"/>
      <c r="E735" s="137"/>
      <c r="J735" s="139"/>
    </row>
    <row r="736" spans="3:10">
      <c r="C736" s="137"/>
      <c r="D736" s="137"/>
      <c r="E736" s="137"/>
      <c r="J736" s="139"/>
    </row>
    <row r="737" spans="3:10">
      <c r="C737" s="137"/>
      <c r="D737" s="137"/>
      <c r="E737" s="137"/>
      <c r="J737" s="139"/>
    </row>
    <row r="738" spans="3:10">
      <c r="C738" s="137"/>
      <c r="D738" s="137"/>
      <c r="E738" s="137"/>
      <c r="J738" s="139"/>
    </row>
    <row r="739" spans="3:10">
      <c r="C739" s="137"/>
      <c r="D739" s="137"/>
      <c r="E739" s="137"/>
      <c r="J739" s="139"/>
    </row>
    <row r="740" spans="3:10">
      <c r="C740" s="137"/>
      <c r="D740" s="137"/>
      <c r="E740" s="137"/>
      <c r="J740" s="139"/>
    </row>
    <row r="741" spans="3:10">
      <c r="C741" s="137"/>
      <c r="D741" s="137"/>
      <c r="E741" s="137"/>
      <c r="J741" s="139"/>
    </row>
    <row r="742" spans="3:10">
      <c r="C742" s="137"/>
      <c r="D742" s="137"/>
      <c r="E742" s="137"/>
      <c r="J742" s="139"/>
    </row>
    <row r="743" spans="3:10">
      <c r="C743" s="137"/>
      <c r="D743" s="137"/>
      <c r="E743" s="137"/>
      <c r="J743" s="139"/>
    </row>
    <row r="744" spans="3:10">
      <c r="C744" s="137"/>
      <c r="D744" s="137"/>
      <c r="E744" s="137"/>
      <c r="J744" s="139"/>
    </row>
    <row r="745" spans="3:10">
      <c r="C745" s="137"/>
      <c r="D745" s="137"/>
      <c r="E745" s="137"/>
      <c r="J745" s="139"/>
    </row>
    <row r="746" spans="3:10">
      <c r="C746" s="137"/>
      <c r="D746" s="137"/>
      <c r="E746" s="137"/>
      <c r="J746" s="139"/>
    </row>
    <row r="747" spans="3:10">
      <c r="C747" s="137"/>
      <c r="D747" s="137"/>
      <c r="E747" s="137"/>
      <c r="J747" s="139"/>
    </row>
    <row r="748" spans="3:10">
      <c r="C748" s="137"/>
      <c r="D748" s="137"/>
      <c r="E748" s="137"/>
      <c r="J748" s="139"/>
    </row>
    <row r="749" spans="3:10">
      <c r="C749" s="137"/>
      <c r="D749" s="137"/>
      <c r="E749" s="137"/>
      <c r="J749" s="139"/>
    </row>
    <row r="750" spans="3:10">
      <c r="C750" s="137"/>
      <c r="D750" s="137"/>
      <c r="E750" s="137"/>
      <c r="J750" s="139"/>
    </row>
    <row r="751" spans="3:10">
      <c r="C751" s="137"/>
      <c r="D751" s="137"/>
      <c r="E751" s="137"/>
      <c r="J751" s="139"/>
    </row>
    <row r="752" spans="3:10">
      <c r="C752" s="137"/>
      <c r="D752" s="137"/>
      <c r="E752" s="137"/>
      <c r="J752" s="139"/>
    </row>
    <row r="753" spans="3:10">
      <c r="C753" s="137"/>
      <c r="D753" s="137"/>
      <c r="E753" s="137"/>
      <c r="J753" s="139"/>
    </row>
    <row r="754" spans="3:10">
      <c r="C754" s="137"/>
      <c r="D754" s="137"/>
      <c r="E754" s="137"/>
      <c r="J754" s="139"/>
    </row>
    <row r="755" spans="3:10">
      <c r="C755" s="137"/>
      <c r="D755" s="137"/>
      <c r="E755" s="137"/>
      <c r="J755" s="139"/>
    </row>
    <row r="756" spans="3:10">
      <c r="C756" s="137"/>
      <c r="D756" s="137"/>
      <c r="E756" s="137"/>
      <c r="J756" s="139"/>
    </row>
    <row r="757" spans="3:10">
      <c r="C757" s="137"/>
      <c r="D757" s="137"/>
      <c r="E757" s="137"/>
      <c r="J757" s="139"/>
    </row>
    <row r="758" spans="3:10">
      <c r="C758" s="137"/>
      <c r="D758" s="137"/>
      <c r="E758" s="137"/>
      <c r="J758" s="139"/>
    </row>
    <row r="759" spans="3:10">
      <c r="C759" s="137"/>
      <c r="D759" s="137"/>
      <c r="E759" s="137"/>
      <c r="J759" s="139"/>
    </row>
    <row r="760" spans="3:10">
      <c r="C760" s="137"/>
      <c r="D760" s="137"/>
      <c r="E760" s="137"/>
      <c r="J760" s="139"/>
    </row>
    <row r="761" spans="3:10">
      <c r="C761" s="137"/>
      <c r="D761" s="137"/>
      <c r="E761" s="137"/>
      <c r="J761" s="139"/>
    </row>
    <row r="762" spans="3:10">
      <c r="C762" s="137"/>
      <c r="D762" s="137"/>
      <c r="E762" s="137"/>
      <c r="J762" s="139"/>
    </row>
    <row r="763" spans="3:10">
      <c r="C763" s="137"/>
      <c r="D763" s="137"/>
      <c r="E763" s="137"/>
      <c r="J763" s="139"/>
    </row>
    <row r="764" spans="3:10">
      <c r="C764" s="137"/>
      <c r="D764" s="137"/>
      <c r="E764" s="137"/>
      <c r="J764" s="139"/>
    </row>
    <row r="765" spans="3:10">
      <c r="C765" s="137"/>
      <c r="D765" s="137"/>
      <c r="E765" s="137"/>
      <c r="J765" s="139"/>
    </row>
    <row r="766" spans="3:10">
      <c r="C766" s="137"/>
      <c r="D766" s="137"/>
      <c r="E766" s="137"/>
      <c r="J766" s="139"/>
    </row>
    <row r="767" spans="3:10">
      <c r="C767" s="137"/>
      <c r="D767" s="137"/>
      <c r="E767" s="137"/>
      <c r="J767" s="139"/>
    </row>
    <row r="768" spans="3:10">
      <c r="C768" s="137"/>
      <c r="D768" s="137"/>
      <c r="E768" s="137"/>
      <c r="J768" s="139"/>
    </row>
    <row r="769" spans="3:10">
      <c r="C769" s="137"/>
      <c r="D769" s="137"/>
      <c r="E769" s="137"/>
      <c r="J769" s="139"/>
    </row>
    <row r="770" spans="3:10">
      <c r="C770" s="137"/>
      <c r="D770" s="137"/>
      <c r="E770" s="137"/>
      <c r="J770" s="139"/>
    </row>
    <row r="771" spans="3:10">
      <c r="C771" s="137"/>
      <c r="D771" s="137"/>
      <c r="E771" s="137"/>
      <c r="J771" s="139"/>
    </row>
    <row r="772" spans="3:10">
      <c r="C772" s="137"/>
      <c r="D772" s="137"/>
      <c r="E772" s="137"/>
      <c r="J772" s="139"/>
    </row>
    <row r="773" spans="3:10">
      <c r="C773" s="137"/>
      <c r="D773" s="137"/>
      <c r="E773" s="137"/>
      <c r="J773" s="139"/>
    </row>
    <row r="774" spans="3:10">
      <c r="C774" s="137"/>
      <c r="D774" s="137"/>
      <c r="E774" s="137"/>
      <c r="J774" s="139"/>
    </row>
    <row r="775" spans="3:10">
      <c r="C775" s="137"/>
      <c r="D775" s="137"/>
      <c r="E775" s="137"/>
      <c r="J775" s="139"/>
    </row>
    <row r="776" spans="3:10">
      <c r="C776" s="137"/>
      <c r="D776" s="137"/>
      <c r="E776" s="137"/>
      <c r="J776" s="139"/>
    </row>
    <row r="777" spans="3:10">
      <c r="C777" s="137"/>
      <c r="D777" s="137"/>
      <c r="E777" s="137"/>
      <c r="J777" s="139"/>
    </row>
    <row r="778" spans="3:10">
      <c r="C778" s="137"/>
      <c r="D778" s="137"/>
      <c r="E778" s="137"/>
      <c r="J778" s="139"/>
    </row>
    <row r="779" spans="3:10">
      <c r="C779" s="137"/>
      <c r="D779" s="137"/>
      <c r="E779" s="137"/>
      <c r="J779" s="139"/>
    </row>
    <row r="780" spans="3:10">
      <c r="C780" s="137"/>
      <c r="D780" s="137"/>
      <c r="E780" s="137"/>
      <c r="J780" s="139"/>
    </row>
    <row r="781" spans="3:10">
      <c r="C781" s="137"/>
      <c r="D781" s="137"/>
      <c r="E781" s="137"/>
      <c r="J781" s="139"/>
    </row>
    <row r="782" spans="3:10">
      <c r="C782" s="137"/>
      <c r="D782" s="137"/>
      <c r="E782" s="137"/>
      <c r="J782" s="139"/>
    </row>
    <row r="783" spans="3:10">
      <c r="C783" s="137"/>
      <c r="D783" s="137"/>
      <c r="E783" s="137"/>
      <c r="J783" s="139"/>
    </row>
    <row r="784" spans="3:10">
      <c r="C784" s="137"/>
      <c r="D784" s="137"/>
      <c r="E784" s="137"/>
      <c r="J784" s="139"/>
    </row>
    <row r="785" spans="3:10">
      <c r="C785" s="137"/>
      <c r="D785" s="137"/>
      <c r="E785" s="137"/>
      <c r="J785" s="139"/>
    </row>
    <row r="786" spans="3:10">
      <c r="C786" s="137"/>
      <c r="D786" s="137"/>
      <c r="E786" s="137"/>
      <c r="J786" s="139"/>
    </row>
    <row r="787" spans="3:10">
      <c r="C787" s="137"/>
      <c r="D787" s="137"/>
      <c r="E787" s="137"/>
      <c r="J787" s="139"/>
    </row>
    <row r="788" spans="3:10">
      <c r="C788" s="137"/>
      <c r="D788" s="137"/>
      <c r="E788" s="137"/>
      <c r="J788" s="139"/>
    </row>
    <row r="789" spans="3:10">
      <c r="C789" s="137"/>
      <c r="D789" s="137"/>
      <c r="E789" s="137"/>
      <c r="J789" s="139"/>
    </row>
    <row r="790" spans="3:10">
      <c r="C790" s="137"/>
      <c r="D790" s="137"/>
      <c r="E790" s="137"/>
      <c r="J790" s="139"/>
    </row>
    <row r="791" spans="3:10">
      <c r="C791" s="137"/>
      <c r="D791" s="137"/>
      <c r="E791" s="137"/>
      <c r="J791" s="139"/>
    </row>
    <row r="792" spans="3:10">
      <c r="C792" s="137"/>
      <c r="D792" s="137"/>
      <c r="E792" s="137"/>
      <c r="J792" s="139"/>
    </row>
    <row r="793" spans="3:10">
      <c r="C793" s="137"/>
      <c r="D793" s="137"/>
      <c r="E793" s="137"/>
      <c r="J793" s="139"/>
    </row>
    <row r="794" spans="3:10">
      <c r="C794" s="137"/>
      <c r="D794" s="137"/>
      <c r="E794" s="137"/>
      <c r="J794" s="139"/>
    </row>
    <row r="795" spans="3:10">
      <c r="C795" s="137"/>
      <c r="D795" s="137"/>
      <c r="E795" s="137"/>
      <c r="J795" s="139"/>
    </row>
    <row r="796" spans="3:10">
      <c r="C796" s="137"/>
      <c r="D796" s="137"/>
      <c r="E796" s="137"/>
      <c r="J796" s="139"/>
    </row>
    <row r="797" spans="3:10">
      <c r="C797" s="137"/>
      <c r="D797" s="137"/>
      <c r="E797" s="137"/>
      <c r="J797" s="139"/>
    </row>
    <row r="798" spans="3:10">
      <c r="C798" s="137"/>
      <c r="D798" s="137"/>
      <c r="E798" s="137"/>
      <c r="J798" s="139"/>
    </row>
    <row r="799" spans="3:10">
      <c r="C799" s="137"/>
      <c r="D799" s="137"/>
      <c r="E799" s="137"/>
      <c r="J799" s="139"/>
    </row>
    <row r="800" spans="3:10">
      <c r="C800" s="137"/>
      <c r="D800" s="137"/>
      <c r="E800" s="137"/>
      <c r="J800" s="139"/>
    </row>
    <row r="801" spans="3:10">
      <c r="C801" s="137"/>
      <c r="D801" s="137"/>
      <c r="E801" s="137"/>
      <c r="J801" s="139"/>
    </row>
    <row r="802" spans="3:10">
      <c r="C802" s="137"/>
      <c r="D802" s="137"/>
      <c r="E802" s="137"/>
      <c r="J802" s="139"/>
    </row>
    <row r="803" spans="3:10">
      <c r="C803" s="137"/>
      <c r="D803" s="137"/>
      <c r="E803" s="137"/>
      <c r="J803" s="139"/>
    </row>
    <row r="804" spans="3:10">
      <c r="C804" s="137"/>
      <c r="D804" s="137"/>
      <c r="E804" s="137"/>
      <c r="J804" s="139"/>
    </row>
    <row r="805" spans="3:10">
      <c r="C805" s="137"/>
      <c r="D805" s="137"/>
      <c r="E805" s="137"/>
      <c r="J805" s="139"/>
    </row>
    <row r="806" spans="3:10">
      <c r="C806" s="137"/>
      <c r="D806" s="137"/>
      <c r="E806" s="137"/>
      <c r="J806" s="139"/>
    </row>
    <row r="807" spans="3:10">
      <c r="C807" s="137"/>
      <c r="D807" s="137"/>
      <c r="E807" s="137"/>
      <c r="J807" s="139"/>
    </row>
    <row r="808" spans="3:10">
      <c r="C808" s="137"/>
      <c r="D808" s="137"/>
      <c r="E808" s="137"/>
      <c r="J808" s="139"/>
    </row>
    <row r="809" spans="3:10">
      <c r="C809" s="137"/>
      <c r="D809" s="137"/>
      <c r="E809" s="137"/>
      <c r="J809" s="139"/>
    </row>
    <row r="810" spans="3:10">
      <c r="C810" s="137"/>
      <c r="D810" s="137"/>
      <c r="E810" s="137"/>
      <c r="J810" s="139"/>
    </row>
    <row r="811" spans="3:10">
      <c r="C811" s="137"/>
      <c r="D811" s="137"/>
      <c r="E811" s="137"/>
      <c r="J811" s="139"/>
    </row>
    <row r="812" spans="3:10">
      <c r="C812" s="137"/>
      <c r="D812" s="137"/>
      <c r="E812" s="137"/>
      <c r="J812" s="139"/>
    </row>
    <row r="813" spans="3:10">
      <c r="C813" s="137"/>
      <c r="D813" s="137"/>
      <c r="E813" s="137"/>
      <c r="J813" s="139"/>
    </row>
    <row r="814" spans="3:10">
      <c r="C814" s="137"/>
      <c r="D814" s="137"/>
      <c r="E814" s="137"/>
      <c r="J814" s="139"/>
    </row>
    <row r="815" spans="3:10">
      <c r="C815" s="137"/>
      <c r="D815" s="137"/>
      <c r="E815" s="137"/>
      <c r="J815" s="139"/>
    </row>
    <row r="816" spans="3:10">
      <c r="C816" s="137"/>
      <c r="D816" s="137"/>
      <c r="E816" s="137"/>
      <c r="J816" s="139"/>
    </row>
    <row r="817" spans="3:10">
      <c r="C817" s="137"/>
      <c r="D817" s="137"/>
      <c r="E817" s="137"/>
      <c r="J817" s="139"/>
    </row>
    <row r="818" spans="3:10">
      <c r="C818" s="137"/>
      <c r="D818" s="137"/>
      <c r="E818" s="137"/>
      <c r="J818" s="139"/>
    </row>
    <row r="819" spans="3:10">
      <c r="C819" s="137"/>
      <c r="D819" s="137"/>
      <c r="E819" s="137"/>
      <c r="J819" s="139"/>
    </row>
    <row r="820" spans="3:10">
      <c r="C820" s="137"/>
      <c r="D820" s="137"/>
      <c r="E820" s="137"/>
      <c r="J820" s="139"/>
    </row>
    <row r="821" spans="3:10">
      <c r="C821" s="137"/>
      <c r="D821" s="137"/>
      <c r="E821" s="137"/>
      <c r="J821" s="139"/>
    </row>
    <row r="822" spans="3:10">
      <c r="C822" s="137"/>
      <c r="D822" s="137"/>
      <c r="E822" s="137"/>
      <c r="J822" s="139"/>
    </row>
    <row r="823" spans="3:10">
      <c r="C823" s="137"/>
      <c r="D823" s="137"/>
      <c r="E823" s="137"/>
      <c r="J823" s="139"/>
    </row>
    <row r="824" spans="3:10">
      <c r="C824" s="137"/>
      <c r="D824" s="137"/>
      <c r="E824" s="137"/>
      <c r="J824" s="139"/>
    </row>
    <row r="825" spans="3:10">
      <c r="C825" s="137"/>
      <c r="D825" s="137"/>
      <c r="E825" s="137"/>
      <c r="J825" s="139"/>
    </row>
    <row r="826" spans="3:10">
      <c r="C826" s="137"/>
      <c r="D826" s="137"/>
      <c r="E826" s="137"/>
      <c r="J826" s="139"/>
    </row>
    <row r="827" spans="3:10">
      <c r="C827" s="137"/>
      <c r="D827" s="137"/>
      <c r="E827" s="137"/>
      <c r="J827" s="139"/>
    </row>
    <row r="828" spans="3:10">
      <c r="C828" s="137"/>
      <c r="D828" s="137"/>
      <c r="E828" s="137"/>
      <c r="J828" s="139"/>
    </row>
    <row r="829" spans="3:10">
      <c r="C829" s="137"/>
      <c r="D829" s="137"/>
      <c r="E829" s="137"/>
      <c r="J829" s="139"/>
    </row>
    <row r="830" spans="3:10">
      <c r="C830" s="137"/>
      <c r="D830" s="137"/>
      <c r="E830" s="137"/>
      <c r="J830" s="139"/>
    </row>
    <row r="831" spans="3:10">
      <c r="C831" s="137"/>
      <c r="D831" s="137"/>
      <c r="E831" s="137"/>
      <c r="J831" s="139"/>
    </row>
    <row r="832" spans="3:10">
      <c r="C832" s="137"/>
      <c r="D832" s="137"/>
      <c r="E832" s="137"/>
      <c r="J832" s="139"/>
    </row>
    <row r="833" spans="3:10">
      <c r="C833" s="137"/>
      <c r="D833" s="137"/>
      <c r="E833" s="137"/>
      <c r="J833" s="139"/>
    </row>
    <row r="834" spans="3:10">
      <c r="C834" s="137"/>
      <c r="D834" s="137"/>
      <c r="E834" s="137"/>
      <c r="J834" s="139"/>
    </row>
    <row r="835" spans="3:10">
      <c r="C835" s="137"/>
      <c r="D835" s="137"/>
      <c r="E835" s="137"/>
      <c r="J835" s="139"/>
    </row>
    <row r="836" spans="3:10">
      <c r="C836" s="137"/>
      <c r="D836" s="137"/>
      <c r="E836" s="137"/>
      <c r="J836" s="139"/>
    </row>
    <row r="837" spans="3:10">
      <c r="C837" s="137"/>
      <c r="D837" s="137"/>
      <c r="E837" s="137"/>
      <c r="J837" s="139"/>
    </row>
    <row r="838" spans="3:10">
      <c r="C838" s="137"/>
      <c r="D838" s="137"/>
      <c r="E838" s="137"/>
      <c r="J838" s="139"/>
    </row>
    <row r="839" spans="3:10">
      <c r="C839" s="137"/>
      <c r="D839" s="137"/>
      <c r="E839" s="137"/>
      <c r="J839" s="139"/>
    </row>
    <row r="840" spans="3:10">
      <c r="C840" s="137"/>
      <c r="D840" s="137"/>
      <c r="E840" s="137"/>
      <c r="J840" s="139"/>
    </row>
    <row r="841" spans="3:10">
      <c r="C841" s="137"/>
      <c r="D841" s="137"/>
      <c r="E841" s="137"/>
      <c r="J841" s="139"/>
    </row>
    <row r="842" spans="3:10">
      <c r="C842" s="137"/>
      <c r="D842" s="137"/>
      <c r="E842" s="137"/>
      <c r="J842" s="139"/>
    </row>
    <row r="843" spans="3:10">
      <c r="C843" s="137"/>
      <c r="D843" s="137"/>
      <c r="E843" s="137"/>
      <c r="J843" s="139"/>
    </row>
    <row r="844" spans="3:10">
      <c r="C844" s="137"/>
      <c r="D844" s="137"/>
      <c r="E844" s="137"/>
      <c r="J844" s="139"/>
    </row>
    <row r="845" spans="3:10">
      <c r="C845" s="137"/>
      <c r="D845" s="137"/>
      <c r="E845" s="137"/>
      <c r="J845" s="139"/>
    </row>
    <row r="846" spans="3:10">
      <c r="C846" s="137"/>
      <c r="D846" s="137"/>
      <c r="E846" s="137"/>
      <c r="J846" s="139"/>
    </row>
    <row r="847" spans="3:10">
      <c r="C847" s="137"/>
      <c r="D847" s="137"/>
      <c r="E847" s="137"/>
      <c r="J847" s="139"/>
    </row>
    <row r="848" spans="3:10">
      <c r="C848" s="137"/>
      <c r="D848" s="137"/>
      <c r="E848" s="137"/>
      <c r="J848" s="139"/>
    </row>
    <row r="849" spans="3:10">
      <c r="C849" s="137"/>
      <c r="D849" s="137"/>
      <c r="E849" s="137"/>
      <c r="J849" s="139"/>
    </row>
    <row r="850" spans="3:10">
      <c r="C850" s="137"/>
      <c r="D850" s="137"/>
      <c r="E850" s="137"/>
      <c r="J850" s="139"/>
    </row>
    <row r="851" spans="3:10">
      <c r="C851" s="137"/>
      <c r="D851" s="137"/>
      <c r="E851" s="137"/>
      <c r="J851" s="139"/>
    </row>
    <row r="852" spans="3:10">
      <c r="C852" s="137"/>
      <c r="D852" s="137"/>
      <c r="E852" s="137"/>
      <c r="J852" s="139"/>
    </row>
    <row r="853" spans="3:10">
      <c r="C853" s="137"/>
      <c r="D853" s="137"/>
      <c r="E853" s="137"/>
      <c r="J853" s="139"/>
    </row>
    <row r="854" spans="3:10">
      <c r="C854" s="137"/>
      <c r="D854" s="137"/>
      <c r="E854" s="137"/>
      <c r="J854" s="139"/>
    </row>
    <row r="855" spans="3:10">
      <c r="C855" s="137"/>
      <c r="D855" s="137"/>
      <c r="E855" s="137"/>
      <c r="J855" s="139"/>
    </row>
    <row r="856" spans="3:10">
      <c r="C856" s="137"/>
      <c r="D856" s="137"/>
      <c r="E856" s="137"/>
      <c r="J856" s="139"/>
    </row>
    <row r="857" spans="3:10">
      <c r="C857" s="137"/>
      <c r="D857" s="137"/>
      <c r="E857" s="137"/>
      <c r="J857" s="139"/>
    </row>
    <row r="858" spans="3:10">
      <c r="C858" s="137"/>
      <c r="D858" s="137"/>
      <c r="E858" s="137"/>
      <c r="J858" s="139"/>
    </row>
    <row r="859" spans="3:10">
      <c r="C859" s="137"/>
      <c r="D859" s="137"/>
      <c r="E859" s="137"/>
      <c r="J859" s="139"/>
    </row>
    <row r="860" spans="3:10">
      <c r="C860" s="137"/>
      <c r="D860" s="137"/>
      <c r="E860" s="137"/>
      <c r="J860" s="139"/>
    </row>
    <row r="861" spans="3:10">
      <c r="C861" s="137"/>
      <c r="D861" s="137"/>
      <c r="E861" s="137"/>
      <c r="J861" s="139"/>
    </row>
    <row r="862" spans="3:10">
      <c r="C862" s="137"/>
      <c r="D862" s="137"/>
      <c r="E862" s="137"/>
      <c r="J862" s="139"/>
    </row>
    <row r="863" spans="3:10">
      <c r="C863" s="137"/>
      <c r="D863" s="137"/>
      <c r="E863" s="137"/>
      <c r="J863" s="139"/>
    </row>
    <row r="864" spans="3:10">
      <c r="C864" s="137"/>
      <c r="D864" s="137"/>
      <c r="E864" s="137"/>
      <c r="J864" s="139"/>
    </row>
    <row r="865" spans="3:10">
      <c r="C865" s="137"/>
      <c r="D865" s="137"/>
      <c r="E865" s="137"/>
      <c r="J865" s="139"/>
    </row>
    <row r="866" spans="3:10">
      <c r="C866" s="137"/>
      <c r="D866" s="137"/>
      <c r="E866" s="137"/>
      <c r="J866" s="139"/>
    </row>
    <row r="867" spans="3:10">
      <c r="C867" s="137"/>
      <c r="D867" s="137"/>
      <c r="E867" s="137"/>
      <c r="J867" s="139"/>
    </row>
    <row r="868" spans="3:10">
      <c r="C868" s="137"/>
      <c r="D868" s="137"/>
      <c r="E868" s="137"/>
      <c r="J868" s="139"/>
    </row>
    <row r="869" spans="3:10">
      <c r="C869" s="137"/>
      <c r="D869" s="137"/>
      <c r="E869" s="137"/>
      <c r="J869" s="139"/>
    </row>
    <row r="870" spans="3:10">
      <c r="C870" s="137"/>
      <c r="D870" s="137"/>
      <c r="E870" s="137"/>
      <c r="J870" s="139"/>
    </row>
    <row r="871" spans="3:10">
      <c r="C871" s="137"/>
      <c r="D871" s="137"/>
      <c r="E871" s="137"/>
      <c r="J871" s="139"/>
    </row>
    <row r="872" spans="3:10">
      <c r="C872" s="137"/>
      <c r="D872" s="137"/>
      <c r="E872" s="137"/>
      <c r="J872" s="139"/>
    </row>
    <row r="873" spans="3:10">
      <c r="C873" s="137"/>
      <c r="D873" s="137"/>
      <c r="E873" s="137"/>
      <c r="J873" s="139"/>
    </row>
    <row r="874" spans="3:10">
      <c r="C874" s="137"/>
      <c r="D874" s="137"/>
      <c r="E874" s="137"/>
      <c r="J874" s="139"/>
    </row>
    <row r="875" spans="3:10">
      <c r="C875" s="137"/>
      <c r="D875" s="137"/>
      <c r="E875" s="137"/>
      <c r="J875" s="139"/>
    </row>
    <row r="876" spans="3:10">
      <c r="C876" s="137"/>
      <c r="D876" s="137"/>
      <c r="E876" s="137"/>
      <c r="J876" s="139"/>
    </row>
    <row r="877" spans="3:10">
      <c r="C877" s="137"/>
      <c r="D877" s="137"/>
      <c r="E877" s="137"/>
      <c r="J877" s="139"/>
    </row>
    <row r="878" spans="3:10">
      <c r="C878" s="137"/>
      <c r="D878" s="137"/>
      <c r="E878" s="137"/>
      <c r="J878" s="139"/>
    </row>
    <row r="879" spans="3:10">
      <c r="C879" s="137"/>
      <c r="D879" s="137"/>
      <c r="E879" s="137"/>
      <c r="J879" s="139"/>
    </row>
    <row r="880" spans="3:10">
      <c r="C880" s="137"/>
      <c r="D880" s="137"/>
      <c r="E880" s="137"/>
      <c r="J880" s="139"/>
    </row>
    <row r="881" spans="3:10">
      <c r="C881" s="137"/>
      <c r="D881" s="137"/>
      <c r="E881" s="137"/>
      <c r="J881" s="139"/>
    </row>
    <row r="882" spans="3:10">
      <c r="C882" s="137"/>
      <c r="D882" s="137"/>
      <c r="E882" s="137"/>
      <c r="J882" s="139"/>
    </row>
    <row r="883" spans="3:10">
      <c r="C883" s="137"/>
      <c r="D883" s="137"/>
      <c r="E883" s="137"/>
      <c r="J883" s="139"/>
    </row>
    <row r="884" spans="3:10">
      <c r="C884" s="137"/>
      <c r="D884" s="137"/>
      <c r="E884" s="137"/>
      <c r="J884" s="139"/>
    </row>
    <row r="885" spans="3:10">
      <c r="C885" s="137"/>
      <c r="D885" s="137"/>
      <c r="E885" s="137"/>
      <c r="J885" s="139"/>
    </row>
    <row r="886" spans="3:10">
      <c r="C886" s="137"/>
      <c r="D886" s="137"/>
      <c r="E886" s="137"/>
      <c r="J886" s="139"/>
    </row>
    <row r="887" spans="3:10">
      <c r="C887" s="137"/>
      <c r="D887" s="137"/>
      <c r="E887" s="137"/>
      <c r="J887" s="139"/>
    </row>
    <row r="888" spans="3:10">
      <c r="C888" s="137"/>
      <c r="D888" s="137"/>
      <c r="E888" s="137"/>
      <c r="J888" s="139"/>
    </row>
    <row r="889" spans="3:10">
      <c r="C889" s="137"/>
      <c r="D889" s="137"/>
      <c r="E889" s="137"/>
      <c r="J889" s="139"/>
    </row>
    <row r="890" spans="3:10">
      <c r="C890" s="137"/>
      <c r="D890" s="137"/>
      <c r="E890" s="137"/>
      <c r="J890" s="139"/>
    </row>
    <row r="891" spans="3:10">
      <c r="C891" s="137"/>
      <c r="D891" s="137"/>
      <c r="E891" s="137"/>
      <c r="J891" s="139"/>
    </row>
    <row r="892" spans="3:10">
      <c r="C892" s="137"/>
      <c r="D892" s="137"/>
      <c r="E892" s="137"/>
      <c r="J892" s="139"/>
    </row>
    <row r="893" spans="3:10">
      <c r="C893" s="137"/>
      <c r="D893" s="137"/>
      <c r="E893" s="137"/>
      <c r="J893" s="139"/>
    </row>
    <row r="894" spans="3:10">
      <c r="C894" s="137"/>
      <c r="D894" s="137"/>
      <c r="E894" s="137"/>
      <c r="J894" s="139"/>
    </row>
    <row r="895" spans="3:10">
      <c r="C895" s="137"/>
      <c r="D895" s="137"/>
      <c r="E895" s="137"/>
      <c r="J895" s="139"/>
    </row>
    <row r="896" spans="3:10">
      <c r="C896" s="137"/>
      <c r="D896" s="137"/>
      <c r="E896" s="137"/>
      <c r="J896" s="139"/>
    </row>
    <row r="897" spans="3:10">
      <c r="C897" s="137"/>
      <c r="D897" s="137"/>
      <c r="E897" s="137"/>
      <c r="J897" s="139"/>
    </row>
    <row r="898" spans="3:10">
      <c r="C898" s="137"/>
      <c r="D898" s="137"/>
      <c r="E898" s="137"/>
      <c r="J898" s="139"/>
    </row>
    <row r="899" spans="3:10">
      <c r="C899" s="137"/>
      <c r="D899" s="137"/>
      <c r="E899" s="137"/>
      <c r="J899" s="139"/>
    </row>
    <row r="900" spans="3:10">
      <c r="C900" s="137"/>
      <c r="D900" s="137"/>
      <c r="E900" s="137"/>
      <c r="J900" s="139"/>
    </row>
    <row r="901" spans="3:10">
      <c r="C901" s="137"/>
      <c r="D901" s="137"/>
      <c r="E901" s="137"/>
      <c r="J901" s="139"/>
    </row>
    <row r="902" spans="3:10">
      <c r="C902" s="137"/>
      <c r="D902" s="137"/>
      <c r="E902" s="137"/>
      <c r="J902" s="139"/>
    </row>
    <row r="903" spans="3:10">
      <c r="C903" s="137"/>
      <c r="D903" s="137"/>
      <c r="E903" s="137"/>
      <c r="J903" s="139"/>
    </row>
    <row r="904" spans="3:10">
      <c r="C904" s="137"/>
      <c r="D904" s="137"/>
      <c r="E904" s="137"/>
      <c r="J904" s="139"/>
    </row>
    <row r="905" spans="3:10">
      <c r="C905" s="137"/>
      <c r="D905" s="137"/>
      <c r="E905" s="137"/>
      <c r="J905" s="139"/>
    </row>
    <row r="906" spans="3:10">
      <c r="C906" s="137"/>
      <c r="D906" s="137"/>
      <c r="E906" s="137"/>
      <c r="J906" s="139"/>
    </row>
    <row r="907" spans="3:10">
      <c r="C907" s="137"/>
      <c r="D907" s="137"/>
      <c r="E907" s="137"/>
      <c r="J907" s="139"/>
    </row>
    <row r="908" spans="3:10">
      <c r="C908" s="137"/>
      <c r="D908" s="137"/>
      <c r="E908" s="137"/>
      <c r="J908" s="139"/>
    </row>
    <row r="909" spans="3:10">
      <c r="C909" s="137"/>
      <c r="D909" s="137"/>
      <c r="E909" s="137"/>
      <c r="J909" s="139"/>
    </row>
    <row r="910" spans="3:10">
      <c r="C910" s="137"/>
      <c r="D910" s="137"/>
      <c r="E910" s="137"/>
      <c r="J910" s="139"/>
    </row>
    <row r="911" spans="3:10">
      <c r="C911" s="137"/>
      <c r="D911" s="137"/>
      <c r="E911" s="137"/>
      <c r="J911" s="139"/>
    </row>
    <row r="912" spans="3:10">
      <c r="C912" s="137"/>
      <c r="D912" s="137"/>
      <c r="E912" s="137"/>
      <c r="J912" s="139"/>
    </row>
    <row r="913" spans="3:10">
      <c r="C913" s="137"/>
      <c r="D913" s="137"/>
      <c r="E913" s="137"/>
      <c r="J913" s="139"/>
    </row>
    <row r="914" spans="3:10">
      <c r="C914" s="137"/>
      <c r="D914" s="137"/>
      <c r="E914" s="137"/>
      <c r="J914" s="139"/>
    </row>
    <row r="915" spans="3:10">
      <c r="C915" s="137"/>
      <c r="D915" s="137"/>
      <c r="E915" s="137"/>
      <c r="J915" s="139"/>
    </row>
    <row r="916" spans="3:10">
      <c r="C916" s="137"/>
      <c r="D916" s="137"/>
      <c r="E916" s="137"/>
      <c r="J916" s="139"/>
    </row>
    <row r="917" spans="3:10">
      <c r="C917" s="137"/>
      <c r="D917" s="137"/>
      <c r="E917" s="137"/>
      <c r="J917" s="139"/>
    </row>
    <row r="918" spans="3:10">
      <c r="C918" s="137"/>
      <c r="D918" s="137"/>
      <c r="E918" s="137"/>
      <c r="J918" s="139"/>
    </row>
    <row r="919" spans="3:10">
      <c r="C919" s="137"/>
      <c r="D919" s="137"/>
      <c r="E919" s="137"/>
      <c r="J919" s="139"/>
    </row>
    <row r="920" spans="3:10">
      <c r="C920" s="137"/>
      <c r="D920" s="137"/>
      <c r="E920" s="137"/>
      <c r="J920" s="139"/>
    </row>
    <row r="921" spans="3:10">
      <c r="C921" s="137"/>
      <c r="D921" s="137"/>
      <c r="E921" s="137"/>
      <c r="J921" s="139"/>
    </row>
    <row r="922" spans="3:10">
      <c r="C922" s="137"/>
      <c r="D922" s="137"/>
      <c r="E922" s="137"/>
      <c r="J922" s="139"/>
    </row>
    <row r="923" spans="3:10">
      <c r="C923" s="137"/>
      <c r="D923" s="137"/>
      <c r="E923" s="137"/>
      <c r="J923" s="139"/>
    </row>
    <row r="924" spans="3:10">
      <c r="C924" s="137"/>
      <c r="D924" s="137"/>
      <c r="E924" s="137"/>
      <c r="J924" s="139"/>
    </row>
    <row r="925" spans="3:10">
      <c r="C925" s="137"/>
      <c r="D925" s="137"/>
      <c r="E925" s="137"/>
      <c r="J925" s="139"/>
    </row>
    <row r="926" spans="3:10">
      <c r="C926" s="137"/>
      <c r="D926" s="137"/>
      <c r="E926" s="137"/>
      <c r="J926" s="139"/>
    </row>
    <row r="927" spans="3:10">
      <c r="C927" s="137"/>
      <c r="D927" s="137"/>
      <c r="E927" s="137"/>
      <c r="J927" s="139"/>
    </row>
    <row r="928" spans="3:10">
      <c r="C928" s="137"/>
      <c r="D928" s="137"/>
      <c r="E928" s="137"/>
      <c r="J928" s="139"/>
    </row>
    <row r="929" spans="3:10">
      <c r="C929" s="137"/>
      <c r="D929" s="137"/>
      <c r="E929" s="137"/>
      <c r="J929" s="139"/>
    </row>
    <row r="930" spans="3:10">
      <c r="C930" s="137"/>
      <c r="D930" s="137"/>
      <c r="E930" s="137"/>
      <c r="J930" s="139"/>
    </row>
    <row r="931" spans="3:10">
      <c r="C931" s="137"/>
      <c r="D931" s="137"/>
      <c r="E931" s="137"/>
      <c r="J931" s="139"/>
    </row>
    <row r="932" spans="3:10">
      <c r="C932" s="137"/>
      <c r="D932" s="137"/>
      <c r="E932" s="137"/>
      <c r="J932" s="139"/>
    </row>
    <row r="933" spans="3:10">
      <c r="C933" s="137"/>
      <c r="D933" s="137"/>
      <c r="E933" s="137"/>
      <c r="J933" s="139"/>
    </row>
    <row r="934" spans="3:10">
      <c r="C934" s="137"/>
      <c r="D934" s="137"/>
      <c r="E934" s="137"/>
      <c r="J934" s="139"/>
    </row>
    <row r="935" spans="3:10">
      <c r="C935" s="137"/>
      <c r="D935" s="137"/>
      <c r="E935" s="137"/>
      <c r="J935" s="139"/>
    </row>
    <row r="936" spans="3:10">
      <c r="C936" s="137"/>
      <c r="D936" s="137"/>
      <c r="E936" s="137"/>
      <c r="J936" s="139"/>
    </row>
    <row r="937" spans="3:10">
      <c r="C937" s="137"/>
      <c r="D937" s="137"/>
      <c r="E937" s="137"/>
      <c r="J937" s="139"/>
    </row>
    <row r="938" spans="3:10">
      <c r="C938" s="137"/>
      <c r="D938" s="137"/>
      <c r="E938" s="137"/>
      <c r="J938" s="139"/>
    </row>
    <row r="939" spans="3:10">
      <c r="C939" s="137"/>
      <c r="D939" s="137"/>
      <c r="E939" s="137"/>
      <c r="J939" s="139"/>
    </row>
    <row r="940" spans="3:10">
      <c r="C940" s="137"/>
      <c r="D940" s="137"/>
      <c r="E940" s="137"/>
      <c r="J940" s="139"/>
    </row>
    <row r="941" spans="3:10">
      <c r="C941" s="137"/>
      <c r="D941" s="137"/>
      <c r="E941" s="137"/>
      <c r="J941" s="139"/>
    </row>
    <row r="942" spans="3:10">
      <c r="C942" s="137"/>
      <c r="D942" s="137"/>
      <c r="E942" s="137"/>
      <c r="J942" s="139"/>
    </row>
    <row r="943" spans="3:10">
      <c r="C943" s="137"/>
      <c r="D943" s="137"/>
      <c r="E943" s="137"/>
      <c r="J943" s="139"/>
    </row>
    <row r="944" spans="3:10">
      <c r="C944" s="137"/>
      <c r="D944" s="137"/>
      <c r="E944" s="137"/>
      <c r="J944" s="139"/>
    </row>
    <row r="945" spans="3:10">
      <c r="C945" s="137"/>
      <c r="D945" s="137"/>
      <c r="E945" s="137"/>
      <c r="J945" s="139"/>
    </row>
    <row r="946" spans="3:10">
      <c r="C946" s="137"/>
      <c r="D946" s="137"/>
      <c r="E946" s="137"/>
      <c r="J946" s="139"/>
    </row>
    <row r="947" spans="3:10">
      <c r="C947" s="137"/>
      <c r="D947" s="137"/>
      <c r="E947" s="137"/>
      <c r="J947" s="139"/>
    </row>
    <row r="948" spans="3:10">
      <c r="C948" s="137"/>
      <c r="D948" s="137"/>
      <c r="E948" s="137"/>
      <c r="J948" s="139"/>
    </row>
    <row r="949" spans="3:10">
      <c r="C949" s="137"/>
      <c r="D949" s="137"/>
      <c r="E949" s="137"/>
      <c r="J949" s="139"/>
    </row>
    <row r="950" spans="3:10">
      <c r="C950" s="137"/>
      <c r="D950" s="137"/>
      <c r="E950" s="137"/>
      <c r="J950" s="139"/>
    </row>
    <row r="951" spans="3:10">
      <c r="C951" s="137"/>
      <c r="D951" s="137"/>
      <c r="E951" s="137"/>
      <c r="J951" s="139"/>
    </row>
    <row r="952" spans="3:10">
      <c r="C952" s="137"/>
      <c r="D952" s="137"/>
      <c r="E952" s="137"/>
      <c r="J952" s="139"/>
    </row>
    <row r="953" spans="3:10">
      <c r="C953" s="137"/>
      <c r="D953" s="137"/>
      <c r="E953" s="137"/>
      <c r="J953" s="139"/>
    </row>
    <row r="954" spans="3:10">
      <c r="C954" s="137"/>
      <c r="D954" s="137"/>
      <c r="E954" s="137"/>
      <c r="J954" s="139"/>
    </row>
    <row r="955" spans="3:10">
      <c r="C955" s="137"/>
      <c r="D955" s="137"/>
      <c r="E955" s="137"/>
      <c r="J955" s="139"/>
    </row>
    <row r="956" spans="3:10">
      <c r="C956" s="137"/>
      <c r="D956" s="137"/>
      <c r="E956" s="137"/>
      <c r="J956" s="139"/>
    </row>
    <row r="957" spans="3:10">
      <c r="C957" s="137"/>
      <c r="D957" s="137"/>
      <c r="E957" s="137"/>
      <c r="J957" s="139"/>
    </row>
    <row r="958" spans="3:10">
      <c r="C958" s="137"/>
      <c r="D958" s="137"/>
      <c r="E958" s="137"/>
      <c r="J958" s="139"/>
    </row>
    <row r="959" spans="3:10">
      <c r="C959" s="137"/>
      <c r="D959" s="137"/>
      <c r="E959" s="137"/>
      <c r="J959" s="139"/>
    </row>
    <row r="960" spans="3:10">
      <c r="C960" s="137"/>
      <c r="D960" s="137"/>
      <c r="E960" s="137"/>
      <c r="J960" s="139"/>
    </row>
    <row r="961" spans="3:10">
      <c r="C961" s="137"/>
      <c r="D961" s="137"/>
      <c r="E961" s="137"/>
      <c r="J961" s="139"/>
    </row>
    <row r="962" spans="3:10">
      <c r="C962" s="137"/>
      <c r="D962" s="137"/>
      <c r="E962" s="137"/>
      <c r="J962" s="139"/>
    </row>
    <row r="963" spans="3:10">
      <c r="C963" s="137"/>
      <c r="D963" s="137"/>
      <c r="E963" s="137"/>
      <c r="J963" s="139"/>
    </row>
    <row r="964" spans="3:10">
      <c r="C964" s="137"/>
      <c r="D964" s="137"/>
      <c r="E964" s="137"/>
      <c r="J964" s="139"/>
    </row>
    <row r="965" spans="3:10">
      <c r="C965" s="137"/>
      <c r="D965" s="137"/>
      <c r="E965" s="137"/>
      <c r="J965" s="139"/>
    </row>
    <row r="966" spans="3:10">
      <c r="C966" s="137"/>
      <c r="D966" s="137"/>
      <c r="E966" s="137"/>
      <c r="J966" s="139"/>
    </row>
    <row r="967" spans="3:10">
      <c r="C967" s="137"/>
      <c r="D967" s="137"/>
      <c r="E967" s="137"/>
      <c r="J967" s="139"/>
    </row>
    <row r="968" spans="3:10">
      <c r="C968" s="137"/>
      <c r="D968" s="137"/>
      <c r="E968" s="137"/>
      <c r="J968" s="139"/>
    </row>
    <row r="969" spans="3:10">
      <c r="C969" s="137"/>
      <c r="D969" s="137"/>
      <c r="E969" s="137"/>
      <c r="J969" s="139"/>
    </row>
    <row r="970" spans="3:10">
      <c r="C970" s="137"/>
      <c r="D970" s="137"/>
      <c r="E970" s="137"/>
      <c r="J970" s="139"/>
    </row>
    <row r="971" spans="3:10">
      <c r="C971" s="137"/>
      <c r="D971" s="137"/>
      <c r="E971" s="137"/>
      <c r="J971" s="139"/>
    </row>
    <row r="972" spans="3:10">
      <c r="C972" s="137"/>
      <c r="D972" s="137"/>
      <c r="E972" s="137"/>
      <c r="J972" s="139"/>
    </row>
    <row r="973" spans="3:10">
      <c r="C973" s="137"/>
      <c r="D973" s="137"/>
      <c r="E973" s="137"/>
      <c r="J973" s="139"/>
    </row>
    <row r="974" spans="3:10">
      <c r="C974" s="137"/>
      <c r="D974" s="137"/>
      <c r="E974" s="137"/>
      <c r="J974" s="139"/>
    </row>
    <row r="975" spans="3:10">
      <c r="C975" s="137"/>
      <c r="D975" s="137"/>
      <c r="E975" s="137"/>
      <c r="J975" s="139"/>
    </row>
    <row r="976" spans="3:10">
      <c r="C976" s="137"/>
      <c r="D976" s="137"/>
      <c r="E976" s="137"/>
      <c r="J976" s="139"/>
    </row>
    <row r="977" spans="3:10">
      <c r="C977" s="137"/>
      <c r="D977" s="137"/>
      <c r="E977" s="137"/>
      <c r="J977" s="139"/>
    </row>
    <row r="978" spans="3:10">
      <c r="C978" s="137"/>
      <c r="D978" s="137"/>
      <c r="E978" s="137"/>
      <c r="J978" s="139"/>
    </row>
    <row r="979" spans="3:10">
      <c r="C979" s="137"/>
      <c r="D979" s="137"/>
      <c r="E979" s="137"/>
      <c r="J979" s="139"/>
    </row>
    <row r="980" spans="3:10">
      <c r="C980" s="137"/>
      <c r="D980" s="137"/>
      <c r="E980" s="137"/>
      <c r="J980" s="139"/>
    </row>
    <row r="981" spans="3:10">
      <c r="C981" s="137"/>
      <c r="D981" s="137"/>
      <c r="E981" s="137"/>
      <c r="J981" s="139"/>
    </row>
    <row r="982" spans="3:10">
      <c r="C982" s="137"/>
      <c r="D982" s="137"/>
      <c r="E982" s="137"/>
      <c r="J982" s="139"/>
    </row>
    <row r="983" spans="3:10">
      <c r="C983" s="137"/>
      <c r="D983" s="137"/>
      <c r="E983" s="137"/>
      <c r="J983" s="139"/>
    </row>
    <row r="984" spans="3:10">
      <c r="C984" s="137"/>
      <c r="D984" s="137"/>
      <c r="E984" s="137"/>
      <c r="J984" s="139"/>
    </row>
    <row r="985" spans="3:10">
      <c r="C985" s="137"/>
      <c r="D985" s="137"/>
      <c r="E985" s="137"/>
      <c r="J985" s="139"/>
    </row>
    <row r="986" spans="3:10">
      <c r="C986" s="137"/>
      <c r="D986" s="137"/>
      <c r="E986" s="137"/>
      <c r="J986" s="139"/>
    </row>
    <row r="987" spans="3:10">
      <c r="C987" s="137"/>
      <c r="D987" s="137"/>
      <c r="E987" s="137"/>
      <c r="J987" s="139"/>
    </row>
    <row r="988" spans="3:10">
      <c r="C988" s="137"/>
      <c r="D988" s="137"/>
      <c r="E988" s="137"/>
      <c r="J988" s="139"/>
    </row>
    <row r="989" spans="3:10">
      <c r="C989" s="137"/>
      <c r="D989" s="137"/>
      <c r="E989" s="137"/>
      <c r="J989" s="139"/>
    </row>
    <row r="990" spans="3:10">
      <c r="C990" s="137"/>
      <c r="D990" s="137"/>
      <c r="E990" s="137"/>
      <c r="J990" s="139"/>
    </row>
    <row r="991" spans="3:10">
      <c r="C991" s="137"/>
      <c r="D991" s="137"/>
      <c r="E991" s="137"/>
      <c r="J991" s="139"/>
    </row>
    <row r="992" spans="3:10">
      <c r="C992" s="137"/>
      <c r="D992" s="137"/>
      <c r="E992" s="137"/>
      <c r="J992" s="139"/>
    </row>
    <row r="993" spans="3:10">
      <c r="C993" s="137"/>
      <c r="D993" s="137"/>
      <c r="E993" s="137"/>
      <c r="J993" s="139"/>
    </row>
    <row r="994" spans="3:10">
      <c r="C994" s="137"/>
      <c r="D994" s="137"/>
      <c r="E994" s="137"/>
      <c r="J994" s="139"/>
    </row>
    <row r="995" spans="3:10">
      <c r="C995" s="137"/>
      <c r="D995" s="137"/>
      <c r="E995" s="137"/>
      <c r="J995" s="139"/>
    </row>
    <row r="996" spans="3:10">
      <c r="C996" s="137"/>
      <c r="D996" s="137"/>
      <c r="E996" s="137"/>
      <c r="J996" s="139"/>
    </row>
    <row r="997" spans="3:10">
      <c r="C997" s="137"/>
      <c r="D997" s="137"/>
      <c r="E997" s="137"/>
      <c r="J997" s="139"/>
    </row>
    <row r="998" spans="3:10">
      <c r="C998" s="137"/>
      <c r="D998" s="137"/>
      <c r="E998" s="137"/>
      <c r="J998" s="139"/>
    </row>
    <row r="999" spans="3:10">
      <c r="C999" s="137"/>
      <c r="D999" s="137"/>
      <c r="E999" s="137"/>
      <c r="J999" s="139"/>
    </row>
    <row r="1000" spans="3:10">
      <c r="C1000" s="137"/>
      <c r="D1000" s="137"/>
      <c r="E1000" s="137"/>
      <c r="J1000" s="139"/>
    </row>
    <row r="1001" spans="3:10">
      <c r="C1001" s="137"/>
      <c r="D1001" s="137"/>
      <c r="E1001" s="137"/>
      <c r="J1001" s="139"/>
    </row>
    <row r="1002" spans="3:10">
      <c r="C1002" s="137"/>
      <c r="D1002" s="137"/>
      <c r="E1002" s="137"/>
      <c r="J1002" s="139"/>
    </row>
    <row r="1003" spans="3:10">
      <c r="C1003" s="137"/>
      <c r="D1003" s="137"/>
      <c r="E1003" s="137"/>
      <c r="J1003" s="139"/>
    </row>
    <row r="1004" spans="3:10">
      <c r="C1004" s="137"/>
      <c r="D1004" s="137"/>
      <c r="E1004" s="137"/>
      <c r="J1004" s="139"/>
    </row>
    <row r="1005" spans="3:10">
      <c r="C1005" s="137"/>
      <c r="D1005" s="137"/>
      <c r="E1005" s="137"/>
      <c r="J1005" s="139"/>
    </row>
    <row r="1006" spans="3:10">
      <c r="C1006" s="137"/>
      <c r="D1006" s="137"/>
      <c r="E1006" s="137"/>
      <c r="J1006" s="139"/>
    </row>
    <row r="1007" spans="3:10">
      <c r="C1007" s="137"/>
      <c r="D1007" s="137"/>
      <c r="E1007" s="137"/>
      <c r="J1007" s="139"/>
    </row>
    <row r="1008" spans="3:10">
      <c r="C1008" s="137"/>
      <c r="D1008" s="137"/>
      <c r="E1008" s="137"/>
      <c r="J1008" s="139"/>
    </row>
    <row r="1009" spans="3:10">
      <c r="C1009" s="137"/>
      <c r="D1009" s="137"/>
      <c r="E1009" s="137"/>
      <c r="J1009" s="139"/>
    </row>
    <row r="1010" spans="3:10">
      <c r="C1010" s="137"/>
      <c r="D1010" s="137"/>
      <c r="E1010" s="137"/>
      <c r="J1010" s="139"/>
    </row>
    <row r="1011" spans="3:10">
      <c r="C1011" s="137"/>
      <c r="D1011" s="137"/>
      <c r="E1011" s="137"/>
      <c r="J1011" s="139"/>
    </row>
    <row r="1012" spans="3:10">
      <c r="C1012" s="137"/>
      <c r="D1012" s="137"/>
      <c r="E1012" s="137"/>
      <c r="J1012" s="139"/>
    </row>
    <row r="1013" spans="3:10">
      <c r="C1013" s="137"/>
      <c r="D1013" s="137"/>
      <c r="E1013" s="137"/>
      <c r="J1013" s="139"/>
    </row>
    <row r="1014" spans="3:10">
      <c r="C1014" s="137"/>
      <c r="D1014" s="137"/>
      <c r="E1014" s="137"/>
      <c r="J1014" s="139"/>
    </row>
    <row r="1015" spans="3:10">
      <c r="C1015" s="137"/>
      <c r="D1015" s="137"/>
      <c r="E1015" s="137"/>
      <c r="J1015" s="139"/>
    </row>
    <row r="1016" spans="3:10">
      <c r="C1016" s="137"/>
      <c r="D1016" s="137"/>
      <c r="E1016" s="137"/>
      <c r="J1016" s="139"/>
    </row>
    <row r="1017" spans="3:10">
      <c r="C1017" s="137"/>
      <c r="D1017" s="137"/>
      <c r="E1017" s="137"/>
      <c r="J1017" s="139"/>
    </row>
    <row r="1018" spans="3:10">
      <c r="C1018" s="137"/>
      <c r="D1018" s="137"/>
      <c r="E1018" s="137"/>
      <c r="J1018" s="139"/>
    </row>
    <row r="1019" spans="3:10">
      <c r="C1019" s="137"/>
      <c r="D1019" s="137"/>
      <c r="E1019" s="137"/>
      <c r="J1019" s="139"/>
    </row>
    <row r="1020" spans="3:10">
      <c r="C1020" s="137"/>
      <c r="D1020" s="137"/>
      <c r="E1020" s="137"/>
      <c r="J1020" s="139"/>
    </row>
    <row r="1021" spans="3:10">
      <c r="C1021" s="137"/>
      <c r="D1021" s="137"/>
      <c r="E1021" s="137"/>
      <c r="J1021" s="139"/>
    </row>
    <row r="1022" spans="3:10">
      <c r="C1022" s="137"/>
      <c r="D1022" s="137"/>
      <c r="E1022" s="137"/>
      <c r="J1022" s="139"/>
    </row>
    <row r="1023" spans="3:10">
      <c r="C1023" s="137"/>
      <c r="D1023" s="137"/>
      <c r="E1023" s="137"/>
      <c r="J1023" s="139"/>
    </row>
    <row r="1024" spans="3:10">
      <c r="C1024" s="137"/>
      <c r="D1024" s="137"/>
      <c r="E1024" s="137"/>
      <c r="J1024" s="139"/>
    </row>
    <row r="1025" spans="3:10">
      <c r="C1025" s="137"/>
      <c r="D1025" s="137"/>
      <c r="E1025" s="137"/>
      <c r="J1025" s="139"/>
    </row>
    <row r="1026" spans="3:10">
      <c r="C1026" s="137"/>
      <c r="D1026" s="137"/>
      <c r="E1026" s="137"/>
      <c r="J1026" s="139"/>
    </row>
    <row r="1027" spans="3:10">
      <c r="C1027" s="137"/>
      <c r="D1027" s="137"/>
      <c r="E1027" s="137"/>
      <c r="J1027" s="139"/>
    </row>
    <row r="1028" spans="3:10">
      <c r="C1028" s="137"/>
      <c r="D1028" s="137"/>
      <c r="E1028" s="137"/>
      <c r="J1028" s="139"/>
    </row>
    <row r="1029" spans="3:10">
      <c r="C1029" s="137"/>
      <c r="D1029" s="137"/>
      <c r="E1029" s="137"/>
      <c r="J1029" s="139"/>
    </row>
    <row r="1030" spans="3:10">
      <c r="C1030" s="137"/>
      <c r="D1030" s="137"/>
      <c r="E1030" s="137"/>
      <c r="J1030" s="139"/>
    </row>
    <row r="1031" spans="3:10">
      <c r="C1031" s="137"/>
      <c r="D1031" s="137"/>
      <c r="E1031" s="137"/>
      <c r="J1031" s="139"/>
    </row>
    <row r="1032" spans="3:10">
      <c r="C1032" s="137"/>
      <c r="D1032" s="137"/>
      <c r="E1032" s="137"/>
      <c r="J1032" s="139"/>
    </row>
    <row r="1033" spans="3:10">
      <c r="C1033" s="137"/>
      <c r="D1033" s="137"/>
      <c r="E1033" s="137"/>
      <c r="J1033" s="139"/>
    </row>
    <row r="1034" spans="3:10">
      <c r="C1034" s="137"/>
      <c r="D1034" s="137"/>
      <c r="E1034" s="137"/>
      <c r="J1034" s="139"/>
    </row>
    <row r="1035" spans="3:10">
      <c r="C1035" s="137"/>
      <c r="D1035" s="137"/>
      <c r="E1035" s="137"/>
      <c r="J1035" s="139"/>
    </row>
    <row r="1036" spans="3:10">
      <c r="C1036" s="137"/>
      <c r="D1036" s="137"/>
      <c r="E1036" s="137"/>
      <c r="J1036" s="139"/>
    </row>
    <row r="1037" spans="3:10">
      <c r="C1037" s="137"/>
      <c r="D1037" s="137"/>
      <c r="E1037" s="137"/>
      <c r="J1037" s="139"/>
    </row>
    <row r="1038" spans="3:10">
      <c r="C1038" s="137"/>
      <c r="D1038" s="137"/>
      <c r="E1038" s="137"/>
      <c r="J1038" s="139"/>
    </row>
    <row r="1039" spans="3:10">
      <c r="C1039" s="137"/>
      <c r="D1039" s="137"/>
      <c r="E1039" s="137"/>
      <c r="J1039" s="139"/>
    </row>
    <row r="1040" spans="3:10">
      <c r="C1040" s="137"/>
      <c r="D1040" s="137"/>
      <c r="E1040" s="137"/>
      <c r="J1040" s="139"/>
    </row>
    <row r="1041" spans="3:10">
      <c r="C1041" s="137"/>
      <c r="D1041" s="137"/>
      <c r="E1041" s="137"/>
      <c r="J1041" s="139"/>
    </row>
    <row r="1042" spans="3:10">
      <c r="C1042" s="137"/>
      <c r="D1042" s="137"/>
      <c r="E1042" s="137"/>
      <c r="J1042" s="139"/>
    </row>
    <row r="1043" spans="3:10">
      <c r="C1043" s="137"/>
      <c r="D1043" s="137"/>
      <c r="E1043" s="137"/>
      <c r="J1043" s="139"/>
    </row>
    <row r="1044" spans="3:10">
      <c r="C1044" s="137"/>
      <c r="D1044" s="137"/>
      <c r="E1044" s="137"/>
      <c r="J1044" s="139"/>
    </row>
    <row r="1045" spans="3:10">
      <c r="C1045" s="137"/>
      <c r="D1045" s="137"/>
      <c r="E1045" s="137"/>
      <c r="J1045" s="139"/>
    </row>
    <row r="1046" spans="3:10">
      <c r="C1046" s="137"/>
      <c r="D1046" s="137"/>
      <c r="E1046" s="137"/>
      <c r="J1046" s="139"/>
    </row>
    <row r="1047" spans="3:10">
      <c r="C1047" s="137"/>
      <c r="D1047" s="137"/>
      <c r="E1047" s="137"/>
      <c r="J1047" s="139"/>
    </row>
    <row r="1048" spans="3:10">
      <c r="C1048" s="137"/>
      <c r="D1048" s="137"/>
      <c r="E1048" s="137"/>
      <c r="J1048" s="139"/>
    </row>
    <row r="1049" spans="3:10">
      <c r="C1049" s="137"/>
      <c r="D1049" s="137"/>
      <c r="E1049" s="137"/>
      <c r="J1049" s="139"/>
    </row>
    <row r="1050" spans="3:10">
      <c r="C1050" s="137"/>
      <c r="D1050" s="137"/>
      <c r="E1050" s="137"/>
      <c r="J1050" s="139"/>
    </row>
    <row r="1051" spans="3:10">
      <c r="C1051" s="137"/>
      <c r="D1051" s="137"/>
      <c r="E1051" s="137"/>
      <c r="J1051" s="139"/>
    </row>
    <row r="1052" spans="3:10">
      <c r="C1052" s="137"/>
      <c r="D1052" s="137"/>
      <c r="E1052" s="137"/>
      <c r="J1052" s="139"/>
    </row>
    <row r="1053" spans="3:10">
      <c r="C1053" s="137"/>
      <c r="D1053" s="137"/>
      <c r="E1053" s="137"/>
      <c r="J1053" s="139"/>
    </row>
    <row r="1054" spans="3:10">
      <c r="C1054" s="137"/>
      <c r="D1054" s="137"/>
      <c r="E1054" s="137"/>
      <c r="J1054" s="139"/>
    </row>
    <row r="1055" spans="3:10">
      <c r="C1055" s="137"/>
      <c r="D1055" s="137"/>
      <c r="E1055" s="137"/>
      <c r="J1055" s="139"/>
    </row>
    <row r="1056" spans="3:10">
      <c r="C1056" s="137"/>
      <c r="D1056" s="137"/>
      <c r="E1056" s="137"/>
      <c r="J1056" s="139"/>
    </row>
    <row r="1057" spans="3:10">
      <c r="C1057" s="137"/>
      <c r="D1057" s="137"/>
      <c r="E1057" s="137"/>
      <c r="J1057" s="139"/>
    </row>
    <row r="1058" spans="3:10">
      <c r="C1058" s="137"/>
      <c r="D1058" s="137"/>
      <c r="E1058" s="137"/>
      <c r="J1058" s="139"/>
    </row>
    <row r="1059" spans="3:10">
      <c r="C1059" s="137"/>
      <c r="D1059" s="137"/>
      <c r="E1059" s="137"/>
      <c r="J1059" s="139"/>
    </row>
    <row r="1060" spans="3:10">
      <c r="C1060" s="137"/>
      <c r="D1060" s="137"/>
      <c r="E1060" s="137"/>
      <c r="J1060" s="139"/>
    </row>
    <row r="1061" spans="3:10">
      <c r="C1061" s="137"/>
      <c r="D1061" s="137"/>
      <c r="E1061" s="137"/>
      <c r="J1061" s="139"/>
    </row>
    <row r="1062" spans="3:10">
      <c r="C1062" s="137"/>
      <c r="D1062" s="137"/>
      <c r="E1062" s="137"/>
      <c r="J1062" s="139"/>
    </row>
    <row r="1063" spans="3:10">
      <c r="C1063" s="137"/>
      <c r="D1063" s="137"/>
      <c r="E1063" s="137"/>
      <c r="J1063" s="139"/>
    </row>
    <row r="1064" spans="3:10">
      <c r="C1064" s="137"/>
      <c r="D1064" s="137"/>
      <c r="E1064" s="137"/>
      <c r="J1064" s="139"/>
    </row>
    <row r="1065" spans="3:10">
      <c r="C1065" s="137"/>
      <c r="D1065" s="137"/>
      <c r="E1065" s="137"/>
      <c r="J1065" s="139"/>
    </row>
    <row r="1066" spans="3:10">
      <c r="C1066" s="137"/>
      <c r="D1066" s="137"/>
      <c r="E1066" s="137"/>
      <c r="J1066" s="139"/>
    </row>
    <row r="1067" spans="3:10">
      <c r="C1067" s="137"/>
      <c r="D1067" s="137"/>
      <c r="E1067" s="137"/>
      <c r="J1067" s="139"/>
    </row>
    <row r="1068" spans="3:10">
      <c r="C1068" s="137"/>
      <c r="D1068" s="137"/>
      <c r="E1068" s="137"/>
      <c r="J1068" s="139"/>
    </row>
    <row r="1069" spans="3:10">
      <c r="C1069" s="137"/>
      <c r="D1069" s="137"/>
      <c r="E1069" s="137"/>
      <c r="J1069" s="139"/>
    </row>
    <row r="1070" spans="3:10">
      <c r="C1070" s="137"/>
      <c r="D1070" s="137"/>
      <c r="E1070" s="137"/>
      <c r="J1070" s="139"/>
    </row>
    <row r="1071" spans="3:10">
      <c r="C1071" s="137"/>
      <c r="D1071" s="137"/>
      <c r="E1071" s="137"/>
      <c r="J1071" s="139"/>
    </row>
    <row r="1072" spans="3:10">
      <c r="C1072" s="137"/>
      <c r="D1072" s="137"/>
      <c r="E1072" s="137"/>
      <c r="J1072" s="139"/>
    </row>
    <row r="1073" spans="3:10">
      <c r="C1073" s="137"/>
      <c r="D1073" s="137"/>
      <c r="E1073" s="137"/>
      <c r="J1073" s="139"/>
    </row>
    <row r="1074" spans="3:10">
      <c r="C1074" s="137"/>
      <c r="D1074" s="137"/>
      <c r="E1074" s="137"/>
      <c r="J1074" s="139"/>
    </row>
    <row r="1075" spans="3:10">
      <c r="C1075" s="137"/>
      <c r="D1075" s="137"/>
      <c r="E1075" s="137"/>
      <c r="J1075" s="139"/>
    </row>
    <row r="1076" spans="3:10">
      <c r="C1076" s="137"/>
      <c r="D1076" s="137"/>
      <c r="E1076" s="137"/>
      <c r="J1076" s="139"/>
    </row>
    <row r="1077" spans="3:10">
      <c r="C1077" s="137"/>
      <c r="D1077" s="137"/>
      <c r="E1077" s="137"/>
      <c r="J1077" s="139"/>
    </row>
    <row r="1078" spans="3:10">
      <c r="C1078" s="137"/>
      <c r="D1078" s="137"/>
      <c r="E1078" s="137"/>
      <c r="J1078" s="139"/>
    </row>
    <row r="1079" spans="3:10">
      <c r="C1079" s="137"/>
      <c r="D1079" s="137"/>
      <c r="E1079" s="137"/>
      <c r="J1079" s="139"/>
    </row>
    <row r="1080" spans="3:10">
      <c r="C1080" s="137"/>
      <c r="D1080" s="137"/>
      <c r="E1080" s="137"/>
      <c r="J1080" s="139"/>
    </row>
    <row r="1081" spans="3:10">
      <c r="C1081" s="137"/>
      <c r="D1081" s="137"/>
      <c r="E1081" s="137"/>
      <c r="J1081" s="139"/>
    </row>
    <row r="1082" spans="3:10">
      <c r="C1082" s="137"/>
      <c r="D1082" s="137"/>
      <c r="E1082" s="137"/>
      <c r="J1082" s="139"/>
    </row>
    <row r="1083" spans="3:10">
      <c r="C1083" s="137"/>
      <c r="D1083" s="137"/>
      <c r="E1083" s="137"/>
      <c r="J1083" s="139"/>
    </row>
    <row r="1084" spans="3:10">
      <c r="C1084" s="137"/>
      <c r="D1084" s="137"/>
      <c r="E1084" s="137"/>
      <c r="J1084" s="139"/>
    </row>
    <row r="1085" spans="3:10">
      <c r="C1085" s="137"/>
      <c r="D1085" s="137"/>
      <c r="E1085" s="137"/>
      <c r="J1085" s="139"/>
    </row>
    <row r="1086" spans="3:10">
      <c r="C1086" s="137"/>
      <c r="D1086" s="137"/>
      <c r="E1086" s="137"/>
      <c r="J1086" s="139"/>
    </row>
    <row r="1087" spans="3:10">
      <c r="C1087" s="137"/>
      <c r="D1087" s="137"/>
      <c r="E1087" s="137"/>
      <c r="J1087" s="139"/>
    </row>
    <row r="1088" spans="3:10">
      <c r="C1088" s="137"/>
      <c r="D1088" s="137"/>
      <c r="E1088" s="137"/>
      <c r="J1088" s="139"/>
    </row>
    <row r="1089" spans="3:10">
      <c r="C1089" s="137"/>
      <c r="D1089" s="137"/>
      <c r="E1089" s="137"/>
      <c r="J1089" s="139"/>
    </row>
    <row r="1090" spans="3:10">
      <c r="C1090" s="137"/>
      <c r="D1090" s="137"/>
      <c r="E1090" s="137"/>
      <c r="J1090" s="139"/>
    </row>
    <row r="1091" spans="3:10">
      <c r="C1091" s="137"/>
      <c r="D1091" s="137"/>
      <c r="E1091" s="137"/>
      <c r="J1091" s="139"/>
    </row>
    <row r="1092" spans="3:10">
      <c r="C1092" s="137"/>
      <c r="D1092" s="137"/>
      <c r="E1092" s="137"/>
      <c r="J1092" s="139"/>
    </row>
    <row r="1093" spans="3:10">
      <c r="C1093" s="137"/>
      <c r="D1093" s="137"/>
      <c r="E1093" s="137"/>
      <c r="J1093" s="139"/>
    </row>
    <row r="1094" spans="3:10">
      <c r="C1094" s="137"/>
      <c r="D1094" s="137"/>
      <c r="E1094" s="137"/>
      <c r="J1094" s="139"/>
    </row>
    <row r="1095" spans="3:10">
      <c r="C1095" s="137"/>
      <c r="D1095" s="137"/>
      <c r="E1095" s="137"/>
      <c r="J1095" s="139"/>
    </row>
    <row r="1096" spans="3:10">
      <c r="C1096" s="137"/>
      <c r="D1096" s="137"/>
      <c r="E1096" s="137"/>
      <c r="J1096" s="139"/>
    </row>
  </sheetData>
  <autoFilter ref="A3:L279"/>
  <mergeCells count="2">
    <mergeCell ref="A2:L2"/>
    <mergeCell ref="A279:L279"/>
  </mergeCells>
  <phoneticPr fontId="32" type="noConversion"/>
  <printOptions horizontalCentered="1"/>
  <pageMargins left="0" right="0" top="0.19685039370078741" bottom="0.78740157480314965" header="0.51181102362204722" footer="0"/>
  <pageSetup paperSize="9" firstPageNumber="0" orientation="portrait" r:id="rId1"/>
  <headerFooter>
    <oddFooter>&amp;C第 &amp;P 页，共 &amp;N 页</oddFooter>
  </headerFooter>
  <rowBreaks count="1" manualBreakCount="1">
    <brk id="116" max="16383" man="1"/>
  </rowBreaks>
</worksheet>
</file>

<file path=docProps/app.xml><?xml version="1.0" encoding="utf-8"?>
<Properties xmlns="http://schemas.openxmlformats.org/officeDocument/2006/extended-properties" xmlns:vt="http://schemas.openxmlformats.org/officeDocument/2006/docPropsVTypes">
  <Template/>
  <TotalTime>15</TotalTime>
  <Application>Microsoft Excel</Application>
  <DocSecurity>0</DocSecurity>
  <ScaleCrop>false</ScaleCrop>
  <HeadingPairs>
    <vt:vector size="4" baseType="variant">
      <vt:variant>
        <vt:lpstr>工作表</vt:lpstr>
      </vt:variant>
      <vt:variant>
        <vt:i4>9</vt:i4>
      </vt:variant>
      <vt:variant>
        <vt:lpstr>命名范围</vt:lpstr>
      </vt:variant>
      <vt:variant>
        <vt:i4>15</vt:i4>
      </vt:variant>
    </vt:vector>
  </HeadingPairs>
  <TitlesOfParts>
    <vt:vector size="24" baseType="lpstr">
      <vt:lpstr>冠名基金收支明细 (截至20220915)</vt:lpstr>
      <vt:lpstr>冠名基金收支明细 (2019) </vt:lpstr>
      <vt:lpstr>冠名基金收支明细 (2020)</vt:lpstr>
      <vt:lpstr>冠名基金收支明细 (2021)</vt:lpstr>
      <vt:lpstr>冠名基金收支明细 (2022)</vt:lpstr>
      <vt:lpstr>Sheet1</vt:lpstr>
      <vt:lpstr>冠名基金收支明细 (2023)</vt:lpstr>
      <vt:lpstr>Sheet2</vt:lpstr>
      <vt:lpstr>冠名基金收支明细 (2024)</vt:lpstr>
      <vt:lpstr>'冠名基金收支明细 (截至20220915)'!_FilterDatabase</vt:lpstr>
      <vt:lpstr>'冠名基金收支明细 (2019) '!Print_Area</vt:lpstr>
      <vt:lpstr>'冠名基金收支明细 (2020)'!Print_Area</vt:lpstr>
      <vt:lpstr>'冠名基金收支明细 (2021)'!Print_Area</vt:lpstr>
      <vt:lpstr>'冠名基金收支明细 (2022)'!Print_Area</vt:lpstr>
      <vt:lpstr>'冠名基金收支明细 (2023)'!Print_Area</vt:lpstr>
      <vt:lpstr>'冠名基金收支明细 (2024)'!Print_Area</vt:lpstr>
      <vt:lpstr>'冠名基金收支明细 (截至20220915)'!Print_Area</vt:lpstr>
      <vt:lpstr>'冠名基金收支明细 (2019) '!Print_Titles</vt:lpstr>
      <vt:lpstr>'冠名基金收支明细 (2020)'!Print_Titles</vt:lpstr>
      <vt:lpstr>'冠名基金收支明细 (2021)'!Print_Titles</vt:lpstr>
      <vt:lpstr>'冠名基金收支明细 (2022)'!Print_Titles</vt:lpstr>
      <vt:lpstr>'冠名基金收支明细 (2023)'!Print_Titles</vt:lpstr>
      <vt:lpstr>'冠名基金收支明细 (2024)'!Print_Titles</vt:lpstr>
      <vt:lpstr>'冠名基金收支明细 (截至20220915)'!Print_Titles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jsfp0712</dc:creator>
  <cp:lastModifiedBy>HP</cp:lastModifiedBy>
  <cp:revision>7</cp:revision>
  <cp:lastPrinted>2023-09-26T00:24:49Z</cp:lastPrinted>
  <dcterms:created xsi:type="dcterms:W3CDTF">2021-09-01T07:53:28Z</dcterms:created>
  <dcterms:modified xsi:type="dcterms:W3CDTF">2025-04-01T07:39:52Z</dcterms:modified>
  <dc:language>zh-CN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