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120" yWindow="-120" windowWidth="29040" windowHeight="16440" tabRatio="500" firstSheet="7" activeTab="9"/>
  </bookViews>
  <sheets>
    <sheet name="冠名基金收支明细 (截至20220915)" sheetId="1" r:id="rId1"/>
    <sheet name="冠名基金收支明细 (2019) " sheetId="2" r:id="rId2"/>
    <sheet name="冠名基金收支明细 (2020)" sheetId="3" r:id="rId3"/>
    <sheet name="冠名基金收支明细 (2021)" sheetId="4" r:id="rId4"/>
    <sheet name="冠名基金收支明细 (2022)" sheetId="5" r:id="rId5"/>
    <sheet name="Sheet1" sheetId="7" r:id="rId6"/>
    <sheet name="冠名基金收支明细 (2023)" sheetId="6" r:id="rId7"/>
    <sheet name="冠名基金收支明细 (2024)" sheetId="9" r:id="rId8"/>
    <sheet name="Sheet2" sheetId="8" r:id="rId9"/>
    <sheet name="冠名基金收支明细 (2025)" sheetId="10" r:id="rId10"/>
  </sheets>
  <definedNames>
    <definedName name="_xlnm._FilterDatabase" localSheetId="1" hidden="1">'冠名基金收支明细 (2019) '!$A$3:$N$3</definedName>
    <definedName name="_xlnm._FilterDatabase" localSheetId="2" hidden="1">'冠名基金收支明细 (2020)'!$A$3:$N$36</definedName>
    <definedName name="_xlnm._FilterDatabase" localSheetId="3" hidden="1">'冠名基金收支明细 (2021)'!$A$3:$N$86</definedName>
    <definedName name="_xlnm._FilterDatabase" localSheetId="4" hidden="1">'冠名基金收支明细 (2022)'!$A$3:$L$174</definedName>
    <definedName name="_xlnm._FilterDatabase" localSheetId="6" hidden="1">'冠名基金收支明细 (2023)'!$A$3:$L$230</definedName>
    <definedName name="_xlnm._FilterDatabase" localSheetId="7" hidden="1">'冠名基金收支明细 (2024)'!$A$3:$L$275</definedName>
    <definedName name="_xlnm._FilterDatabase" localSheetId="9" hidden="1">'冠名基金收支明细 (2025)'!$A$3:$L$324</definedName>
    <definedName name="_xlnm._FilterDatabase" localSheetId="0">'冠名基金收支明细 (截至20220915)'!$A$3:$N$3</definedName>
    <definedName name="_xlnm.Print_Area" localSheetId="1">'冠名基金收支明细 (2019) '!$A$2:$L$16</definedName>
    <definedName name="_xlnm.Print_Area" localSheetId="2">'冠名基金收支明细 (2020)'!$A$2:$L$36</definedName>
    <definedName name="_xlnm.Print_Area" localSheetId="3">'冠名基金收支明细 (2021)'!$A$2:$L$86</definedName>
    <definedName name="_xlnm.Print_Area" localSheetId="4">'冠名基金收支明细 (2022)'!$A$1:$L$174</definedName>
    <definedName name="_xlnm.Print_Area" localSheetId="6">'冠名基金收支明细 (2023)'!$A$1:$L$230</definedName>
    <definedName name="_xlnm.Print_Area" localSheetId="7">'冠名基金收支明细 (2024)'!$A$1:$L$275</definedName>
    <definedName name="_xlnm.Print_Area" localSheetId="9">'冠名基金收支明细 (2025)'!$A$1:$L$324</definedName>
    <definedName name="_xlnm.Print_Area" localSheetId="0">'冠名基金收支明细 (截至20220915)'!$A$2:$L$165</definedName>
    <definedName name="_xlnm.Print_Titles" localSheetId="1">'冠名基金收支明细 (2019) '!$2:$2</definedName>
    <definedName name="_xlnm.Print_Titles" localSheetId="2">'冠名基金收支明细 (2020)'!$2:$2</definedName>
    <definedName name="_xlnm.Print_Titles" localSheetId="3">'冠名基金收支明细 (2021)'!$2:$2</definedName>
    <definedName name="_xlnm.Print_Titles" localSheetId="4">'冠名基金收支明细 (2022)'!$2:$3</definedName>
    <definedName name="_xlnm.Print_Titles" localSheetId="6">'冠名基金收支明细 (2023)'!$2:$3</definedName>
    <definedName name="_xlnm.Print_Titles" localSheetId="7">'冠名基金收支明细 (2024)'!$2:$3</definedName>
    <definedName name="_xlnm.Print_Titles" localSheetId="9">'冠名基金收支明细 (2025)'!$2:$3</definedName>
    <definedName name="_xlnm.Print_Titles" localSheetId="0">'冠名基金收支明细 (截至20220915)'!$2:$2</definedName>
  </definedNames>
  <calcPr calcId="124519"/>
</workbook>
</file>

<file path=xl/calcChain.xml><?xml version="1.0" encoding="utf-8"?>
<calcChain xmlns="http://schemas.openxmlformats.org/spreadsheetml/2006/main">
  <c r="C60" i="10"/>
  <c r="E322" l="1"/>
  <c r="D322"/>
  <c r="C322"/>
  <c r="E323"/>
  <c r="E320"/>
  <c r="D320"/>
  <c r="C320"/>
  <c r="E321"/>
  <c r="C207" l="1"/>
  <c r="D193"/>
  <c r="C193"/>
  <c r="C192" s="1"/>
  <c r="E194"/>
  <c r="E193" s="1"/>
  <c r="E57"/>
  <c r="E319"/>
  <c r="E318" s="1"/>
  <c r="D318"/>
  <c r="C318"/>
  <c r="E317"/>
  <c r="D316"/>
  <c r="C316"/>
  <c r="E315"/>
  <c r="E314" s="1"/>
  <c r="D314"/>
  <c r="C314"/>
  <c r="E313"/>
  <c r="E312"/>
  <c r="D312"/>
  <c r="C312"/>
  <c r="E311"/>
  <c r="E310"/>
  <c r="D310"/>
  <c r="C310"/>
  <c r="E309"/>
  <c r="E308"/>
  <c r="D308"/>
  <c r="C308"/>
  <c r="E307"/>
  <c r="E306" s="1"/>
  <c r="D306"/>
  <c r="C306"/>
  <c r="E305"/>
  <c r="E304" s="1"/>
  <c r="D304"/>
  <c r="C304"/>
  <c r="E303"/>
  <c r="E302" s="1"/>
  <c r="D302"/>
  <c r="C302"/>
  <c r="E301"/>
  <c r="E300" s="1"/>
  <c r="D300"/>
  <c r="C300"/>
  <c r="E299"/>
  <c r="E298" s="1"/>
  <c r="D298"/>
  <c r="C298"/>
  <c r="E297"/>
  <c r="E296" s="1"/>
  <c r="D296"/>
  <c r="C296"/>
  <c r="C6"/>
  <c r="C9"/>
  <c r="C12"/>
  <c r="C15"/>
  <c r="C18"/>
  <c r="C21"/>
  <c r="C24"/>
  <c r="C27"/>
  <c r="C31"/>
  <c r="C34"/>
  <c r="C37"/>
  <c r="C40"/>
  <c r="C43"/>
  <c r="C46"/>
  <c r="C49"/>
  <c r="C52"/>
  <c r="C55"/>
  <c r="C58"/>
  <c r="C61"/>
  <c r="C64"/>
  <c r="C67"/>
  <c r="C70"/>
  <c r="C73"/>
  <c r="C76"/>
  <c r="C79"/>
  <c r="C82"/>
  <c r="C85"/>
  <c r="C88"/>
  <c r="C91"/>
  <c r="C94"/>
  <c r="C97"/>
  <c r="C100"/>
  <c r="C103"/>
  <c r="C106"/>
  <c r="C109"/>
  <c r="C112"/>
  <c r="C115"/>
  <c r="C118"/>
  <c r="C121"/>
  <c r="C124"/>
  <c r="C127"/>
  <c r="C130"/>
  <c r="C133"/>
  <c r="C136"/>
  <c r="C139"/>
  <c r="C142"/>
  <c r="C145"/>
  <c r="C148"/>
  <c r="C151"/>
  <c r="C154"/>
  <c r="D169"/>
  <c r="C169"/>
  <c r="D79"/>
  <c r="C292"/>
  <c r="E295"/>
  <c r="E294" s="1"/>
  <c r="D294"/>
  <c r="C294"/>
  <c r="E293"/>
  <c r="E292" s="1"/>
  <c r="D292"/>
  <c r="E316" l="1"/>
  <c r="D187"/>
  <c r="C187"/>
  <c r="E188"/>
  <c r="E187" s="1"/>
  <c r="D136"/>
  <c r="E137"/>
  <c r="E136" s="1"/>
  <c r="E81"/>
  <c r="D166"/>
  <c r="C166"/>
  <c r="D163"/>
  <c r="C163"/>
  <c r="D222"/>
  <c r="C222"/>
  <c r="D219"/>
  <c r="C219"/>
  <c r="D216"/>
  <c r="C216"/>
  <c r="E8"/>
  <c r="E23"/>
  <c r="E29"/>
  <c r="E33"/>
  <c r="E41"/>
  <c r="E42"/>
  <c r="E45"/>
  <c r="E48"/>
  <c r="E51"/>
  <c r="E54"/>
  <c r="E60"/>
  <c r="E63"/>
  <c r="E66"/>
  <c r="E72"/>
  <c r="E75"/>
  <c r="E78"/>
  <c r="E84"/>
  <c r="E87"/>
  <c r="E90"/>
  <c r="E93"/>
  <c r="E96"/>
  <c r="E99"/>
  <c r="E102"/>
  <c r="E105"/>
  <c r="E108"/>
  <c r="E111"/>
  <c r="E114"/>
  <c r="E117"/>
  <c r="E120"/>
  <c r="E123"/>
  <c r="E126"/>
  <c r="E129"/>
  <c r="E132"/>
  <c r="E135"/>
  <c r="E141"/>
  <c r="E144"/>
  <c r="E147"/>
  <c r="E150"/>
  <c r="E153"/>
  <c r="E156"/>
  <c r="E159"/>
  <c r="E162"/>
  <c r="E165"/>
  <c r="E168"/>
  <c r="E171"/>
  <c r="E174"/>
  <c r="E177"/>
  <c r="E180"/>
  <c r="E183"/>
  <c r="E186"/>
  <c r="E191"/>
  <c r="E197"/>
  <c r="E200"/>
  <c r="E203"/>
  <c r="E206"/>
  <c r="E209"/>
  <c r="E212"/>
  <c r="E215"/>
  <c r="E218"/>
  <c r="E221"/>
  <c r="E224"/>
  <c r="E227"/>
  <c r="E230"/>
  <c r="E233"/>
  <c r="E237"/>
  <c r="E240"/>
  <c r="E243"/>
  <c r="E246"/>
  <c r="E249"/>
  <c r="D61"/>
  <c r="D130"/>
  <c r="D133"/>
  <c r="D172"/>
  <c r="C172"/>
  <c r="D289"/>
  <c r="C289"/>
  <c r="D286"/>
  <c r="C286"/>
  <c r="D283"/>
  <c r="C283"/>
  <c r="E252"/>
  <c r="E255"/>
  <c r="E258"/>
  <c r="E291"/>
  <c r="E288"/>
  <c r="E285"/>
  <c r="E282"/>
  <c r="C235"/>
  <c r="D244"/>
  <c r="C244"/>
  <c r="D238"/>
  <c r="C238"/>
  <c r="E80" i="9"/>
  <c r="D12" i="10"/>
  <c r="D280"/>
  <c r="C280"/>
  <c r="E279"/>
  <c r="D277"/>
  <c r="C277"/>
  <c r="E276"/>
  <c r="D274"/>
  <c r="C274"/>
  <c r="E273"/>
  <c r="D271"/>
  <c r="C271"/>
  <c r="E270"/>
  <c r="D268"/>
  <c r="C268"/>
  <c r="E267"/>
  <c r="D265"/>
  <c r="C265"/>
  <c r="E264"/>
  <c r="D262"/>
  <c r="C262"/>
  <c r="E261"/>
  <c r="D259"/>
  <c r="C259"/>
  <c r="D256"/>
  <c r="C256"/>
  <c r="D253"/>
  <c r="C253"/>
  <c r="D250"/>
  <c r="C250"/>
  <c r="D247"/>
  <c r="C247"/>
  <c r="D241"/>
  <c r="C241"/>
  <c r="D235"/>
  <c r="D231"/>
  <c r="C231"/>
  <c r="D228"/>
  <c r="C228"/>
  <c r="D225"/>
  <c r="C225"/>
  <c r="D213"/>
  <c r="C213"/>
  <c r="D210"/>
  <c r="C210"/>
  <c r="D207"/>
  <c r="D204"/>
  <c r="C204"/>
  <c r="D201"/>
  <c r="C201"/>
  <c r="D198"/>
  <c r="D192" s="1"/>
  <c r="C198"/>
  <c r="D195"/>
  <c r="C195"/>
  <c r="D189"/>
  <c r="C189"/>
  <c r="D184"/>
  <c r="C184"/>
  <c r="D181"/>
  <c r="C181"/>
  <c r="D178"/>
  <c r="C178"/>
  <c r="C175"/>
  <c r="D160"/>
  <c r="C160"/>
  <c r="D157"/>
  <c r="C157"/>
  <c r="C138" s="1"/>
  <c r="D154"/>
  <c r="D151"/>
  <c r="D148"/>
  <c r="D145"/>
  <c r="D142"/>
  <c r="D139"/>
  <c r="G138"/>
  <c r="F138"/>
  <c r="D127"/>
  <c r="D124"/>
  <c r="D121"/>
  <c r="D118"/>
  <c r="D115"/>
  <c r="D112"/>
  <c r="D109"/>
  <c r="D106"/>
  <c r="D103"/>
  <c r="D100"/>
  <c r="D97"/>
  <c r="D94"/>
  <c r="D91"/>
  <c r="D88"/>
  <c r="D85"/>
  <c r="D82"/>
  <c r="D76"/>
  <c r="D73"/>
  <c r="D70"/>
  <c r="D64"/>
  <c r="D58"/>
  <c r="D55"/>
  <c r="D52"/>
  <c r="D49"/>
  <c r="D46"/>
  <c r="D43"/>
  <c r="D40"/>
  <c r="D37"/>
  <c r="D34"/>
  <c r="D31"/>
  <c r="D27"/>
  <c r="D24"/>
  <c r="D21"/>
  <c r="D18"/>
  <c r="D6"/>
  <c r="E5" l="1"/>
  <c r="C5"/>
  <c r="E40"/>
  <c r="D234"/>
  <c r="C234"/>
  <c r="D138"/>
  <c r="D5" s="1"/>
  <c r="D175"/>
  <c r="O5" l="1"/>
  <c r="N5"/>
  <c r="N281" l="1"/>
  <c r="P5"/>
  <c r="E161" i="9"/>
  <c r="E160" s="1"/>
  <c r="E167" i="10" s="1"/>
  <c r="E166" s="1"/>
  <c r="D160" i="9"/>
  <c r="C160"/>
  <c r="C162"/>
  <c r="D207"/>
  <c r="D168"/>
  <c r="D162"/>
  <c r="C63" l="1"/>
  <c r="C61"/>
  <c r="E163" l="1"/>
  <c r="E162" s="1"/>
  <c r="E170" i="10" s="1"/>
  <c r="E169" s="1"/>
  <c r="C207" i="9"/>
  <c r="E208"/>
  <c r="E207" s="1"/>
  <c r="E223" i="10" s="1"/>
  <c r="E222" s="1"/>
  <c r="E206" i="9"/>
  <c r="E205" s="1"/>
  <c r="E220" i="10" s="1"/>
  <c r="E219" s="1"/>
  <c r="C205" i="9"/>
  <c r="D87"/>
  <c r="D12"/>
  <c r="D230"/>
  <c r="C230"/>
  <c r="E231"/>
  <c r="E230" s="1"/>
  <c r="E245" i="10" s="1"/>
  <c r="E244" s="1"/>
  <c r="D62" i="9"/>
  <c r="C62"/>
  <c r="E63"/>
  <c r="E62" s="1"/>
  <c r="E62" i="10" s="1"/>
  <c r="E61" s="1"/>
  <c r="D273" i="9"/>
  <c r="C273"/>
  <c r="E274"/>
  <c r="E273" s="1"/>
  <c r="E290" i="10" s="1"/>
  <c r="E289" s="1"/>
  <c r="D79" i="9"/>
  <c r="C79"/>
  <c r="E79"/>
  <c r="E80" i="10" s="1"/>
  <c r="E79" s="1"/>
  <c r="D203" i="9"/>
  <c r="C203"/>
  <c r="E204"/>
  <c r="E203" s="1"/>
  <c r="E217" i="10" s="1"/>
  <c r="E216" s="1"/>
  <c r="D164" i="9"/>
  <c r="C164"/>
  <c r="E165"/>
  <c r="E164" s="1"/>
  <c r="E173" i="10" s="1"/>
  <c r="E172" s="1"/>
  <c r="D131" i="9"/>
  <c r="C131"/>
  <c r="E132"/>
  <c r="E131" s="1"/>
  <c r="E134" i="10" s="1"/>
  <c r="E133" s="1"/>
  <c r="D129" i="9"/>
  <c r="C129"/>
  <c r="E130"/>
  <c r="E129" s="1"/>
  <c r="E131" i="10" s="1"/>
  <c r="E130" s="1"/>
  <c r="D271" i="9"/>
  <c r="C271"/>
  <c r="D269"/>
  <c r="C269"/>
  <c r="C158"/>
  <c r="D158"/>
  <c r="E272"/>
  <c r="E271" s="1"/>
  <c r="E287" i="10" s="1"/>
  <c r="E286" s="1"/>
  <c r="E270" i="9"/>
  <c r="E269" s="1"/>
  <c r="E284" i="10" s="1"/>
  <c r="E283" s="1"/>
  <c r="E159" i="9"/>
  <c r="E158" s="1"/>
  <c r="E164" i="10" s="1"/>
  <c r="E163" s="1"/>
  <c r="E15" i="9" l="1"/>
  <c r="D266" l="1"/>
  <c r="C266"/>
  <c r="E268"/>
  <c r="C263"/>
  <c r="D263"/>
  <c r="E265"/>
  <c r="D254"/>
  <c r="C254"/>
  <c r="E256"/>
  <c r="D248"/>
  <c r="C248"/>
  <c r="E250"/>
  <c r="C251"/>
  <c r="D245"/>
  <c r="C245"/>
  <c r="D241"/>
  <c r="C241"/>
  <c r="E244"/>
  <c r="D235"/>
  <c r="C235"/>
  <c r="E237"/>
  <c r="E234"/>
  <c r="E226"/>
  <c r="D219"/>
  <c r="C219"/>
  <c r="E221"/>
  <c r="D209"/>
  <c r="C209"/>
  <c r="E211"/>
  <c r="D200"/>
  <c r="C200"/>
  <c r="E202"/>
  <c r="D197"/>
  <c r="C197"/>
  <c r="E199"/>
  <c r="D123"/>
  <c r="C123"/>
  <c r="E125"/>
  <c r="D120"/>
  <c r="C120"/>
  <c r="E122"/>
  <c r="D117"/>
  <c r="C117"/>
  <c r="E119"/>
  <c r="D59"/>
  <c r="C59"/>
  <c r="E61"/>
  <c r="E177"/>
  <c r="D175"/>
  <c r="C175"/>
  <c r="E262"/>
  <c r="D260"/>
  <c r="C260"/>
  <c r="E259"/>
  <c r="D257"/>
  <c r="C257"/>
  <c r="E253"/>
  <c r="D251"/>
  <c r="E247"/>
  <c r="E240"/>
  <c r="D238"/>
  <c r="C238"/>
  <c r="D232"/>
  <c r="C232"/>
  <c r="E229"/>
  <c r="D227"/>
  <c r="C227"/>
  <c r="E224"/>
  <c r="D222"/>
  <c r="C222"/>
  <c r="E217"/>
  <c r="D215"/>
  <c r="C215"/>
  <c r="E214"/>
  <c r="D212"/>
  <c r="C212"/>
  <c r="E196"/>
  <c r="D194"/>
  <c r="C194"/>
  <c r="E193"/>
  <c r="D191"/>
  <c r="C191"/>
  <c r="E190"/>
  <c r="D188"/>
  <c r="C188"/>
  <c r="E187"/>
  <c r="D185"/>
  <c r="C185"/>
  <c r="E184"/>
  <c r="D182"/>
  <c r="C182"/>
  <c r="E180"/>
  <c r="D178"/>
  <c r="C178"/>
  <c r="E174"/>
  <c r="D172"/>
  <c r="C172"/>
  <c r="E171"/>
  <c r="D169"/>
  <c r="C169"/>
  <c r="E168"/>
  <c r="D166"/>
  <c r="C166"/>
  <c r="E157"/>
  <c r="D155"/>
  <c r="C155"/>
  <c r="E154"/>
  <c r="D152"/>
  <c r="C152"/>
  <c r="E151"/>
  <c r="D149"/>
  <c r="C149"/>
  <c r="E148"/>
  <c r="D146"/>
  <c r="C146"/>
  <c r="E145"/>
  <c r="D143"/>
  <c r="C143"/>
  <c r="E142"/>
  <c r="D140"/>
  <c r="C140"/>
  <c r="E139"/>
  <c r="D137"/>
  <c r="C137"/>
  <c r="E136"/>
  <c r="D134"/>
  <c r="C134"/>
  <c r="G133"/>
  <c r="F133"/>
  <c r="E128"/>
  <c r="D126"/>
  <c r="C126"/>
  <c r="E116"/>
  <c r="D114"/>
  <c r="C114"/>
  <c r="E113"/>
  <c r="D111"/>
  <c r="C111"/>
  <c r="E110"/>
  <c r="D108"/>
  <c r="C108"/>
  <c r="E107"/>
  <c r="D105"/>
  <c r="C105"/>
  <c r="E104"/>
  <c r="D102"/>
  <c r="C102"/>
  <c r="E101"/>
  <c r="D99"/>
  <c r="C99"/>
  <c r="E98"/>
  <c r="D96"/>
  <c r="C96"/>
  <c r="E95"/>
  <c r="D93"/>
  <c r="C93"/>
  <c r="E92"/>
  <c r="D90"/>
  <c r="C90"/>
  <c r="E89"/>
  <c r="C87"/>
  <c r="E86"/>
  <c r="D84"/>
  <c r="C84"/>
  <c r="E83"/>
  <c r="D81"/>
  <c r="C81"/>
  <c r="E78"/>
  <c r="D76"/>
  <c r="C76"/>
  <c r="E75"/>
  <c r="D73"/>
  <c r="C73"/>
  <c r="E72"/>
  <c r="D70"/>
  <c r="E66"/>
  <c r="D64"/>
  <c r="C64"/>
  <c r="E58"/>
  <c r="D56"/>
  <c r="C56"/>
  <c r="E55"/>
  <c r="D53"/>
  <c r="C53"/>
  <c r="E52"/>
  <c r="D50"/>
  <c r="C50"/>
  <c r="E49"/>
  <c r="D47"/>
  <c r="C47"/>
  <c r="E46"/>
  <c r="D44"/>
  <c r="C44"/>
  <c r="E43"/>
  <c r="E44" i="10" s="1"/>
  <c r="E43" s="1"/>
  <c r="D41" i="9"/>
  <c r="C41"/>
  <c r="D38"/>
  <c r="C38"/>
  <c r="E37"/>
  <c r="D35"/>
  <c r="C35"/>
  <c r="E34"/>
  <c r="D32"/>
  <c r="C32"/>
  <c r="E30"/>
  <c r="D28"/>
  <c r="C28"/>
  <c r="D25"/>
  <c r="C25"/>
  <c r="E24"/>
  <c r="D22"/>
  <c r="C22"/>
  <c r="D19"/>
  <c r="C19"/>
  <c r="E8"/>
  <c r="D6"/>
  <c r="C6"/>
  <c r="E5" l="1"/>
  <c r="C218"/>
  <c r="D218"/>
  <c r="C133"/>
  <c r="D181"/>
  <c r="C181"/>
  <c r="D133"/>
  <c r="D5" s="1"/>
  <c r="D228" i="6"/>
  <c r="C228"/>
  <c r="E229"/>
  <c r="E228" s="1"/>
  <c r="E176" i="9" s="1"/>
  <c r="E175" s="1"/>
  <c r="E185" i="10" s="1"/>
  <c r="E184" s="1"/>
  <c r="D49" i="6"/>
  <c r="C5" i="9" l="1"/>
  <c r="P5" s="1"/>
  <c r="O5"/>
  <c r="N5"/>
  <c r="C207" i="6"/>
  <c r="D207"/>
  <c r="C216"/>
  <c r="E217"/>
  <c r="D216"/>
  <c r="D226"/>
  <c r="C226"/>
  <c r="D224"/>
  <c r="C224"/>
  <c r="E227"/>
  <c r="E226" s="1"/>
  <c r="E267" i="9" s="1"/>
  <c r="E266" s="1"/>
  <c r="E281" i="10" s="1"/>
  <c r="E280" s="1"/>
  <c r="E225" i="6"/>
  <c r="E224" s="1"/>
  <c r="E264" i="9" s="1"/>
  <c r="E263" s="1"/>
  <c r="E278" i="10" s="1"/>
  <c r="E277" s="1"/>
  <c r="N267" i="9" l="1"/>
  <c r="E216" i="6"/>
  <c r="E255" i="9" s="1"/>
  <c r="E254" s="1"/>
  <c r="E269" i="10" s="1"/>
  <c r="E268" s="1"/>
  <c r="C49" i="6"/>
  <c r="D111"/>
  <c r="E118"/>
  <c r="E117" s="1"/>
  <c r="E127" i="9" s="1"/>
  <c r="E126" s="1"/>
  <c r="E128" i="10" s="1"/>
  <c r="E127" s="1"/>
  <c r="E116" i="6"/>
  <c r="E115" s="1"/>
  <c r="E124" i="9" s="1"/>
  <c r="E123" s="1"/>
  <c r="E125" i="10" s="1"/>
  <c r="E124" s="1"/>
  <c r="E112" i="6"/>
  <c r="E111" s="1"/>
  <c r="E118" i="9" s="1"/>
  <c r="E117" s="1"/>
  <c r="E119" i="10" s="1"/>
  <c r="E118" s="1"/>
  <c r="E59" i="6"/>
  <c r="E58" s="1"/>
  <c r="E60" i="9" s="1"/>
  <c r="E59" s="1"/>
  <c r="E59" i="10" s="1"/>
  <c r="E58" s="1"/>
  <c r="D58" i="6"/>
  <c r="E29"/>
  <c r="E175"/>
  <c r="E174" s="1"/>
  <c r="E201" i="9" s="1"/>
  <c r="E200" s="1"/>
  <c r="E214" i="10" s="1"/>
  <c r="E213" s="1"/>
  <c r="D174" i="6"/>
  <c r="C174"/>
  <c r="E173"/>
  <c r="E172" s="1"/>
  <c r="E198" i="9" s="1"/>
  <c r="E197" s="1"/>
  <c r="E211" i="10" s="1"/>
  <c r="E210" s="1"/>
  <c r="D172" i="6"/>
  <c r="C172"/>
  <c r="C176"/>
  <c r="D176"/>
  <c r="D113"/>
  <c r="C113"/>
  <c r="E114"/>
  <c r="E113" s="1"/>
  <c r="E121" i="9" s="1"/>
  <c r="E120" s="1"/>
  <c r="E122" i="10" s="1"/>
  <c r="E121" s="1"/>
  <c r="E8" i="6"/>
  <c r="C58"/>
  <c r="C111"/>
  <c r="D117"/>
  <c r="D115"/>
  <c r="C117"/>
  <c r="C115"/>
  <c r="E89"/>
  <c r="D87"/>
  <c r="C87"/>
  <c r="D138"/>
  <c r="C138"/>
  <c r="D135"/>
  <c r="C135"/>
  <c r="D132"/>
  <c r="C132"/>
  <c r="D129"/>
  <c r="C129"/>
  <c r="D126"/>
  <c r="C126"/>
  <c r="D123"/>
  <c r="C123"/>
  <c r="D120"/>
  <c r="C120"/>
  <c r="E110"/>
  <c r="E107"/>
  <c r="E104"/>
  <c r="E101"/>
  <c r="E98"/>
  <c r="E95"/>
  <c r="E92"/>
  <c r="E223"/>
  <c r="E220"/>
  <c r="E215"/>
  <c r="E212"/>
  <c r="E209"/>
  <c r="E206"/>
  <c r="E203"/>
  <c r="E200"/>
  <c r="D108"/>
  <c r="C108"/>
  <c r="D105"/>
  <c r="C105"/>
  <c r="D102"/>
  <c r="C102"/>
  <c r="D99"/>
  <c r="C99"/>
  <c r="D96"/>
  <c r="C96"/>
  <c r="D93"/>
  <c r="C93"/>
  <c r="D90"/>
  <c r="C90"/>
  <c r="D221"/>
  <c r="C221"/>
  <c r="D218"/>
  <c r="C218"/>
  <c r="D213"/>
  <c r="C213"/>
  <c r="D210"/>
  <c r="C210"/>
  <c r="D204"/>
  <c r="C204"/>
  <c r="D201"/>
  <c r="C201"/>
  <c r="D198"/>
  <c r="C198"/>
  <c r="D195"/>
  <c r="C195"/>
  <c r="E197"/>
  <c r="E193"/>
  <c r="D192"/>
  <c r="C192"/>
  <c r="D189"/>
  <c r="C189"/>
  <c r="D186"/>
  <c r="C186"/>
  <c r="E194"/>
  <c r="E191"/>
  <c r="E188"/>
  <c r="D182"/>
  <c r="C182"/>
  <c r="E184"/>
  <c r="D179"/>
  <c r="C179"/>
  <c r="E181"/>
  <c r="D169"/>
  <c r="C169"/>
  <c r="D166"/>
  <c r="C166"/>
  <c r="D163"/>
  <c r="C163"/>
  <c r="D160"/>
  <c r="C160"/>
  <c r="D157"/>
  <c r="C157"/>
  <c r="E171"/>
  <c r="E168"/>
  <c r="E165"/>
  <c r="E162"/>
  <c r="E159"/>
  <c r="E155"/>
  <c r="E152"/>
  <c r="E149"/>
  <c r="E146"/>
  <c r="D141"/>
  <c r="C141"/>
  <c r="E143"/>
  <c r="E140"/>
  <c r="D84"/>
  <c r="C84"/>
  <c r="D81"/>
  <c r="C81"/>
  <c r="D78"/>
  <c r="C78"/>
  <c r="E83"/>
  <c r="E80"/>
  <c r="D55"/>
  <c r="C55"/>
  <c r="D52"/>
  <c r="C52"/>
  <c r="E57"/>
  <c r="E54"/>
  <c r="E51"/>
  <c r="E48"/>
  <c r="E178"/>
  <c r="D153"/>
  <c r="C153"/>
  <c r="D150"/>
  <c r="C150"/>
  <c r="D147"/>
  <c r="C147"/>
  <c r="D144"/>
  <c r="C144"/>
  <c r="E137"/>
  <c r="E134"/>
  <c r="E131"/>
  <c r="E128"/>
  <c r="E125"/>
  <c r="E122"/>
  <c r="G119"/>
  <c r="F119"/>
  <c r="E86"/>
  <c r="E77"/>
  <c r="D75"/>
  <c r="C75"/>
  <c r="E74"/>
  <c r="D72"/>
  <c r="C72"/>
  <c r="E71"/>
  <c r="D69"/>
  <c r="C69"/>
  <c r="E68"/>
  <c r="D66"/>
  <c r="E62"/>
  <c r="D60"/>
  <c r="C60"/>
  <c r="D46"/>
  <c r="C46"/>
  <c r="E45"/>
  <c r="D43"/>
  <c r="C43"/>
  <c r="E42"/>
  <c r="D40"/>
  <c r="C40"/>
  <c r="D37"/>
  <c r="C37"/>
  <c r="E36"/>
  <c r="D34"/>
  <c r="C34"/>
  <c r="E33"/>
  <c r="D31"/>
  <c r="C31"/>
  <c r="D27"/>
  <c r="C27"/>
  <c r="D24"/>
  <c r="C24"/>
  <c r="E23"/>
  <c r="D21"/>
  <c r="C21"/>
  <c r="D18"/>
  <c r="C18"/>
  <c r="D6"/>
  <c r="C6"/>
  <c r="E5" l="1"/>
  <c r="C156"/>
  <c r="D156"/>
  <c r="D119"/>
  <c r="C185"/>
  <c r="D185"/>
  <c r="C119"/>
  <c r="E192"/>
  <c r="E228" i="9" s="1"/>
  <c r="E227" s="1"/>
  <c r="E242" i="10" s="1"/>
  <c r="E241" s="1"/>
  <c r="E173" i="5"/>
  <c r="E172" s="1"/>
  <c r="E109" i="6" s="1"/>
  <c r="E108" s="1"/>
  <c r="E115" i="9" s="1"/>
  <c r="E114" s="1"/>
  <c r="E116" i="10" s="1"/>
  <c r="E115" s="1"/>
  <c r="D172" i="5"/>
  <c r="C172"/>
  <c r="E171"/>
  <c r="E170" s="1"/>
  <c r="E106" i="6" s="1"/>
  <c r="E105" s="1"/>
  <c r="E112" i="9" s="1"/>
  <c r="E111" s="1"/>
  <c r="E113" i="10" s="1"/>
  <c r="E112" s="1"/>
  <c r="D170" i="5"/>
  <c r="C170"/>
  <c r="E169"/>
  <c r="E168" s="1"/>
  <c r="E103" i="6" s="1"/>
  <c r="E102" s="1"/>
  <c r="E109" i="9" s="1"/>
  <c r="E108" s="1"/>
  <c r="E110" i="10" s="1"/>
  <c r="E109" s="1"/>
  <c r="D168" i="5"/>
  <c r="C168"/>
  <c r="E167"/>
  <c r="E166" s="1"/>
  <c r="E100" i="6" s="1"/>
  <c r="E99" s="1"/>
  <c r="E106" i="9" s="1"/>
  <c r="E105" s="1"/>
  <c r="E107" i="10" s="1"/>
  <c r="E106" s="1"/>
  <c r="D166" i="5"/>
  <c r="C166"/>
  <c r="E165"/>
  <c r="E164" s="1"/>
  <c r="E97" i="6" s="1"/>
  <c r="E96" s="1"/>
  <c r="E103" i="9" s="1"/>
  <c r="E102" s="1"/>
  <c r="E104" i="10" s="1"/>
  <c r="E103" s="1"/>
  <c r="D164" i="5"/>
  <c r="C164"/>
  <c r="E163"/>
  <c r="D162"/>
  <c r="C162"/>
  <c r="E161"/>
  <c r="D160"/>
  <c r="C160"/>
  <c r="E159"/>
  <c r="E158" s="1"/>
  <c r="E222" i="6" s="1"/>
  <c r="E221" s="1"/>
  <c r="E261" i="9" s="1"/>
  <c r="E260" s="1"/>
  <c r="E275" i="10" s="1"/>
  <c r="E274" s="1"/>
  <c r="D158" i="5"/>
  <c r="C158"/>
  <c r="E157"/>
  <c r="D156"/>
  <c r="C156"/>
  <c r="E155"/>
  <c r="E154"/>
  <c r="E214" i="6" s="1"/>
  <c r="E213" s="1"/>
  <c r="E252" i="9" s="1"/>
  <c r="E251" s="1"/>
  <c r="E266" i="10" s="1"/>
  <c r="E265" s="1"/>
  <c r="E153" i="5"/>
  <c r="E152" s="1"/>
  <c r="E211" i="6" s="1"/>
  <c r="E210" s="1"/>
  <c r="E249" i="9" s="1"/>
  <c r="E248" s="1"/>
  <c r="E263" i="10" s="1"/>
  <c r="E262" s="1"/>
  <c r="D152" i="5"/>
  <c r="C152"/>
  <c r="E151"/>
  <c r="E150" s="1"/>
  <c r="E208" i="6" s="1"/>
  <c r="E207" s="1"/>
  <c r="E246" i="9" s="1"/>
  <c r="E245" s="1"/>
  <c r="E260" i="10" s="1"/>
  <c r="E259" s="1"/>
  <c r="D150" i="5"/>
  <c r="C150"/>
  <c r="E149"/>
  <c r="E148" s="1"/>
  <c r="D148"/>
  <c r="C148"/>
  <c r="E147"/>
  <c r="E146" s="1"/>
  <c r="E202" i="6" s="1"/>
  <c r="E201" s="1"/>
  <c r="E239" i="9" s="1"/>
  <c r="E238" s="1"/>
  <c r="E254" i="10" s="1"/>
  <c r="E253" s="1"/>
  <c r="D146" i="5"/>
  <c r="C146"/>
  <c r="E145"/>
  <c r="E144" s="1"/>
  <c r="D144"/>
  <c r="C144"/>
  <c r="E143"/>
  <c r="E142" s="1"/>
  <c r="E196" i="6" s="1"/>
  <c r="E195" s="1"/>
  <c r="E233" i="9" s="1"/>
  <c r="E232" s="1"/>
  <c r="E248" i="10" s="1"/>
  <c r="E247" s="1"/>
  <c r="D142" i="5"/>
  <c r="C142"/>
  <c r="E139"/>
  <c r="E137"/>
  <c r="D135"/>
  <c r="C135"/>
  <c r="E134"/>
  <c r="E133" s="1"/>
  <c r="E183" i="6" s="1"/>
  <c r="E182" s="1"/>
  <c r="E216" i="9" s="1"/>
  <c r="E215" s="1"/>
  <c r="E232" i="10" s="1"/>
  <c r="E231" s="1"/>
  <c r="D133" i="5"/>
  <c r="C133"/>
  <c r="E132"/>
  <c r="E131" s="1"/>
  <c r="E180" i="6" s="1"/>
  <c r="E179" s="1"/>
  <c r="E213" i="9" s="1"/>
  <c r="E212" s="1"/>
  <c r="E229" i="10" s="1"/>
  <c r="E228" s="1"/>
  <c r="D131" i="5"/>
  <c r="C131"/>
  <c r="E130"/>
  <c r="E128" s="1"/>
  <c r="E177" i="6" s="1"/>
  <c r="E176" s="1"/>
  <c r="E210" i="9" s="1"/>
  <c r="E209" s="1"/>
  <c r="E226" i="10" s="1"/>
  <c r="E225" s="1"/>
  <c r="D128" i="5"/>
  <c r="C128"/>
  <c r="E127"/>
  <c r="E170" i="6" s="1"/>
  <c r="E169" s="1"/>
  <c r="E195" i="9" s="1"/>
  <c r="E194" s="1"/>
  <c r="E208" i="10" s="1"/>
  <c r="E207" s="1"/>
  <c r="E125" i="5"/>
  <c r="E167" i="6" s="1"/>
  <c r="E166" s="1"/>
  <c r="E192" i="9" s="1"/>
  <c r="E191" s="1"/>
  <c r="E205" i="10" s="1"/>
  <c r="E204" s="1"/>
  <c r="E123" i="5"/>
  <c r="E164" i="6" s="1"/>
  <c r="E163" s="1"/>
  <c r="E189" i="9" s="1"/>
  <c r="E188" s="1"/>
  <c r="E202" i="10" s="1"/>
  <c r="E201" s="1"/>
  <c r="E121" i="5"/>
  <c r="E161" i="6" s="1"/>
  <c r="E160" s="1"/>
  <c r="E186" i="9" s="1"/>
  <c r="E185" s="1"/>
  <c r="E199" i="10" s="1"/>
  <c r="E198" s="1"/>
  <c r="E119" i="5"/>
  <c r="E158" i="6" s="1"/>
  <c r="D117" i="5"/>
  <c r="C117"/>
  <c r="E116"/>
  <c r="D114"/>
  <c r="C114"/>
  <c r="E113"/>
  <c r="D111"/>
  <c r="C111"/>
  <c r="E110"/>
  <c r="D108"/>
  <c r="C108"/>
  <c r="E107"/>
  <c r="D105"/>
  <c r="C105"/>
  <c r="E104"/>
  <c r="E103" s="1"/>
  <c r="E142" i="6" s="1"/>
  <c r="E141" s="1"/>
  <c r="E156" i="9" s="1"/>
  <c r="E155" s="1"/>
  <c r="E161" i="10" s="1"/>
  <c r="E160" s="1"/>
  <c r="D103" i="5"/>
  <c r="E102"/>
  <c r="E139" i="6" s="1"/>
  <c r="E138" s="1"/>
  <c r="E153" i="9" s="1"/>
  <c r="E152" s="1"/>
  <c r="E158" i="10" s="1"/>
  <c r="E157" s="1"/>
  <c r="E100" i="5"/>
  <c r="E97"/>
  <c r="E94"/>
  <c r="E91"/>
  <c r="E88"/>
  <c r="D85"/>
  <c r="E85" s="1"/>
  <c r="G82"/>
  <c r="F82"/>
  <c r="C82"/>
  <c r="E81"/>
  <c r="E80" s="1"/>
  <c r="E88" i="6" s="1"/>
  <c r="E87" s="1"/>
  <c r="E94" i="9" s="1"/>
  <c r="E93" s="1"/>
  <c r="E95" i="10" s="1"/>
  <c r="E94" s="1"/>
  <c r="D80" i="5"/>
  <c r="C80"/>
  <c r="E79"/>
  <c r="E78" s="1"/>
  <c r="E85" i="6" s="1"/>
  <c r="E84" s="1"/>
  <c r="E91" i="9" s="1"/>
  <c r="E90" s="1"/>
  <c r="E92" i="10" s="1"/>
  <c r="E91" s="1"/>
  <c r="D78" i="5"/>
  <c r="C78"/>
  <c r="E76"/>
  <c r="E82" i="6" s="1"/>
  <c r="E81" s="1"/>
  <c r="E88" i="9" s="1"/>
  <c r="E87" s="1"/>
  <c r="E89" i="10" s="1"/>
  <c r="E88" s="1"/>
  <c r="D76" i="5"/>
  <c r="C76"/>
  <c r="E75"/>
  <c r="E74" s="1"/>
  <c r="E79" i="6" s="1"/>
  <c r="E78" s="1"/>
  <c r="E85" i="9" s="1"/>
  <c r="E84" s="1"/>
  <c r="E86" i="10" s="1"/>
  <c r="E85" s="1"/>
  <c r="D74" i="5"/>
  <c r="C74"/>
  <c r="E73"/>
  <c r="D71"/>
  <c r="C71"/>
  <c r="E70"/>
  <c r="D68"/>
  <c r="C68"/>
  <c r="E67"/>
  <c r="D65"/>
  <c r="C65"/>
  <c r="E64"/>
  <c r="D62"/>
  <c r="E58"/>
  <c r="D56"/>
  <c r="C56"/>
  <c r="E55"/>
  <c r="E54" s="1"/>
  <c r="E56" i="6" s="1"/>
  <c r="E55" s="1"/>
  <c r="E57" i="9" s="1"/>
  <c r="E56" s="1"/>
  <c r="E56" i="10" s="1"/>
  <c r="E55" s="1"/>
  <c r="D54" i="5"/>
  <c r="C54"/>
  <c r="E53"/>
  <c r="E52" s="1"/>
  <c r="E53" i="6" s="1"/>
  <c r="E52" s="1"/>
  <c r="E54" i="9" s="1"/>
  <c r="E53" s="1"/>
  <c r="E53" i="10" s="1"/>
  <c r="E52" s="1"/>
  <c r="D52" i="5"/>
  <c r="C52"/>
  <c r="E49"/>
  <c r="E50" i="6" s="1"/>
  <c r="E49" s="1"/>
  <c r="E51" i="9" s="1"/>
  <c r="E50" s="1"/>
  <c r="E50" i="10" s="1"/>
  <c r="E49" s="1"/>
  <c r="D46" i="5"/>
  <c r="C46"/>
  <c r="E45"/>
  <c r="D43"/>
  <c r="C43"/>
  <c r="E42"/>
  <c r="D40"/>
  <c r="C40"/>
  <c r="D37"/>
  <c r="C37"/>
  <c r="E36"/>
  <c r="D34"/>
  <c r="C34"/>
  <c r="E33"/>
  <c r="D31"/>
  <c r="C31"/>
  <c r="D27"/>
  <c r="C27"/>
  <c r="D24"/>
  <c r="C24"/>
  <c r="E23"/>
  <c r="D21"/>
  <c r="C21"/>
  <c r="D18"/>
  <c r="C18"/>
  <c r="E8"/>
  <c r="D6"/>
  <c r="C6"/>
  <c r="E85" i="4"/>
  <c r="E84" s="1"/>
  <c r="E129" i="5" s="1"/>
  <c r="D84" i="4"/>
  <c r="C84"/>
  <c r="E83"/>
  <c r="E82" s="1"/>
  <c r="E115" i="5" s="1"/>
  <c r="D82" i="4"/>
  <c r="C82"/>
  <c r="E81"/>
  <c r="E80" s="1"/>
  <c r="E112" i="5" s="1"/>
  <c r="D80" i="4"/>
  <c r="C80"/>
  <c r="E79"/>
  <c r="E78" s="1"/>
  <c r="E109" i="5" s="1"/>
  <c r="D78" i="4"/>
  <c r="C78"/>
  <c r="E77"/>
  <c r="E76" s="1"/>
  <c r="E106" i="5" s="1"/>
  <c r="D76" i="4"/>
  <c r="C76"/>
  <c r="E75"/>
  <c r="E74"/>
  <c r="E99" i="5" s="1"/>
  <c r="E72" i="4"/>
  <c r="E71"/>
  <c r="E96" i="5" s="1"/>
  <c r="E69" i="4"/>
  <c r="E93" i="5" s="1"/>
  <c r="E67" i="4"/>
  <c r="E90" i="5" s="1"/>
  <c r="E65" i="4"/>
  <c r="E87" i="5" s="1"/>
  <c r="E63" i="4"/>
  <c r="E84" i="5" s="1"/>
  <c r="G61" i="4"/>
  <c r="F61"/>
  <c r="D61"/>
  <c r="C61"/>
  <c r="E60"/>
  <c r="E59" s="1"/>
  <c r="E72" i="5" s="1"/>
  <c r="D59" i="4"/>
  <c r="C59"/>
  <c r="E58"/>
  <c r="E57" s="1"/>
  <c r="E69" i="5" s="1"/>
  <c r="D57" i="4"/>
  <c r="C57"/>
  <c r="E56"/>
  <c r="D55"/>
  <c r="C55"/>
  <c r="E54"/>
  <c r="E53" s="1"/>
  <c r="E63" i="5" s="1"/>
  <c r="D53" i="4"/>
  <c r="C53"/>
  <c r="E52"/>
  <c r="D50"/>
  <c r="C50"/>
  <c r="E49"/>
  <c r="E47" s="1"/>
  <c r="E57" i="5" s="1"/>
  <c r="D47" i="4"/>
  <c r="C47"/>
  <c r="E46"/>
  <c r="E45" s="1"/>
  <c r="E44"/>
  <c r="E43" s="1"/>
  <c r="D43"/>
  <c r="C43"/>
  <c r="E42"/>
  <c r="E41" s="1"/>
  <c r="E44" i="5" s="1"/>
  <c r="D41" i="4"/>
  <c r="C41"/>
  <c r="E40"/>
  <c r="E39" s="1"/>
  <c r="E41" i="5" s="1"/>
  <c r="D39" i="4"/>
  <c r="C39"/>
  <c r="E38"/>
  <c r="E37" s="1"/>
  <c r="E38" i="5" s="1"/>
  <c r="E37" s="1"/>
  <c r="E38" i="6" s="1"/>
  <c r="E37" s="1"/>
  <c r="E39" i="9" s="1"/>
  <c r="E38" s="1"/>
  <c r="E38" i="10" s="1"/>
  <c r="E37" s="1"/>
  <c r="D37" i="4"/>
  <c r="C37"/>
  <c r="E36"/>
  <c r="D34"/>
  <c r="C34"/>
  <c r="D31"/>
  <c r="C31"/>
  <c r="D27"/>
  <c r="C27"/>
  <c r="D24"/>
  <c r="C24"/>
  <c r="E23"/>
  <c r="D21"/>
  <c r="C21"/>
  <c r="D18"/>
  <c r="C18"/>
  <c r="E11"/>
  <c r="D9"/>
  <c r="C9"/>
  <c r="E8"/>
  <c r="D6"/>
  <c r="C6"/>
  <c r="E35" i="3"/>
  <c r="E34" s="1"/>
  <c r="E51" i="4" s="1"/>
  <c r="D34" i="3"/>
  <c r="C34"/>
  <c r="E33"/>
  <c r="E32" s="1"/>
  <c r="D32"/>
  <c r="C32"/>
  <c r="E31"/>
  <c r="E30" s="1"/>
  <c r="E35" i="4" s="1"/>
  <c r="D30" i="3"/>
  <c r="C30"/>
  <c r="E28"/>
  <c r="E32" i="4" s="1"/>
  <c r="E31" s="1"/>
  <c r="E32" i="5" s="1"/>
  <c r="D28" i="3"/>
  <c r="C28"/>
  <c r="E26"/>
  <c r="E25" s="1"/>
  <c r="E28" i="4" s="1"/>
  <c r="D25" i="3"/>
  <c r="C25"/>
  <c r="E24"/>
  <c r="E23" s="1"/>
  <c r="E25" i="4" s="1"/>
  <c r="E24" s="1"/>
  <c r="E25" i="5" s="1"/>
  <c r="E24" s="1"/>
  <c r="E25" i="6" s="1"/>
  <c r="E24" s="1"/>
  <c r="E26" i="9" s="1"/>
  <c r="E25" s="1"/>
  <c r="E25" i="10" s="1"/>
  <c r="E24" s="1"/>
  <c r="D23" i="3"/>
  <c r="C23"/>
  <c r="E22"/>
  <c r="E21" s="1"/>
  <c r="E22" i="4" s="1"/>
  <c r="I21" i="3"/>
  <c r="H21"/>
  <c r="G21"/>
  <c r="F21"/>
  <c r="D21"/>
  <c r="C21"/>
  <c r="E20"/>
  <c r="D18"/>
  <c r="C18"/>
  <c r="E17"/>
  <c r="C15"/>
  <c r="C12" s="1"/>
  <c r="E14"/>
  <c r="D12"/>
  <c r="E11"/>
  <c r="D9"/>
  <c r="C9"/>
  <c r="E8"/>
  <c r="D6"/>
  <c r="C6"/>
  <c r="E15" i="2"/>
  <c r="E14" s="1"/>
  <c r="E19" i="3" s="1"/>
  <c r="D14" i="2"/>
  <c r="C14"/>
  <c r="E13"/>
  <c r="E12" s="1"/>
  <c r="E16" i="3" s="1"/>
  <c r="E15" s="1"/>
  <c r="E16" i="4" s="1"/>
  <c r="E15" s="1"/>
  <c r="E16" i="5" s="1"/>
  <c r="E15" s="1"/>
  <c r="E16" i="6" s="1"/>
  <c r="E15" s="1"/>
  <c r="E17" i="9" s="1"/>
  <c r="E16" s="1"/>
  <c r="E16" i="10" s="1"/>
  <c r="E15" s="1"/>
  <c r="D12" i="2"/>
  <c r="C12"/>
  <c r="E11"/>
  <c r="E10" s="1"/>
  <c r="E13" i="3" s="1"/>
  <c r="E12" s="1"/>
  <c r="E13" i="4" s="1"/>
  <c r="E12" s="1"/>
  <c r="E13" i="5" s="1"/>
  <c r="E12" s="1"/>
  <c r="E13" i="6" s="1"/>
  <c r="E12" s="1"/>
  <c r="E13" i="9" s="1"/>
  <c r="E12" s="1"/>
  <c r="E13" i="10" s="1"/>
  <c r="E12" s="1"/>
  <c r="D10" i="2"/>
  <c r="C10"/>
  <c r="E8"/>
  <c r="E10" i="3" s="1"/>
  <c r="D8" i="2"/>
  <c r="C8"/>
  <c r="E7"/>
  <c r="E6" s="1"/>
  <c r="D6"/>
  <c r="C6"/>
  <c r="I4"/>
  <c r="H4"/>
  <c r="G4"/>
  <c r="F4"/>
  <c r="E162" i="1"/>
  <c r="E161"/>
  <c r="E160"/>
  <c r="E159"/>
  <c r="E158"/>
  <c r="E157"/>
  <c r="E156"/>
  <c r="E155" s="1"/>
  <c r="D155"/>
  <c r="C155"/>
  <c r="E154"/>
  <c r="E153" s="1"/>
  <c r="D153"/>
  <c r="C153"/>
  <c r="E152"/>
  <c r="E151" s="1"/>
  <c r="D151"/>
  <c r="C151"/>
  <c r="E150"/>
  <c r="E149" s="1"/>
  <c r="D149"/>
  <c r="C149"/>
  <c r="E148"/>
  <c r="E147" s="1"/>
  <c r="D147"/>
  <c r="C147"/>
  <c r="E141"/>
  <c r="E139"/>
  <c r="D137"/>
  <c r="C137"/>
  <c r="E135"/>
  <c r="E134" s="1"/>
  <c r="D134"/>
  <c r="C134"/>
  <c r="E133"/>
  <c r="E132" s="1"/>
  <c r="D132"/>
  <c r="C132"/>
  <c r="E131"/>
  <c r="E130"/>
  <c r="D129"/>
  <c r="C129"/>
  <c r="E123"/>
  <c r="E121"/>
  <c r="E119"/>
  <c r="E117" s="1"/>
  <c r="D117"/>
  <c r="C117"/>
  <c r="E116"/>
  <c r="E115"/>
  <c r="D114"/>
  <c r="C114"/>
  <c r="E112"/>
  <c r="E111"/>
  <c r="D110"/>
  <c r="C110"/>
  <c r="E109"/>
  <c r="E108"/>
  <c r="E107" s="1"/>
  <c r="D107"/>
  <c r="C107"/>
  <c r="E106"/>
  <c r="E105"/>
  <c r="D104"/>
  <c r="C104"/>
  <c r="E100"/>
  <c r="E97"/>
  <c r="E96"/>
  <c r="E95"/>
  <c r="E93"/>
  <c r="E92"/>
  <c r="E91"/>
  <c r="E89"/>
  <c r="E88"/>
  <c r="E85"/>
  <c r="E83"/>
  <c r="E82"/>
  <c r="E80"/>
  <c r="G78"/>
  <c r="G4" s="1"/>
  <c r="F78"/>
  <c r="F4" s="1"/>
  <c r="D78"/>
  <c r="C78"/>
  <c r="E76"/>
  <c r="E75" s="1"/>
  <c r="D75"/>
  <c r="C75"/>
  <c r="E74"/>
  <c r="E73" s="1"/>
  <c r="D73"/>
  <c r="C73"/>
  <c r="E71"/>
  <c r="D71"/>
  <c r="C71"/>
  <c r="E70"/>
  <c r="E69" s="1"/>
  <c r="D69"/>
  <c r="C69"/>
  <c r="E68"/>
  <c r="E67"/>
  <c r="D66"/>
  <c r="C66"/>
  <c r="E65"/>
  <c r="E64"/>
  <c r="D63"/>
  <c r="C63"/>
  <c r="E62"/>
  <c r="E61"/>
  <c r="D60"/>
  <c r="C60"/>
  <c r="E59"/>
  <c r="E58" s="1"/>
  <c r="D58"/>
  <c r="C58"/>
  <c r="E57"/>
  <c r="E56"/>
  <c r="D55"/>
  <c r="C55"/>
  <c r="E54"/>
  <c r="E53"/>
  <c r="E52"/>
  <c r="D51"/>
  <c r="C51"/>
  <c r="E49"/>
  <c r="E48" s="1"/>
  <c r="D48"/>
  <c r="C48"/>
  <c r="E46"/>
  <c r="E45"/>
  <c r="E44" s="1"/>
  <c r="D44"/>
  <c r="C44"/>
  <c r="E43"/>
  <c r="E42" s="1"/>
  <c r="D42"/>
  <c r="C42"/>
  <c r="E41"/>
  <c r="E40"/>
  <c r="D39"/>
  <c r="C39"/>
  <c r="E38"/>
  <c r="E37" s="1"/>
  <c r="D37"/>
  <c r="C37"/>
  <c r="E36"/>
  <c r="E35"/>
  <c r="E34"/>
  <c r="D33"/>
  <c r="C33"/>
  <c r="E30"/>
  <c r="D30"/>
  <c r="C30"/>
  <c r="E28"/>
  <c r="E27" s="1"/>
  <c r="D27"/>
  <c r="C27"/>
  <c r="E26"/>
  <c r="E25" s="1"/>
  <c r="D25"/>
  <c r="C25"/>
  <c r="E24"/>
  <c r="E23"/>
  <c r="E22"/>
  <c r="D21"/>
  <c r="C21"/>
  <c r="E20"/>
  <c r="E19"/>
  <c r="D18"/>
  <c r="C18"/>
  <c r="E17"/>
  <c r="E16" s="1"/>
  <c r="D16"/>
  <c r="C16"/>
  <c r="E15"/>
  <c r="E14" s="1"/>
  <c r="D14"/>
  <c r="C14"/>
  <c r="E13"/>
  <c r="E12"/>
  <c r="E11"/>
  <c r="D10"/>
  <c r="C10"/>
  <c r="E9"/>
  <c r="E8"/>
  <c r="E7"/>
  <c r="D6"/>
  <c r="C6"/>
  <c r="C5" i="6" l="1"/>
  <c r="C4" i="2"/>
  <c r="E205" i="6"/>
  <c r="E204" s="1"/>
  <c r="E243" i="9" s="1"/>
  <c r="E242"/>
  <c r="E187" i="6"/>
  <c r="E186" s="1"/>
  <c r="E220" i="9" s="1"/>
  <c r="E219" s="1"/>
  <c r="E236" i="10" s="1"/>
  <c r="E235" s="1"/>
  <c r="E190" i="6"/>
  <c r="E189" s="1"/>
  <c r="E225" i="9" s="1"/>
  <c r="E222" s="1"/>
  <c r="E239" i="10" s="1"/>
  <c r="E238" s="1"/>
  <c r="E223" i="9"/>
  <c r="E199" i="6"/>
  <c r="E198" s="1"/>
  <c r="E236" i="9" s="1"/>
  <c r="E235" s="1"/>
  <c r="E251" i="10" s="1"/>
  <c r="E250" s="1"/>
  <c r="D5" i="6"/>
  <c r="N5" s="1"/>
  <c r="E127"/>
  <c r="E126" s="1"/>
  <c r="E141" i="9" s="1"/>
  <c r="E140" s="1"/>
  <c r="E146" i="10" s="1"/>
  <c r="E145" s="1"/>
  <c r="E63" i="1"/>
  <c r="E157" i="6"/>
  <c r="E34" i="4"/>
  <c r="E35" i="5" s="1"/>
  <c r="E34" s="1"/>
  <c r="E35" i="6" s="1"/>
  <c r="E34" s="1"/>
  <c r="E36" i="9" s="1"/>
  <c r="E35" s="1"/>
  <c r="E35" i="10" s="1"/>
  <c r="E34" s="1"/>
  <c r="E114" i="1"/>
  <c r="E136" i="6"/>
  <c r="E135" s="1"/>
  <c r="E150" i="9" s="1"/>
  <c r="E149" s="1"/>
  <c r="E155" i="10" s="1"/>
  <c r="E154" s="1"/>
  <c r="E50" i="4"/>
  <c r="E60" i="5" s="1"/>
  <c r="E59" s="1"/>
  <c r="E64" i="6" s="1"/>
  <c r="E63" s="1"/>
  <c r="E68" i="9" s="1"/>
  <c r="E67" s="1"/>
  <c r="E68" i="10" s="1"/>
  <c r="E67" s="1"/>
  <c r="E10" i="1"/>
  <c r="E60"/>
  <c r="E110"/>
  <c r="D4" i="2"/>
  <c r="E18" i="3"/>
  <c r="E19" i="4" s="1"/>
  <c r="E18" s="1"/>
  <c r="E19" i="5" s="1"/>
  <c r="E18" s="1"/>
  <c r="E19" i="6" s="1"/>
  <c r="E18" s="1"/>
  <c r="E20" i="9" s="1"/>
  <c r="E19" s="1"/>
  <c r="E19" i="10" s="1"/>
  <c r="E18" s="1"/>
  <c r="E21" i="4"/>
  <c r="E22" i="5" s="1"/>
  <c r="E21" s="1"/>
  <c r="E22" i="6" s="1"/>
  <c r="E21" s="1"/>
  <c r="E23" i="9" s="1"/>
  <c r="E22" s="1"/>
  <c r="E22" i="10" s="1"/>
  <c r="E21" s="1"/>
  <c r="C5" i="4"/>
  <c r="E55"/>
  <c r="E66" i="5" s="1"/>
  <c r="E65" s="1"/>
  <c r="E70" i="6" s="1"/>
  <c r="E69" s="1"/>
  <c r="E74" i="9" s="1"/>
  <c r="E73" s="1"/>
  <c r="D82" i="5"/>
  <c r="D5" s="1"/>
  <c r="E39" i="1"/>
  <c r="E61" i="4"/>
  <c r="E108" i="5"/>
  <c r="E148" i="6" s="1"/>
  <c r="E147" s="1"/>
  <c r="E170" i="9" s="1"/>
  <c r="E169" s="1"/>
  <c r="E179" i="10" s="1"/>
  <c r="E178" s="1"/>
  <c r="E104" i="1"/>
  <c r="E137"/>
  <c r="E9" i="3"/>
  <c r="E10" i="4" s="1"/>
  <c r="E9" s="1"/>
  <c r="E10" i="5" s="1"/>
  <c r="E9" s="1"/>
  <c r="E121" i="6"/>
  <c r="E120" s="1"/>
  <c r="E135" i="9" s="1"/>
  <c r="E134" s="1"/>
  <c r="E140" i="10" s="1"/>
  <c r="E139" s="1"/>
  <c r="E21" i="1"/>
  <c r="E124" i="6"/>
  <c r="E123" s="1"/>
  <c r="E138" i="9" s="1"/>
  <c r="E137" s="1"/>
  <c r="E143" i="10" s="1"/>
  <c r="E142" s="1"/>
  <c r="E130" i="6"/>
  <c r="E129" s="1"/>
  <c r="E144" i="9" s="1"/>
  <c r="E143" s="1"/>
  <c r="E149" i="10" s="1"/>
  <c r="E148" s="1"/>
  <c r="E133" i="6"/>
  <c r="E132" s="1"/>
  <c r="E147" i="9" s="1"/>
  <c r="E146" s="1"/>
  <c r="E152" i="10" s="1"/>
  <c r="E151" s="1"/>
  <c r="D4" i="1"/>
  <c r="E33"/>
  <c r="E55"/>
  <c r="E129"/>
  <c r="E5" i="4"/>
  <c r="E27"/>
  <c r="E28" i="5" s="1"/>
  <c r="E27" s="1"/>
  <c r="E28" i="6" s="1"/>
  <c r="E27" s="1"/>
  <c r="E29" i="9" s="1"/>
  <c r="E28" s="1"/>
  <c r="E28" i="10" s="1"/>
  <c r="E27" s="1"/>
  <c r="D5" i="4"/>
  <c r="C4" i="1"/>
  <c r="E18"/>
  <c r="E51"/>
  <c r="E66"/>
  <c r="C5" i="3"/>
  <c r="C4" s="1"/>
  <c r="E5"/>
  <c r="E47" i="5"/>
  <c r="E46" s="1"/>
  <c r="E47" i="6"/>
  <c r="E46" s="1"/>
  <c r="E156" i="5"/>
  <c r="E219" i="6"/>
  <c r="E218" s="1"/>
  <c r="E258" i="9" s="1"/>
  <c r="E257" s="1"/>
  <c r="E272" i="10" s="1"/>
  <c r="E271" s="1"/>
  <c r="E31" i="5"/>
  <c r="E32" i="6" s="1"/>
  <c r="E31" s="1"/>
  <c r="E33" i="9" s="1"/>
  <c r="E32" s="1"/>
  <c r="E32" i="10" s="1"/>
  <c r="E31" s="1"/>
  <c r="E135" i="5"/>
  <c r="E111"/>
  <c r="E151" i="6" s="1"/>
  <c r="E150" s="1"/>
  <c r="E173" i="9" s="1"/>
  <c r="E172" s="1"/>
  <c r="E182" i="10" s="1"/>
  <c r="E181" s="1"/>
  <c r="E62" i="5"/>
  <c r="E67" i="6" s="1"/>
  <c r="E66" s="1"/>
  <c r="E105" i="5"/>
  <c r="E145" i="6" s="1"/>
  <c r="E144" s="1"/>
  <c r="E167" i="9" s="1"/>
  <c r="E166" s="1"/>
  <c r="E176" i="10" s="1"/>
  <c r="E175" s="1"/>
  <c r="E114" i="5"/>
  <c r="E154" i="6" s="1"/>
  <c r="E153" s="1"/>
  <c r="E179" i="9" s="1"/>
  <c r="E178" s="1"/>
  <c r="E190" i="10" s="1"/>
  <c r="E189" s="1"/>
  <c r="E43" i="5"/>
  <c r="E44" i="6" s="1"/>
  <c r="E43" s="1"/>
  <c r="E45" i="9" s="1"/>
  <c r="E44" s="1"/>
  <c r="C5" i="5"/>
  <c r="E162"/>
  <c r="E94" i="6" s="1"/>
  <c r="E93" s="1"/>
  <c r="E100" i="9" s="1"/>
  <c r="E99" s="1"/>
  <c r="E101" i="10" s="1"/>
  <c r="E100" s="1"/>
  <c r="E40" i="5"/>
  <c r="E41" i="6" s="1"/>
  <c r="E40" s="1"/>
  <c r="E42" i="9" s="1"/>
  <c r="E41" s="1"/>
  <c r="E71" i="5"/>
  <c r="E76" i="6" s="1"/>
  <c r="E75" s="1"/>
  <c r="E82" i="9" s="1"/>
  <c r="E81" s="1"/>
  <c r="E83" i="10" s="1"/>
  <c r="E82" s="1"/>
  <c r="E117" i="5"/>
  <c r="E160"/>
  <c r="E91" i="6" s="1"/>
  <c r="E90" s="1"/>
  <c r="E97" i="9" s="1"/>
  <c r="E96" s="1"/>
  <c r="E98" i="10" s="1"/>
  <c r="E97" s="1"/>
  <c r="E4" i="2"/>
  <c r="D5" i="3"/>
  <c r="D4" s="1"/>
  <c r="E68" i="5"/>
  <c r="E73" i="6" s="1"/>
  <c r="E72" s="1"/>
  <c r="E77" i="9" s="1"/>
  <c r="E76" s="1"/>
  <c r="E77" i="10" s="1"/>
  <c r="E76" s="1"/>
  <c r="E5" i="5"/>
  <c r="E7" i="3"/>
  <c r="E6" s="1"/>
  <c r="E56" i="5"/>
  <c r="E61" i="6" s="1"/>
  <c r="E60" s="1"/>
  <c r="E65" i="9" s="1"/>
  <c r="E64" s="1"/>
  <c r="E65" i="10" s="1"/>
  <c r="E64" s="1"/>
  <c r="E82" i="5"/>
  <c r="E6" i="1"/>
  <c r="E78"/>
  <c r="E71" i="9" l="1"/>
  <c r="E70" s="1"/>
  <c r="E48"/>
  <c r="E47" s="1"/>
  <c r="E47" i="10"/>
  <c r="E46" s="1"/>
  <c r="E185" i="6"/>
  <c r="E138" i="10"/>
  <c r="E4" s="1"/>
  <c r="E234"/>
  <c r="E241" i="9"/>
  <c r="E257" i="10" s="1"/>
  <c r="E256" s="1"/>
  <c r="E218" i="9"/>
  <c r="E133"/>
  <c r="E10" i="6"/>
  <c r="E9" s="1"/>
  <c r="E10" i="9"/>
  <c r="E9" s="1"/>
  <c r="E10" i="10" s="1"/>
  <c r="E9" s="1"/>
  <c r="E156" i="6"/>
  <c r="E183" i="9"/>
  <c r="E182" s="1"/>
  <c r="E196" i="10" s="1"/>
  <c r="E195" s="1"/>
  <c r="E192" s="1"/>
  <c r="C4" i="4"/>
  <c r="E119" i="6"/>
  <c r="D4" i="4"/>
  <c r="N4" i="3"/>
  <c r="E4" i="1"/>
  <c r="N5" i="5"/>
  <c r="D4"/>
  <c r="C4"/>
  <c r="E7" i="4"/>
  <c r="E6" s="1"/>
  <c r="E4" i="3"/>
  <c r="N4" i="4" s="1"/>
  <c r="E71" i="10" l="1"/>
  <c r="E70" s="1"/>
  <c r="E74"/>
  <c r="E73" s="1"/>
  <c r="E181" i="9"/>
  <c r="C4" i="6"/>
  <c r="D4"/>
  <c r="N4"/>
  <c r="O4"/>
  <c r="E7" i="5"/>
  <c r="E6" s="1"/>
  <c r="E7" i="6" s="1"/>
  <c r="E6" s="1"/>
  <c r="E4" i="4"/>
  <c r="N4" i="5" s="1"/>
  <c r="D4" i="9" l="1"/>
  <c r="O4"/>
  <c r="C4"/>
  <c r="C4" i="10" s="1"/>
  <c r="N4" i="9"/>
  <c r="O4" i="10"/>
  <c r="D4"/>
  <c r="N4"/>
  <c r="O267" i="9"/>
  <c r="P3"/>
  <c r="E4" i="6"/>
  <c r="P4" i="9" s="1"/>
  <c r="E7"/>
  <c r="E6" s="1"/>
  <c r="E7" i="10" s="1"/>
  <c r="E6" s="1"/>
  <c r="E4" i="5"/>
  <c r="E4" i="9" l="1"/>
  <c r="P4" i="10" s="1"/>
  <c r="O236" s="1"/>
  <c r="O281"/>
  <c r="P3"/>
  <c r="O4" i="5"/>
  <c r="P4" i="6"/>
</calcChain>
</file>

<file path=xl/sharedStrings.xml><?xml version="1.0" encoding="utf-8"?>
<sst xmlns="http://schemas.openxmlformats.org/spreadsheetml/2006/main" count="6307" uniqueCount="590">
  <si>
    <t>江苏省社会帮扶基金会
“江苏省社会帮扶基金会冠名基金”项目善款收支明细表（元）
2019年1月1日截至2022年9月15日</t>
  </si>
  <si>
    <t>序号</t>
  </si>
  <si>
    <t>冠名基金名称</t>
  </si>
  <si>
    <t>线下捐款</t>
  </si>
  <si>
    <t>善款支出</t>
  </si>
  <si>
    <t>善款余额</t>
  </si>
  <si>
    <t>帮扶领域</t>
  </si>
  <si>
    <t>设立人</t>
  </si>
  <si>
    <t>编号</t>
  </si>
  <si>
    <t>————</t>
  </si>
  <si>
    <t>助老区</t>
  </si>
  <si>
    <t>省帮扶
“三会”系统</t>
  </si>
  <si>
    <t>省扶贫“三会”</t>
  </si>
  <si>
    <t>0001</t>
  </si>
  <si>
    <t>南京中山博爱基金</t>
  </si>
  <si>
    <t>纳雍扶贫</t>
  </si>
  <si>
    <t>民革南京</t>
  </si>
  <si>
    <t>GMJJ_001</t>
  </si>
  <si>
    <t>2019年</t>
  </si>
  <si>
    <t>2020年</t>
  </si>
  <si>
    <t>2021年</t>
  </si>
  <si>
    <t>0002</t>
  </si>
  <si>
    <t>碧桂园沪苏一对一帮扶基金</t>
  </si>
  <si>
    <t>助学帮扶</t>
  </si>
  <si>
    <t xml:space="preserve">碧桂园沪苏区 </t>
  </si>
  <si>
    <t>GMJJ_002</t>
  </si>
  <si>
    <t>0003</t>
  </si>
  <si>
    <t>校园文学发展基金</t>
  </si>
  <si>
    <t>助教帮扶</t>
  </si>
  <si>
    <t>南京求学教育发展研究院</t>
  </si>
  <si>
    <t>GMJJ_003</t>
  </si>
  <si>
    <t>0004</t>
  </si>
  <si>
    <t>凡事诚基金</t>
  </si>
  <si>
    <t>助困帮扶</t>
  </si>
  <si>
    <t>凡事诚公司</t>
  </si>
  <si>
    <t>GMJJ_004</t>
  </si>
  <si>
    <t>0005</t>
  </si>
  <si>
    <t>容大盛宴爱心基金</t>
  </si>
  <si>
    <t>助学助困</t>
  </si>
  <si>
    <t>容大盛宴酒店</t>
  </si>
  <si>
    <t>GMJJ_005</t>
  </si>
  <si>
    <t>0006</t>
  </si>
  <si>
    <t>范舍得爱公益基金</t>
  </si>
  <si>
    <t>范爱网络</t>
  </si>
  <si>
    <t>GMJJ_008</t>
  </si>
  <si>
    <t>2022年</t>
  </si>
  <si>
    <t>0007</t>
  </si>
  <si>
    <t>股企慈善公益基金</t>
  </si>
  <si>
    <t>省股企协会</t>
  </si>
  <si>
    <t>GMJJ_009</t>
  </si>
  <si>
    <t>0008</t>
  </si>
  <si>
    <t>福汇公益基金</t>
  </si>
  <si>
    <t>福满优科技</t>
  </si>
  <si>
    <t>GMJJ_010</t>
  </si>
  <si>
    <t>0009</t>
  </si>
  <si>
    <t>盐商公益基金</t>
  </si>
  <si>
    <t>盐商网（江苏）物联科技有限公司</t>
  </si>
  <si>
    <t>GMJJ_011</t>
  </si>
  <si>
    <t>0010</t>
  </si>
  <si>
    <t>大爱苏商基金</t>
  </si>
  <si>
    <t>省苏商促进会</t>
  </si>
  <si>
    <t>GMJJ_012</t>
  </si>
  <si>
    <t>0011</t>
  </si>
  <si>
    <t>靖商爱心基金</t>
  </si>
  <si>
    <t>江苏宏星电力</t>
  </si>
  <si>
    <t>GMJJ_013</t>
  </si>
  <si>
    <t>0012</t>
  </si>
  <si>
    <t>民乐爱心基金</t>
  </si>
  <si>
    <t>徐静</t>
  </si>
  <si>
    <t>江苏民乐保安</t>
  </si>
  <si>
    <t>GMJJ_016</t>
  </si>
  <si>
    <t>0013</t>
  </si>
  <si>
    <t>启宏未来基金</t>
  </si>
  <si>
    <t>程龙运</t>
  </si>
  <si>
    <t>江苏启宏控股</t>
  </si>
  <si>
    <t>GMJJ_017</t>
  </si>
  <si>
    <t>0014</t>
  </si>
  <si>
    <t>兴佑慈善基金</t>
  </si>
  <si>
    <t>魏唐忠</t>
  </si>
  <si>
    <t>南京兴佑交通</t>
  </si>
  <si>
    <t>GMJJ_018</t>
  </si>
  <si>
    <t>0015</t>
  </si>
  <si>
    <t>欣昌大爱基金</t>
  </si>
  <si>
    <t>赵磊</t>
  </si>
  <si>
    <t>江苏欣昌建设</t>
  </si>
  <si>
    <t>GMJJ_023</t>
  </si>
  <si>
    <t>0016</t>
  </si>
  <si>
    <t>军缘爱心基金</t>
  </si>
  <si>
    <t>孟智辉</t>
  </si>
  <si>
    <t>南京军缘服务</t>
  </si>
  <si>
    <t>GMJJ_024</t>
  </si>
  <si>
    <t>0017</t>
  </si>
  <si>
    <t>关注胃肠 慈善助医</t>
  </si>
  <si>
    <t>助医助困</t>
  </si>
  <si>
    <t>南京妙手肛肠</t>
  </si>
  <si>
    <t>GMJJ_031</t>
  </si>
  <si>
    <t>0018</t>
  </si>
  <si>
    <t>万家福爱心基金</t>
  </si>
  <si>
    <t>江苏万家福服务</t>
  </si>
  <si>
    <t>GMJJ_037</t>
  </si>
  <si>
    <t>3201</t>
  </si>
  <si>
    <t xml:space="preserve">南京市“三会”：设立 </t>
  </si>
  <si>
    <t>0101</t>
  </si>
  <si>
    <t>川航智能爱心基金</t>
  </si>
  <si>
    <t>江宁区+川航</t>
  </si>
  <si>
    <t>GMJJ_006</t>
  </si>
  <si>
    <t>0102</t>
  </si>
  <si>
    <t>康普爱心基金</t>
  </si>
  <si>
    <t>浦口区+康普</t>
  </si>
  <si>
    <t>GMJJ_007</t>
  </si>
  <si>
    <t>0103</t>
  </si>
  <si>
    <t>天禄梦爱心基金</t>
  </si>
  <si>
    <t>张位刚</t>
  </si>
  <si>
    <t>浦口区+天禄梦</t>
  </si>
  <si>
    <t>GMJJ_015</t>
  </si>
  <si>
    <t>0104</t>
  </si>
  <si>
    <t>鲸喜购爱心基金</t>
  </si>
  <si>
    <t>浦口区+鲸喜生态</t>
  </si>
  <si>
    <t>GMJJ_026</t>
  </si>
  <si>
    <t>0105</t>
  </si>
  <si>
    <t>爱培佑康复基金</t>
  </si>
  <si>
    <t>助残助困</t>
  </si>
  <si>
    <t>浦口区+爱培佑</t>
  </si>
  <si>
    <t>GMJJ_027</t>
  </si>
  <si>
    <t>0106</t>
  </si>
  <si>
    <t>远坤爱心基金</t>
  </si>
  <si>
    <t>浦口区+南京远坤</t>
  </si>
  <si>
    <t>GMJJ_028</t>
  </si>
  <si>
    <t>0107</t>
  </si>
  <si>
    <t>简诺爱心基金</t>
  </si>
  <si>
    <t xml:space="preserve">浦口区+简诺生态 </t>
  </si>
  <si>
    <t>GMJJ_029</t>
  </si>
  <si>
    <t>0108</t>
  </si>
  <si>
    <t>金富达爱心基金</t>
  </si>
  <si>
    <t xml:space="preserve">浦口区+金富达 </t>
  </si>
  <si>
    <t>GMJJ_030</t>
  </si>
  <si>
    <t>0109</t>
  </si>
  <si>
    <t>助学助农公益基金</t>
  </si>
  <si>
    <t>浦口区+中益青年</t>
  </si>
  <si>
    <t>GMJJ_034</t>
  </si>
  <si>
    <t>0110</t>
  </si>
  <si>
    <t>强谐市政爱心基金</t>
  </si>
  <si>
    <t>江宁区+江苏强谐</t>
  </si>
  <si>
    <t>GMJJ_040</t>
  </si>
  <si>
    <t>3202</t>
  </si>
  <si>
    <t>无锡市“三会”：设立 个冠名基金（ 区）。</t>
  </si>
  <si>
    <t>0201</t>
  </si>
  <si>
    <t>锡商爱心基金</t>
  </si>
  <si>
    <t>吴　炜</t>
  </si>
  <si>
    <t>无锡市+各区</t>
  </si>
  <si>
    <t>GMJJ_025</t>
  </si>
  <si>
    <t>锡商爱心基金市级</t>
  </si>
  <si>
    <t>华少波</t>
  </si>
  <si>
    <t>无锡市老促会</t>
  </si>
  <si>
    <t>锡商爱心基金江阴</t>
  </si>
  <si>
    <r>
      <rPr>
        <sz val="11"/>
        <color rgb="FF000000"/>
        <rFont val="微软雅黑"/>
        <family val="2"/>
        <charset val="134"/>
      </rPr>
      <t>薛</t>
    </r>
    <r>
      <rPr>
        <sz val="12"/>
        <color rgb="FF000000"/>
        <rFont val="微软雅黑"/>
        <family val="2"/>
        <charset val="134"/>
      </rPr>
      <t xml:space="preserve">  </t>
    </r>
    <r>
      <rPr>
        <sz val="12"/>
        <color rgb="FF000000"/>
        <rFont val="宋体"/>
        <family val="3"/>
        <charset val="134"/>
      </rPr>
      <t>良</t>
    </r>
  </si>
  <si>
    <t>江阴市老促会</t>
  </si>
  <si>
    <t>锡商爱心基金宜兴</t>
  </si>
  <si>
    <t>顾建农</t>
  </si>
  <si>
    <t>宜兴市老促会</t>
  </si>
  <si>
    <t>锡商爱心基金锡山</t>
  </si>
  <si>
    <t>华炳泉</t>
  </si>
  <si>
    <t>锡山区老促会</t>
  </si>
  <si>
    <t>锡商爱心基金惠山</t>
  </si>
  <si>
    <t>陈锡瑜</t>
  </si>
  <si>
    <t>惠山区老促会</t>
  </si>
  <si>
    <t>锡商爱心基金滨湖</t>
  </si>
  <si>
    <t>沈利民</t>
  </si>
  <si>
    <t>滨湖区老促会</t>
  </si>
  <si>
    <t>锡商爱心基金新吴</t>
  </si>
  <si>
    <t>周青</t>
  </si>
  <si>
    <t>新吴区老促会</t>
  </si>
  <si>
    <t>堰桥镇“双拥”基金</t>
  </si>
  <si>
    <t>双拥助困</t>
  </si>
  <si>
    <t>GMJJ_025_1</t>
  </si>
  <si>
    <t>3203</t>
  </si>
  <si>
    <t>徐州市“三会”：设立 个冠名基金（ 区）。</t>
  </si>
  <si>
    <t>3204</t>
  </si>
  <si>
    <t>常州市“三会”：设立 个冠名基金（ 区）。</t>
  </si>
  <si>
    <t>0401</t>
  </si>
  <si>
    <t>溧阳健康关爱基金</t>
  </si>
  <si>
    <t>陈志明</t>
  </si>
  <si>
    <t>溧阳市老促会</t>
  </si>
  <si>
    <t>GMJJ_019</t>
  </si>
  <si>
    <t>0402</t>
  </si>
  <si>
    <t>志成大爱基金</t>
  </si>
  <si>
    <t>李志鹏</t>
  </si>
  <si>
    <t>助困助学</t>
  </si>
  <si>
    <t>金坛区老促会</t>
  </si>
  <si>
    <t>GMJJ_020</t>
  </si>
  <si>
    <t>0403</t>
  </si>
  <si>
    <t>金坛一建爱心基金</t>
  </si>
  <si>
    <t>助医助学</t>
  </si>
  <si>
    <t>GMJJ_021</t>
  </si>
  <si>
    <t>3205</t>
  </si>
  <si>
    <t>苏州市“三会”：设立 个冠名基金（ 区）。</t>
  </si>
  <si>
    <t>0501</t>
  </si>
  <si>
    <t>大湖爱心基金</t>
  </si>
  <si>
    <t>施天慧</t>
  </si>
  <si>
    <t>苏州市+大湖团队</t>
  </si>
  <si>
    <t>GMJJ_014</t>
  </si>
  <si>
    <t>0502</t>
  </si>
  <si>
    <t>苏州强村富民基金</t>
  </si>
  <si>
    <t>苏州市社会帮扶基金会</t>
  </si>
  <si>
    <t>GMJJ_033</t>
  </si>
  <si>
    <t>张家港强村富民基金</t>
  </si>
  <si>
    <t>张家港市老促会</t>
  </si>
  <si>
    <t>常熟强村富民基金</t>
  </si>
  <si>
    <t>常熟市老促会</t>
  </si>
  <si>
    <t>高新区强村富民基金</t>
  </si>
  <si>
    <t>苏州高新区</t>
  </si>
  <si>
    <t>苏州市高新区</t>
  </si>
  <si>
    <t>3206</t>
  </si>
  <si>
    <t>南通市“三会”：设立 个冠名基金（ 区）。</t>
  </si>
  <si>
    <t>3207</t>
  </si>
  <si>
    <t>连云港市“三会”：设立 个冠名基金（ 区）。</t>
  </si>
  <si>
    <t>3208</t>
  </si>
  <si>
    <t>淮安市扶贫“三会”：设立1个冠名基金。</t>
  </si>
  <si>
    <t>0801</t>
  </si>
  <si>
    <t>都松山爱心基金</t>
  </si>
  <si>
    <t>丁厚谊</t>
  </si>
  <si>
    <t>盱眙县老促会</t>
  </si>
  <si>
    <t>GMJJ_022</t>
  </si>
  <si>
    <t>0802</t>
  </si>
  <si>
    <t>杰翔爱心基金</t>
  </si>
  <si>
    <t>淮安区+杰翔羽绒</t>
  </si>
  <si>
    <t>GMJJ_035</t>
  </si>
  <si>
    <t>0803</t>
  </si>
  <si>
    <t>淮安区助学基金</t>
  </si>
  <si>
    <t>淮安区老促会</t>
  </si>
  <si>
    <t>GMJJ_039</t>
  </si>
  <si>
    <t>3209</t>
  </si>
  <si>
    <t>盐城市“三会”：设立 个冠名基金（ 区）。</t>
  </si>
  <si>
    <t>0901</t>
  </si>
  <si>
    <t>盐商爱心基金</t>
  </si>
  <si>
    <t>江苏省盐城乡村振兴基金会</t>
  </si>
  <si>
    <t>GMJJ_032</t>
  </si>
  <si>
    <t>东台市</t>
  </si>
  <si>
    <t>东台市老促会</t>
  </si>
  <si>
    <t>射阳县</t>
  </si>
  <si>
    <t>射阳县老促会</t>
  </si>
  <si>
    <t>3210</t>
  </si>
  <si>
    <t>扬州市“三会”：设立 个冠名基金（ 区）。</t>
  </si>
  <si>
    <t>3211</t>
  </si>
  <si>
    <t>镇江市“三会”：设立 个冠名基金（ 区）。</t>
  </si>
  <si>
    <t>3212</t>
  </si>
  <si>
    <t>泰州市“三会”：设立 个冠名基金（ 区）。</t>
  </si>
  <si>
    <t>1201</t>
  </si>
  <si>
    <t>泰建爱心基金</t>
  </si>
  <si>
    <t>助老助困</t>
  </si>
  <si>
    <t>泰州市扶贫基金会</t>
  </si>
  <si>
    <t>GMJJ_036</t>
  </si>
  <si>
    <t>1202</t>
  </si>
  <si>
    <t>泰美丽爱心基金</t>
  </si>
  <si>
    <t>泰州市+王蓉</t>
  </si>
  <si>
    <t>GMJJ_038</t>
  </si>
  <si>
    <t>1203</t>
  </si>
  <si>
    <t>万庄团队爱心基金</t>
  </si>
  <si>
    <t>高港区+万庄团队</t>
  </si>
  <si>
    <t>GMJJ_042</t>
  </si>
  <si>
    <t>1204</t>
  </si>
  <si>
    <t>珉辉济困基金</t>
  </si>
  <si>
    <t>海陵区+周浩</t>
  </si>
  <si>
    <t>GMJJ_041</t>
  </si>
  <si>
    <t>1205</t>
  </si>
  <si>
    <t>佩信公益基金</t>
  </si>
  <si>
    <t>靖江市+上海信佩</t>
  </si>
  <si>
    <t>GMJJ_043</t>
  </si>
  <si>
    <t>1206</t>
  </si>
  <si>
    <t>张星火爱心基金</t>
  </si>
  <si>
    <t>姜堰区+肖庆生</t>
  </si>
  <si>
    <t>GMJJ_044</t>
  </si>
  <si>
    <t>1207</t>
  </si>
  <si>
    <t>姜星火爱心基金</t>
  </si>
  <si>
    <t>GMJJ_045</t>
  </si>
  <si>
    <t>1208</t>
  </si>
  <si>
    <t>夏凤勤 爱心基金</t>
  </si>
  <si>
    <t>兴化市+夏凤琴</t>
  </si>
  <si>
    <t>GMJJ_046</t>
  </si>
  <si>
    <t>3213</t>
  </si>
  <si>
    <t>宿迁市“三会”：设立 个冠名基金（ 区）。</t>
  </si>
  <si>
    <t>备注：自2019年至2022年9月15日，省帮扶“三会”设立46个冠名基金：其中：
            1、爱心企业、社会团体共设立18个冠名基金项目，2个尚未按照协议执行；
            2、市、县（市、区）设立28个冠名基金项目。
           3、2019年设立5个、2020年设立9个、2021年设立14个、2020年设立18个…..</t>
  </si>
  <si>
    <t>2019年 余</t>
  </si>
  <si>
    <t>合计</t>
  </si>
  <si>
    <t>省帮扶三会</t>
  </si>
  <si>
    <r>
      <rPr>
        <sz val="12"/>
        <color rgb="FF000000"/>
        <rFont val="宋体"/>
        <family val="2"/>
        <charset val="134"/>
      </rPr>
      <t>备注：</t>
    </r>
    <r>
      <rPr>
        <sz val="11"/>
        <color rgb="FF000000"/>
        <rFont val="微软雅黑"/>
        <family val="2"/>
        <charset val="134"/>
      </rPr>
      <t>自2019年，省帮扶“三会”设立5个冠名基金，当年</t>
    </r>
  </si>
  <si>
    <t>2020年累计余额</t>
  </si>
  <si>
    <t>累计</t>
  </si>
  <si>
    <t>累计余额</t>
  </si>
  <si>
    <r>
      <rPr>
        <sz val="12"/>
        <color rgb="FF000000"/>
        <rFont val="宋体"/>
        <family val="2"/>
        <charset val="134"/>
      </rPr>
      <t>备注：</t>
    </r>
    <r>
      <rPr>
        <sz val="11"/>
        <color rgb="FF000000"/>
        <rFont val="微软雅黑"/>
        <family val="2"/>
        <charset val="134"/>
      </rPr>
      <t>2020年，省帮扶“三会”设立8个冠名基金：其中：
            1、爱心企业、社会团体共设立6个冠名基金项目，1个尚未按照协议执行；
            2、市、县（市、区）设立2个冠名基金项目。</t>
    </r>
  </si>
  <si>
    <t>2021年累计余</t>
  </si>
  <si>
    <t>0200</t>
  </si>
  <si>
    <t>0202</t>
  </si>
  <si>
    <t>0203</t>
  </si>
  <si>
    <t>0204</t>
  </si>
  <si>
    <t>0205</t>
  </si>
  <si>
    <t>0206</t>
  </si>
  <si>
    <t>0207</t>
  </si>
  <si>
    <r>
      <rPr>
        <sz val="12"/>
        <color rgb="FF000000"/>
        <rFont val="宋体"/>
        <family val="2"/>
        <charset val="134"/>
      </rPr>
      <t>备注：</t>
    </r>
    <r>
      <rPr>
        <sz val="11"/>
        <color rgb="FF000000"/>
        <rFont val="微软雅黑"/>
        <family val="2"/>
        <charset val="134"/>
      </rPr>
      <t>自2019年至2022年9月15日，省帮扶“三会”设立46个冠名基金：其中：
            1、爱心企业、社会团体共设立18个冠名基金项目，2个尚未按照协议执行；
            2、市、县（市、区）设立28个冠名基金项目。</t>
    </r>
  </si>
  <si>
    <t>附件2</t>
  </si>
  <si>
    <t>2022年余</t>
  </si>
  <si>
    <t>堰桥“双拥”基金</t>
  </si>
  <si>
    <t>吴中区强村富民基金</t>
  </si>
  <si>
    <t>苏州市吴中区</t>
  </si>
  <si>
    <t>太仓市强村富民基金</t>
  </si>
  <si>
    <t>太仓市</t>
  </si>
  <si>
    <t>大丰区</t>
  </si>
  <si>
    <t>大丰区老促会</t>
  </si>
  <si>
    <t>1209</t>
  </si>
  <si>
    <t>泰兴市扶贫开发协会</t>
  </si>
  <si>
    <t>GMJJ_047</t>
  </si>
  <si>
    <t>1210</t>
  </si>
  <si>
    <t>宏亚建设爱心基金</t>
  </si>
  <si>
    <t>江宁区+宏亚建设</t>
  </si>
  <si>
    <t>GMJJ_048</t>
  </si>
  <si>
    <t>1211</t>
  </si>
  <si>
    <t>江宁区+润华建设</t>
  </si>
  <si>
    <t>GMJJ_049</t>
  </si>
  <si>
    <t>浦口区+圣智同辉</t>
  </si>
  <si>
    <t>GMJJ_050</t>
  </si>
  <si>
    <t xml:space="preserve">南京造币爱心基金 </t>
  </si>
  <si>
    <t>江宁区+造币</t>
  </si>
  <si>
    <t>和弘建设爱心基金</t>
  </si>
  <si>
    <t>江宁区+和弘</t>
  </si>
  <si>
    <t xml:space="preserve">花溪农科爱心基金 </t>
  </si>
  <si>
    <t>江宁区+花溪</t>
  </si>
  <si>
    <t>峰亭爱心基金</t>
  </si>
  <si>
    <t>江宁区+峰亭</t>
  </si>
  <si>
    <t>GMJJ_051</t>
    <phoneticPr fontId="32" type="noConversion"/>
  </si>
  <si>
    <t>GMJJ_052</t>
    <phoneticPr fontId="32" type="noConversion"/>
  </si>
  <si>
    <t>GMJJ_053</t>
    <phoneticPr fontId="32" type="noConversion"/>
  </si>
  <si>
    <t>GMJJ_054</t>
    <phoneticPr fontId="32" type="noConversion"/>
  </si>
  <si>
    <t>2021年“江苏省扶贫基金会冠名基金”项目善款收支明细表（元）
2021年1月1日截至2021年12月31日</t>
    <phoneticPr fontId="32" type="noConversion"/>
  </si>
  <si>
    <t>2020年“江苏省扶贫基金会冠名基金”项目善款收支明细表（元）
2020年1月1日截至2020年12月31日</t>
    <phoneticPr fontId="32" type="noConversion"/>
  </si>
  <si>
    <t>2019年“江苏省扶贫基金会冠名基金”项目善款收支明细表（元）
2019年1月1日截至2019年12月31日</t>
    <phoneticPr fontId="32" type="noConversion"/>
  </si>
  <si>
    <t>2022年度“江苏省社会帮扶基金会冠名基金”慈善公益项目善款收支明细表（元）
(2022年1月1日0时～12月31日24时整)</t>
    <phoneticPr fontId="32" type="noConversion"/>
  </si>
  <si>
    <r>
      <t>备注：</t>
    </r>
    <r>
      <rPr>
        <sz val="11"/>
        <color rgb="FF000000"/>
        <rFont val="微软雅黑"/>
        <family val="2"/>
        <charset val="134"/>
      </rPr>
      <t>自2019年至2022年12月31日，省帮扶“三会”设立55个冠名基金：其中：
            1、爱心企业、社会团体共设立18个冠名基金项目，1个尚未按照协议执行；
            2、市、县（市、区）设立37个冠名基金项目;
            3、55个冠名基金善款余额422.23万元。其中，2022年余额153.83万元，上年度余额268.40万元。</t>
    </r>
    <phoneticPr fontId="32" type="noConversion"/>
  </si>
  <si>
    <t>盱眙县乡村振兴促进会</t>
  </si>
  <si>
    <t>自2019年</t>
    <phoneticPr fontId="32" type="noConversion"/>
  </si>
  <si>
    <t>当年余额</t>
    <phoneticPr fontId="32" type="noConversion"/>
  </si>
  <si>
    <t>GMJJ_055</t>
    <phoneticPr fontId="32" type="noConversion"/>
  </si>
  <si>
    <t>0200_1</t>
    <phoneticPr fontId="32" type="noConversion"/>
  </si>
  <si>
    <t>0111</t>
    <phoneticPr fontId="32" type="noConversion"/>
  </si>
  <si>
    <t>0112</t>
    <phoneticPr fontId="32" type="noConversion"/>
  </si>
  <si>
    <t>0113</t>
    <phoneticPr fontId="32" type="noConversion"/>
  </si>
  <si>
    <t>0114</t>
    <phoneticPr fontId="32" type="noConversion"/>
  </si>
  <si>
    <t>0115</t>
    <phoneticPr fontId="32" type="noConversion"/>
  </si>
  <si>
    <t>2023年</t>
    <phoneticPr fontId="32" type="noConversion"/>
  </si>
  <si>
    <t>2022年</t>
    <phoneticPr fontId="32" type="noConversion"/>
  </si>
  <si>
    <t>2022年</t>
    <phoneticPr fontId="32" type="noConversion"/>
  </si>
  <si>
    <t>0205_1</t>
    <phoneticPr fontId="32" type="noConversion"/>
  </si>
  <si>
    <t>上年度余</t>
    <phoneticPr fontId="32" type="noConversion"/>
  </si>
  <si>
    <t>华悦荟爱心基金</t>
    <phoneticPr fontId="32" type="noConversion"/>
  </si>
  <si>
    <t>杰翔爱心基金</t>
    <phoneticPr fontId="32" type="noConversion"/>
  </si>
  <si>
    <t>淮安区助学基金</t>
    <phoneticPr fontId="32" type="noConversion"/>
  </si>
  <si>
    <t>泰兴帮扶爱心基金</t>
    <phoneticPr fontId="32" type="noConversion"/>
  </si>
  <si>
    <t>润华建设爱心基金</t>
    <phoneticPr fontId="32" type="noConversion"/>
  </si>
  <si>
    <t>华悦荟爱心基金</t>
    <phoneticPr fontId="32" type="noConversion"/>
  </si>
  <si>
    <t>启宏未来基金</t>
    <phoneticPr fontId="32" type="noConversion"/>
  </si>
  <si>
    <t>0111</t>
    <phoneticPr fontId="32" type="noConversion"/>
  </si>
  <si>
    <t>0112</t>
    <phoneticPr fontId="32" type="noConversion"/>
  </si>
  <si>
    <t>0113</t>
    <phoneticPr fontId="32" type="noConversion"/>
  </si>
  <si>
    <t>0114</t>
    <phoneticPr fontId="32" type="noConversion"/>
  </si>
  <si>
    <t>0116</t>
    <phoneticPr fontId="32" type="noConversion"/>
  </si>
  <si>
    <t>0117</t>
    <phoneticPr fontId="32" type="noConversion"/>
  </si>
  <si>
    <t>小陈种植</t>
    <phoneticPr fontId="32" type="noConversion"/>
  </si>
  <si>
    <t>0018</t>
    <phoneticPr fontId="32" type="noConversion"/>
  </si>
  <si>
    <t>浦口区+小陈种植</t>
    <phoneticPr fontId="32" type="noConversion"/>
  </si>
  <si>
    <t>GMJJ_056</t>
    <phoneticPr fontId="32" type="noConversion"/>
  </si>
  <si>
    <t>0119</t>
    <phoneticPr fontId="32" type="noConversion"/>
  </si>
  <si>
    <t>五星消防爱心基金</t>
    <phoneticPr fontId="32" type="noConversion"/>
  </si>
  <si>
    <t>江宁区+五星消防</t>
    <phoneticPr fontId="32" type="noConversion"/>
  </si>
  <si>
    <t>GMJJ_057</t>
    <phoneticPr fontId="32" type="noConversion"/>
  </si>
  <si>
    <t>0120</t>
    <phoneticPr fontId="32" type="noConversion"/>
  </si>
  <si>
    <t>苏安阜兴</t>
    <phoneticPr fontId="32" type="noConversion"/>
  </si>
  <si>
    <t>2023年</t>
    <phoneticPr fontId="32" type="noConversion"/>
  </si>
  <si>
    <t>GMJJ_058</t>
    <phoneticPr fontId="32" type="noConversion"/>
  </si>
  <si>
    <t>0019</t>
    <phoneticPr fontId="32" type="noConversion"/>
  </si>
  <si>
    <t>1210</t>
    <phoneticPr fontId="32" type="noConversion"/>
  </si>
  <si>
    <t>苏中开关公益基金</t>
    <phoneticPr fontId="32" type="noConversion"/>
  </si>
  <si>
    <t>靖江市+苏中开关</t>
    <phoneticPr fontId="32" type="noConversion"/>
  </si>
  <si>
    <t>GMJJ_059</t>
    <phoneticPr fontId="32" type="noConversion"/>
  </si>
  <si>
    <t>1211</t>
    <phoneticPr fontId="32" type="noConversion"/>
  </si>
  <si>
    <t>江苏宇航公益基金</t>
    <phoneticPr fontId="32" type="noConversion"/>
  </si>
  <si>
    <t>靖江市+江苏宇航</t>
    <phoneticPr fontId="32" type="noConversion"/>
  </si>
  <si>
    <t>GMJJ_060</t>
    <phoneticPr fontId="32" type="noConversion"/>
  </si>
  <si>
    <t>2023年</t>
    <phoneticPr fontId="32" type="noConversion"/>
  </si>
  <si>
    <t>0121</t>
    <phoneticPr fontId="32" type="noConversion"/>
  </si>
  <si>
    <t>远望富硒爱心基金</t>
    <phoneticPr fontId="32" type="noConversion"/>
  </si>
  <si>
    <t>宝润置业爱心基金</t>
    <phoneticPr fontId="32" type="noConversion"/>
  </si>
  <si>
    <t>六合区+远望富硒</t>
    <phoneticPr fontId="32" type="noConversion"/>
  </si>
  <si>
    <t>六合区+宝润置业</t>
    <phoneticPr fontId="32" type="noConversion"/>
  </si>
  <si>
    <t>GMJJ_061</t>
    <phoneticPr fontId="32" type="noConversion"/>
  </si>
  <si>
    <t>GMJJ_062</t>
    <phoneticPr fontId="32" type="noConversion"/>
  </si>
  <si>
    <t>昆山市</t>
    <phoneticPr fontId="32" type="noConversion"/>
  </si>
  <si>
    <t>太仓市强村富民基金</t>
    <phoneticPr fontId="32" type="noConversion"/>
  </si>
  <si>
    <t>昆山市强村富民基金</t>
    <phoneticPr fontId="32" type="noConversion"/>
  </si>
  <si>
    <t>虎丘区</t>
  </si>
  <si>
    <t>虎丘区强村富民基金</t>
    <phoneticPr fontId="32" type="noConversion"/>
  </si>
  <si>
    <r>
      <t>薛</t>
    </r>
    <r>
      <rPr>
        <sz val="12"/>
        <color theme="1"/>
        <rFont val="微软雅黑"/>
        <family val="2"/>
        <charset val="134"/>
      </rPr>
      <t xml:space="preserve">  </t>
    </r>
    <r>
      <rPr>
        <sz val="12"/>
        <color theme="1"/>
        <rFont val="宋体"/>
        <family val="3"/>
        <charset val="134"/>
      </rPr>
      <t>良</t>
    </r>
  </si>
  <si>
    <t>善款支出</t>
    <phoneticPr fontId="32" type="noConversion"/>
  </si>
  <si>
    <t>助困助学</t>
    <phoneticPr fontId="32" type="noConversion"/>
  </si>
  <si>
    <t>1212</t>
    <phoneticPr fontId="32" type="noConversion"/>
  </si>
  <si>
    <t>有基慈善基金</t>
    <phoneticPr fontId="32" type="noConversion"/>
  </si>
  <si>
    <t>姜堰区+有基</t>
  </si>
  <si>
    <t>姜堰区+有基</t>
    <phoneticPr fontId="32" type="noConversion"/>
  </si>
  <si>
    <t>GMJJ_063</t>
    <phoneticPr fontId="32" type="noConversion"/>
  </si>
  <si>
    <t>武进恒信基金</t>
    <phoneticPr fontId="32" type="noConversion"/>
  </si>
  <si>
    <t>武进区+华盛建设</t>
    <phoneticPr fontId="32" type="noConversion"/>
  </si>
  <si>
    <t>宏亚建设爱心基金</t>
    <phoneticPr fontId="32" type="noConversion"/>
  </si>
  <si>
    <t xml:space="preserve">南京造币爱心基金 </t>
    <phoneticPr fontId="32" type="noConversion"/>
  </si>
  <si>
    <t>和弘建设爱心基金</t>
    <phoneticPr fontId="32" type="noConversion"/>
  </si>
  <si>
    <t xml:space="preserve">花溪农科爱心基金 </t>
    <phoneticPr fontId="32" type="noConversion"/>
  </si>
  <si>
    <t>峰亭爱心基金</t>
    <phoneticPr fontId="32" type="noConversion"/>
  </si>
  <si>
    <t>锡商爱心基金</t>
    <phoneticPr fontId="32" type="noConversion"/>
  </si>
  <si>
    <t>溧阳健康关爱基金</t>
    <phoneticPr fontId="32" type="noConversion"/>
  </si>
  <si>
    <t>志成大爱基金</t>
    <phoneticPr fontId="32" type="noConversion"/>
  </si>
  <si>
    <t>金坛一建爱心基金</t>
    <phoneticPr fontId="32" type="noConversion"/>
  </si>
  <si>
    <t>大湖爱心基金</t>
    <phoneticPr fontId="32" type="noConversion"/>
  </si>
  <si>
    <t>都松山爱心基金</t>
    <phoneticPr fontId="32" type="noConversion"/>
  </si>
  <si>
    <t>盐商爱心基金</t>
    <phoneticPr fontId="32" type="noConversion"/>
  </si>
  <si>
    <t>泰建爱心基金</t>
    <phoneticPr fontId="32" type="noConversion"/>
  </si>
  <si>
    <t>泰美丽爱心基金</t>
    <phoneticPr fontId="32" type="noConversion"/>
  </si>
  <si>
    <t>万庄团队爱心基金</t>
    <phoneticPr fontId="32" type="noConversion"/>
  </si>
  <si>
    <t>珉辉济困基金</t>
    <phoneticPr fontId="32" type="noConversion"/>
  </si>
  <si>
    <t>佩信公益基金</t>
    <phoneticPr fontId="32" type="noConversion"/>
  </si>
  <si>
    <t>夏凤勤 爱心基金</t>
    <phoneticPr fontId="32" type="noConversion"/>
  </si>
  <si>
    <r>
      <rPr>
        <sz val="14"/>
        <color theme="1"/>
        <rFont val="黑体"/>
        <family val="3"/>
        <charset val="134"/>
      </rPr>
      <t>2023年度“江苏省乡村发展基金会冠名基金”慈善公益项目善款收支明细表（元）</t>
    </r>
    <r>
      <rPr>
        <sz val="15"/>
        <color theme="1"/>
        <rFont val="黑体"/>
        <family val="3"/>
        <charset val="134"/>
      </rPr>
      <t xml:space="preserve">
(2023年1月1日0时～12月31日24时整)</t>
    </r>
    <phoneticPr fontId="32" type="noConversion"/>
  </si>
  <si>
    <t>GMJJ_064</t>
    <phoneticPr fontId="32" type="noConversion"/>
  </si>
  <si>
    <t>驻阜宁工作队+阜宁</t>
    <phoneticPr fontId="32" type="noConversion"/>
  </si>
  <si>
    <r>
      <t>备注：</t>
    </r>
    <r>
      <rPr>
        <sz val="11"/>
        <color theme="1"/>
        <rFont val="微软雅黑"/>
        <family val="2"/>
        <charset val="134"/>
      </rPr>
      <t>自2019年至2023年9月11日，省帮扶“三会”设立64个冠名基金：其中：
            1、爱心企业、社会团体共设立19个冠名基金项目，1个尚未按照协议执行；
            2、市、县（市、区）设立45个冠名基金项目;
            3、64个冠名基金善款余额448.46万元。其中，2023年余额26.23万元，上年度余额422.23万元。</t>
    </r>
    <phoneticPr fontId="32" type="noConversion"/>
  </si>
  <si>
    <t>2024年</t>
    <phoneticPr fontId="32" type="noConversion"/>
  </si>
  <si>
    <t>2024年</t>
    <phoneticPr fontId="32" type="noConversion"/>
  </si>
  <si>
    <t>GMJJ_059</t>
  </si>
  <si>
    <t>GMJJ_057</t>
  </si>
  <si>
    <t>GMJJ_058</t>
  </si>
  <si>
    <t>GMJJ_062</t>
  </si>
  <si>
    <t>GMJJ_063</t>
  </si>
  <si>
    <t>2023年</t>
    <phoneticPr fontId="32" type="noConversion"/>
  </si>
  <si>
    <t>2023年</t>
    <phoneticPr fontId="32" type="noConversion"/>
  </si>
  <si>
    <t>2024年</t>
    <phoneticPr fontId="32" type="noConversion"/>
  </si>
  <si>
    <t>2023年</t>
    <phoneticPr fontId="32" type="noConversion"/>
  </si>
  <si>
    <t>2024年</t>
    <phoneticPr fontId="32" type="noConversion"/>
  </si>
  <si>
    <t>2023年</t>
    <phoneticPr fontId="32" type="noConversion"/>
  </si>
  <si>
    <t>GMJJ_064</t>
  </si>
  <si>
    <t>GMJJ_060</t>
  </si>
  <si>
    <t>GMJJ_061</t>
  </si>
  <si>
    <t>2024年</t>
    <phoneticPr fontId="32" type="noConversion"/>
  </si>
  <si>
    <t>邳州市爱心助学基金</t>
    <phoneticPr fontId="32" type="noConversion"/>
  </si>
  <si>
    <t>邳州市扶贫开发协会</t>
    <phoneticPr fontId="32" type="noConversion"/>
  </si>
  <si>
    <t>恒新爱心基金</t>
    <phoneticPr fontId="32" type="noConversion"/>
  </si>
  <si>
    <t>靖江市+恒新金属</t>
    <phoneticPr fontId="32" type="noConversion"/>
  </si>
  <si>
    <t>新恒和爱心基金</t>
    <phoneticPr fontId="32" type="noConversion"/>
  </si>
  <si>
    <t>靖江市+新恒和半导体</t>
    <phoneticPr fontId="32" type="noConversion"/>
  </si>
  <si>
    <t>金山农业爱心基金</t>
    <phoneticPr fontId="32" type="noConversion"/>
  </si>
  <si>
    <t>六合区+金山农业</t>
    <phoneticPr fontId="32" type="noConversion"/>
  </si>
  <si>
    <t>金牛山爱心基金</t>
    <phoneticPr fontId="32" type="noConversion"/>
  </si>
  <si>
    <t>六合区+金牛山茶叶</t>
    <phoneticPr fontId="32" type="noConversion"/>
  </si>
  <si>
    <t>淮海控股爱心基金</t>
    <phoneticPr fontId="32" type="noConversion"/>
  </si>
  <si>
    <t>徐州+淮海控股</t>
    <phoneticPr fontId="32" type="noConversion"/>
  </si>
  <si>
    <t>赣榆爱心帮基金</t>
    <phoneticPr fontId="32" type="noConversion"/>
  </si>
  <si>
    <t>赣榆区</t>
    <phoneticPr fontId="32" type="noConversion"/>
  </si>
  <si>
    <t>苏乡云集帮扶基金</t>
    <phoneticPr fontId="32" type="noConversion"/>
  </si>
  <si>
    <t>助困</t>
    <phoneticPr fontId="32" type="noConversion"/>
  </si>
  <si>
    <t>省本级+苏乡云集</t>
    <phoneticPr fontId="32" type="noConversion"/>
  </si>
  <si>
    <t>华雕公益基金</t>
    <phoneticPr fontId="32" type="noConversion"/>
  </si>
  <si>
    <t>靖江市+华雕机械</t>
    <phoneticPr fontId="32" type="noConversion"/>
  </si>
  <si>
    <t>彩牛暖心基金</t>
    <phoneticPr fontId="32" type="noConversion"/>
  </si>
  <si>
    <t>助医助困</t>
    <phoneticPr fontId="32" type="noConversion"/>
  </si>
  <si>
    <t>省本级+彩姿商贸</t>
    <phoneticPr fontId="32" type="noConversion"/>
  </si>
  <si>
    <t>建湖县</t>
    <phoneticPr fontId="32" type="noConversion"/>
  </si>
  <si>
    <t>建湖县老促会</t>
    <phoneticPr fontId="32" type="noConversion"/>
  </si>
  <si>
    <t>2024年</t>
    <phoneticPr fontId="32" type="noConversion"/>
  </si>
  <si>
    <t>海州区</t>
    <phoneticPr fontId="32" type="noConversion"/>
  </si>
  <si>
    <t>东浦爱心基金</t>
    <phoneticPr fontId="32" type="noConversion"/>
  </si>
  <si>
    <t>江煤爱心基金</t>
    <phoneticPr fontId="32" type="noConversion"/>
  </si>
  <si>
    <t>丰县</t>
  </si>
  <si>
    <t>丰县</t>
    <phoneticPr fontId="32" type="noConversion"/>
  </si>
  <si>
    <t>冠名基金名称</t>
    <phoneticPr fontId="32" type="noConversion"/>
  </si>
  <si>
    <r>
      <rPr>
        <sz val="14"/>
        <color theme="1"/>
        <rFont val="黑体"/>
        <family val="3"/>
        <charset val="134"/>
      </rPr>
      <t>2024年度“江苏省乡村发展基金会冠名基金”慈善公益项目善款收支明细表（元）</t>
    </r>
    <r>
      <rPr>
        <sz val="15"/>
        <color theme="1"/>
        <rFont val="黑体"/>
        <family val="3"/>
        <charset val="134"/>
      </rPr>
      <t xml:space="preserve">
(2024年1月1日0时～12月31日24时整)</t>
    </r>
    <phoneticPr fontId="32" type="noConversion"/>
  </si>
  <si>
    <t>新沂</t>
    <phoneticPr fontId="32" type="noConversion"/>
  </si>
  <si>
    <t>沂心惠民基金</t>
    <phoneticPr fontId="32" type="noConversion"/>
  </si>
  <si>
    <t>2024年</t>
    <phoneticPr fontId="32" type="noConversion"/>
  </si>
  <si>
    <t>助困</t>
    <phoneticPr fontId="32" type="noConversion"/>
  </si>
  <si>
    <t>海州区爱心行基金</t>
    <phoneticPr fontId="32" type="noConversion"/>
  </si>
  <si>
    <t>GMJJ_065</t>
    <phoneticPr fontId="32" type="noConversion"/>
  </si>
  <si>
    <t>GMJJ_066</t>
    <phoneticPr fontId="32" type="noConversion"/>
  </si>
  <si>
    <t>GMJJ_067</t>
    <phoneticPr fontId="32" type="noConversion"/>
  </si>
  <si>
    <t>GMJJ_068</t>
    <phoneticPr fontId="32" type="noConversion"/>
  </si>
  <si>
    <t>GMJJ_069</t>
    <phoneticPr fontId="32" type="noConversion"/>
  </si>
  <si>
    <t>GMJJ_070</t>
    <phoneticPr fontId="32" type="noConversion"/>
  </si>
  <si>
    <t>GMJJ_071</t>
    <phoneticPr fontId="32" type="noConversion"/>
  </si>
  <si>
    <t>GMJJ_072</t>
    <phoneticPr fontId="32" type="noConversion"/>
  </si>
  <si>
    <t>GMJJ_073</t>
    <phoneticPr fontId="32" type="noConversion"/>
  </si>
  <si>
    <t>GMJJ_074</t>
    <phoneticPr fontId="32" type="noConversion"/>
  </si>
  <si>
    <t>GMJJ_075</t>
    <phoneticPr fontId="32" type="noConversion"/>
  </si>
  <si>
    <t>GMJJ_076</t>
    <phoneticPr fontId="32" type="noConversion"/>
  </si>
  <si>
    <t>GMJJ_077</t>
    <phoneticPr fontId="32" type="noConversion"/>
  </si>
  <si>
    <t>0404</t>
    <phoneticPr fontId="32" type="noConversion"/>
  </si>
  <si>
    <t>0020</t>
    <phoneticPr fontId="32" type="noConversion"/>
  </si>
  <si>
    <t>0301</t>
    <phoneticPr fontId="32" type="noConversion"/>
  </si>
  <si>
    <t>1212</t>
    <phoneticPr fontId="32" type="noConversion"/>
  </si>
  <si>
    <t>1213</t>
    <phoneticPr fontId="32" type="noConversion"/>
  </si>
  <si>
    <t>1214</t>
    <phoneticPr fontId="32" type="noConversion"/>
  </si>
  <si>
    <t>0302</t>
    <phoneticPr fontId="32" type="noConversion"/>
  </si>
  <si>
    <t>0303</t>
    <phoneticPr fontId="32" type="noConversion"/>
  </si>
  <si>
    <t>0304</t>
    <phoneticPr fontId="32" type="noConversion"/>
  </si>
  <si>
    <t>0122</t>
    <phoneticPr fontId="32" type="noConversion"/>
  </si>
  <si>
    <t>0123</t>
    <phoneticPr fontId="32" type="noConversion"/>
  </si>
  <si>
    <t>0601</t>
    <phoneticPr fontId="32" type="noConversion"/>
  </si>
  <si>
    <t>0602</t>
    <phoneticPr fontId="32" type="noConversion"/>
  </si>
  <si>
    <t>0603</t>
    <phoneticPr fontId="32" type="noConversion"/>
  </si>
  <si>
    <r>
      <t>备注：</t>
    </r>
    <r>
      <rPr>
        <sz val="11"/>
        <color theme="1"/>
        <rFont val="微软雅黑"/>
        <family val="2"/>
        <charset val="134"/>
      </rPr>
      <t>自2019年至2024年12月31日，省帮扶“三会”设立77个冠名基金：其中：
            1、爱心企业、社会团体共设立20个冠名基金项目，1个尚未按照协议执行；
            2、市、县（市、区）设立57个冠名基金项目;
            3、77个冠名基金善款余额443.92万元。其中，2023年余额26.23万元，上年度余额422.23万元。</t>
    </r>
    <phoneticPr fontId="32" type="noConversion"/>
  </si>
  <si>
    <t>2025年</t>
  </si>
  <si>
    <t>2025年</t>
    <phoneticPr fontId="32" type="noConversion"/>
  </si>
  <si>
    <t>新沂市扶贫开发协会</t>
    <phoneticPr fontId="32" type="noConversion"/>
  </si>
  <si>
    <t>丰县扶贫开发协会</t>
    <phoneticPr fontId="32" type="noConversion"/>
  </si>
  <si>
    <t>张家港市老促会</t>
    <phoneticPr fontId="32" type="noConversion"/>
  </si>
  <si>
    <t>太仓市老促会</t>
    <phoneticPr fontId="32" type="noConversion"/>
  </si>
  <si>
    <t>昆山市老促会</t>
    <phoneticPr fontId="32" type="noConversion"/>
  </si>
  <si>
    <t>虎丘区老促会</t>
    <phoneticPr fontId="32" type="noConversion"/>
  </si>
  <si>
    <t>赣榆区老促会</t>
    <phoneticPr fontId="32" type="noConversion"/>
  </si>
  <si>
    <t>赣榆区老促会</t>
    <phoneticPr fontId="32" type="noConversion"/>
  </si>
  <si>
    <t>海州区老促会</t>
    <phoneticPr fontId="32" type="noConversion"/>
  </si>
  <si>
    <t>海州区老促会</t>
    <phoneticPr fontId="32" type="noConversion"/>
  </si>
  <si>
    <t>0124</t>
    <phoneticPr fontId="32" type="noConversion"/>
  </si>
  <si>
    <t>一民医院健康关爱基金</t>
    <phoneticPr fontId="32" type="noConversion"/>
  </si>
  <si>
    <t>GMJJ_078</t>
    <phoneticPr fontId="32" type="noConversion"/>
  </si>
  <si>
    <t>嘤鸣岑村千万乡村发展基金</t>
    <phoneticPr fontId="32" type="noConversion"/>
  </si>
  <si>
    <t>GMJJ_079</t>
    <phoneticPr fontId="32" type="noConversion"/>
  </si>
  <si>
    <t>江宁区+一民医院</t>
    <phoneticPr fontId="32" type="noConversion"/>
  </si>
  <si>
    <t>助老区</t>
    <phoneticPr fontId="32" type="noConversion"/>
  </si>
  <si>
    <t>武进区+岑村合作社</t>
    <phoneticPr fontId="32" type="noConversion"/>
  </si>
  <si>
    <t>0405</t>
    <phoneticPr fontId="32" type="noConversion"/>
  </si>
  <si>
    <t>1215</t>
    <phoneticPr fontId="32" type="noConversion"/>
  </si>
  <si>
    <t>2025年</t>
    <phoneticPr fontId="32" type="noConversion"/>
  </si>
  <si>
    <t>GMJJ_080</t>
    <phoneticPr fontId="32" type="noConversion"/>
  </si>
  <si>
    <t>1216</t>
    <phoneticPr fontId="32" type="noConversion"/>
  </si>
  <si>
    <t>江苏锦汇基金</t>
    <phoneticPr fontId="32" type="noConversion"/>
  </si>
  <si>
    <t>靖江市+江苏锦汇</t>
    <phoneticPr fontId="32" type="noConversion"/>
  </si>
  <si>
    <t>靖江市又盈劳务服务基金</t>
    <phoneticPr fontId="32" type="noConversion"/>
  </si>
  <si>
    <t>靖江市+又盈</t>
    <phoneticPr fontId="32" type="noConversion"/>
  </si>
  <si>
    <t>GMJJ_081</t>
  </si>
  <si>
    <t>GMJJ_082</t>
    <phoneticPr fontId="32" type="noConversion"/>
  </si>
  <si>
    <t>GMJJ_083</t>
    <phoneticPr fontId="32" type="noConversion"/>
  </si>
  <si>
    <t>GMJJ_084</t>
    <phoneticPr fontId="32" type="noConversion"/>
  </si>
  <si>
    <t>GMJJ_085</t>
    <phoneticPr fontId="32" type="noConversion"/>
  </si>
  <si>
    <t>GMJJ_086</t>
    <phoneticPr fontId="32" type="noConversion"/>
  </si>
  <si>
    <t>GMJJ_087</t>
    <phoneticPr fontId="32" type="noConversion"/>
  </si>
  <si>
    <t>GMJJ_088</t>
    <phoneticPr fontId="32" type="noConversion"/>
  </si>
  <si>
    <t>GMJJ_089</t>
    <phoneticPr fontId="32" type="noConversion"/>
  </si>
  <si>
    <t>GMJJ_090</t>
    <phoneticPr fontId="32" type="noConversion"/>
  </si>
  <si>
    <t>GMJJ_091</t>
    <phoneticPr fontId="32" type="noConversion"/>
  </si>
  <si>
    <t>GMJJ_092</t>
    <phoneticPr fontId="32" type="noConversion"/>
  </si>
  <si>
    <t>GMJJ_093</t>
    <phoneticPr fontId="32" type="noConversion"/>
  </si>
  <si>
    <t xml:space="preserve">好润红基金 
</t>
    <phoneticPr fontId="32" type="noConversion"/>
  </si>
  <si>
    <t>海陵区+好润生物</t>
    <phoneticPr fontId="32" type="noConversion"/>
  </si>
  <si>
    <t>白玫糖业基金</t>
    <phoneticPr fontId="32" type="noConversion"/>
  </si>
  <si>
    <t>淮阴区+白玫糖业</t>
    <phoneticPr fontId="32" type="noConversion"/>
  </si>
  <si>
    <t>金湖建源爱心基金</t>
    <phoneticPr fontId="32" type="noConversion"/>
  </si>
  <si>
    <t>金湖县+建源集团</t>
    <phoneticPr fontId="32" type="noConversion"/>
  </si>
  <si>
    <t>怡美渔业基金</t>
    <phoneticPr fontId="32" type="noConversion"/>
  </si>
  <si>
    <t>射阳县+怡美食品</t>
    <phoneticPr fontId="32" type="noConversion"/>
  </si>
  <si>
    <t>军琴云泽爱心基金</t>
    <phoneticPr fontId="32" type="noConversion"/>
  </si>
  <si>
    <t>淮安区+郭志军</t>
    <phoneticPr fontId="32" type="noConversion"/>
  </si>
  <si>
    <t>淮安针织暖阳基金</t>
    <phoneticPr fontId="32" type="noConversion"/>
  </si>
  <si>
    <t>淮安区+针织帽厂</t>
    <phoneticPr fontId="32" type="noConversion"/>
  </si>
  <si>
    <t>今世缘乡村振兴基金</t>
    <phoneticPr fontId="32" type="noConversion"/>
  </si>
  <si>
    <t>涟水县+今世缘</t>
    <phoneticPr fontId="32" type="noConversion"/>
  </si>
  <si>
    <t>巧斧暖阳基金</t>
    <phoneticPr fontId="32" type="noConversion"/>
  </si>
  <si>
    <t>淮安区+巧斧家具</t>
    <phoneticPr fontId="32" type="noConversion"/>
  </si>
  <si>
    <t>南京市南通商会慈爱基金</t>
    <phoneticPr fontId="32" type="noConversion"/>
  </si>
  <si>
    <t>省本级+南通商会</t>
    <phoneticPr fontId="32" type="noConversion"/>
  </si>
  <si>
    <t xml:space="preserve">汤沟两相和爱心基金 
</t>
    <phoneticPr fontId="32" type="noConversion"/>
  </si>
  <si>
    <t>灌南县+汤沟酒业</t>
    <phoneticPr fontId="32" type="noConversion"/>
  </si>
  <si>
    <t>淮安鑫多帮扶基金</t>
    <phoneticPr fontId="32" type="noConversion"/>
  </si>
  <si>
    <t>洪泽区+鑫多服饰</t>
    <phoneticPr fontId="32" type="noConversion"/>
  </si>
  <si>
    <t xml:space="preserve">民生江宁爱心基金 
</t>
    <phoneticPr fontId="32" type="noConversion"/>
  </si>
  <si>
    <t>江宁区+民生银行</t>
    <phoneticPr fontId="32" type="noConversion"/>
  </si>
  <si>
    <t>备注：自2019年至2024年12月31日，省帮扶“三会”设立77个冠名基金：其中：
            1、爱心企业、社会团体共设立20个冠名基金项目，1个尚未按照协议执行；
            2、市、县（市、区）设立57个冠名基金项目;
            3、77个冠名基金善款余额443.92万元。其中，2023年余额26.23万元，上年度余额422.23万元。</t>
    <phoneticPr fontId="32" type="noConversion"/>
  </si>
  <si>
    <t>苏州市本级</t>
    <phoneticPr fontId="32" type="noConversion"/>
  </si>
  <si>
    <t>2025年</t>
    <phoneticPr fontId="32" type="noConversion"/>
  </si>
  <si>
    <t>2025年</t>
    <phoneticPr fontId="32" type="noConversion"/>
  </si>
  <si>
    <t>新北区+安宁村</t>
    <phoneticPr fontId="32" type="noConversion"/>
  </si>
  <si>
    <t>魏民爱心基金</t>
    <phoneticPr fontId="32" type="noConversion"/>
  </si>
  <si>
    <t>GMJJ_094</t>
    <phoneticPr fontId="32" type="noConversion"/>
  </si>
  <si>
    <t>南京艺宁帮扶基金</t>
    <phoneticPr fontId="32" type="noConversion"/>
  </si>
  <si>
    <t>洪泽区+艺宁电器</t>
    <phoneticPr fontId="32" type="noConversion"/>
  </si>
  <si>
    <t>GMJJ_095</t>
    <phoneticPr fontId="32" type="noConversion"/>
  </si>
  <si>
    <r>
      <rPr>
        <sz val="14"/>
        <color theme="1"/>
        <rFont val="黑体"/>
        <family val="3"/>
        <charset val="134"/>
      </rPr>
      <t>2025年度“江苏省乡村发展基金会冠名基金”慈善公益项目善款收支明细表（元）</t>
    </r>
    <r>
      <rPr>
        <sz val="15"/>
        <color theme="1"/>
        <rFont val="黑体"/>
        <family val="3"/>
        <charset val="134"/>
      </rPr>
      <t xml:space="preserve">
(2025年1月1日0时～12月31日24时整)</t>
    </r>
    <phoneticPr fontId="32" type="noConversion"/>
  </si>
</sst>
</file>

<file path=xl/styles.xml><?xml version="1.0" encoding="utf-8"?>
<styleSheet xmlns="http://schemas.openxmlformats.org/spreadsheetml/2006/main">
  <numFmts count="3">
    <numFmt numFmtId="176" formatCode="[$-F800]dddd&quot;, &quot;mmmm\ dd&quot;, &quot;yyyy"/>
    <numFmt numFmtId="177" formatCode="0.00_);[Red]\(0.00\)"/>
    <numFmt numFmtId="178" formatCode="0_);[Red]\(0\)"/>
  </numFmts>
  <fonts count="63">
    <font>
      <sz val="11"/>
      <color rgb="FF000000"/>
      <name val="宋体"/>
      <family val="2"/>
      <charset val="134"/>
    </font>
    <font>
      <sz val="11"/>
      <color theme="1"/>
      <name val="宋体"/>
      <family val="2"/>
      <charset val="134"/>
      <scheme val="minor"/>
    </font>
    <font>
      <sz val="10"/>
      <color rgb="FF000000"/>
      <name val="宋体"/>
      <family val="2"/>
      <charset val="134"/>
    </font>
    <font>
      <b/>
      <sz val="10"/>
      <color rgb="FF000000"/>
      <name val="微软雅黑"/>
      <family val="2"/>
      <charset val="134"/>
    </font>
    <font>
      <sz val="16"/>
      <color rgb="FF000000"/>
      <name val="黑体"/>
      <family val="3"/>
      <charset val="134"/>
    </font>
    <font>
      <b/>
      <sz val="10"/>
      <color rgb="FF000000"/>
      <name val="宋体"/>
      <family val="3"/>
      <charset val="134"/>
    </font>
    <font>
      <b/>
      <sz val="12"/>
      <color rgb="FF000000"/>
      <name val="宋体"/>
      <family val="3"/>
      <charset val="134"/>
    </font>
    <font>
      <b/>
      <sz val="10"/>
      <color rgb="FF000000"/>
      <name val="宋体"/>
      <family val="2"/>
      <charset val="134"/>
    </font>
    <font>
      <sz val="11"/>
      <color rgb="FF000000"/>
      <name val="仿宋"/>
      <family val="3"/>
      <charset val="134"/>
    </font>
    <font>
      <sz val="12"/>
      <color rgb="FF000000"/>
      <name val="黑体"/>
      <family val="3"/>
      <charset val="134"/>
    </font>
    <font>
      <b/>
      <sz val="11"/>
      <color rgb="FF000000"/>
      <name val="宋体"/>
      <family val="2"/>
      <charset val="134"/>
    </font>
    <font>
      <b/>
      <sz val="11"/>
      <color rgb="FF000000"/>
      <name val="宋体"/>
      <family val="3"/>
      <charset val="134"/>
    </font>
    <font>
      <sz val="10"/>
      <color rgb="FF000000"/>
      <name val="微软雅黑"/>
      <family val="2"/>
      <charset val="134"/>
    </font>
    <font>
      <b/>
      <sz val="11"/>
      <color rgb="FF000000"/>
      <name val="微软雅黑"/>
      <family val="2"/>
      <charset val="134"/>
    </font>
    <font>
      <sz val="11"/>
      <color rgb="FF000000"/>
      <name val="微软雅黑"/>
      <family val="2"/>
      <charset val="134"/>
    </font>
    <font>
      <sz val="9"/>
      <color rgb="FF000000"/>
      <name val="微软雅黑"/>
      <family val="2"/>
      <charset val="134"/>
    </font>
    <font>
      <sz val="10.5"/>
      <color rgb="FF000000"/>
      <name val="微软雅黑"/>
      <family val="2"/>
      <charset val="134"/>
    </font>
    <font>
      <sz val="10"/>
      <color rgb="FF808080"/>
      <name val="微软雅黑"/>
      <family val="2"/>
      <charset val="134"/>
    </font>
    <font>
      <sz val="11"/>
      <color rgb="FF000000"/>
      <name val="黑体"/>
      <family val="3"/>
      <charset val="134"/>
    </font>
    <font>
      <sz val="12"/>
      <color rgb="FF000000"/>
      <name val="微软雅黑"/>
      <family val="2"/>
      <charset val="134"/>
    </font>
    <font>
      <sz val="12"/>
      <color rgb="FF000000"/>
      <name val="宋体"/>
      <family val="3"/>
      <charset val="134"/>
    </font>
    <font>
      <sz val="12"/>
      <color rgb="FF000000"/>
      <name val="仿宋"/>
      <family val="3"/>
      <charset val="134"/>
    </font>
    <font>
      <sz val="9"/>
      <color rgb="FF000000"/>
      <name val="宋体"/>
      <family val="2"/>
      <charset val="134"/>
    </font>
    <font>
      <sz val="12"/>
      <color rgb="FF000000"/>
      <name val="宋体"/>
      <family val="2"/>
      <charset val="134"/>
    </font>
    <font>
      <b/>
      <sz val="11"/>
      <color rgb="FF00B050"/>
      <name val="微软雅黑"/>
      <family val="2"/>
      <charset val="134"/>
    </font>
    <font>
      <b/>
      <sz val="9"/>
      <color rgb="FF000000"/>
      <name val="宋体"/>
      <family val="2"/>
      <charset val="134"/>
    </font>
    <font>
      <sz val="9"/>
      <color rgb="FF808080"/>
      <name val="微软雅黑"/>
      <family val="2"/>
      <charset val="134"/>
    </font>
    <font>
      <sz val="9"/>
      <color rgb="FF000000"/>
      <name val="宋体"/>
      <family val="3"/>
      <charset val="134"/>
    </font>
    <font>
      <b/>
      <sz val="9"/>
      <color rgb="FF000000"/>
      <name val="宋体"/>
      <family val="3"/>
      <charset val="134"/>
    </font>
    <font>
      <sz val="11"/>
      <color rgb="FF00A60C"/>
      <name val="微软雅黑"/>
      <family val="2"/>
      <charset val="134"/>
    </font>
    <font>
      <sz val="10.5"/>
      <color rgb="FF000000"/>
      <name val="黑体"/>
      <family val="3"/>
      <charset val="134"/>
    </font>
    <font>
      <sz val="11"/>
      <color rgb="FF000000"/>
      <name val="宋体"/>
      <family val="2"/>
      <charset val="134"/>
    </font>
    <font>
      <sz val="9"/>
      <name val="宋体"/>
      <family val="2"/>
      <charset val="134"/>
    </font>
    <font>
      <b/>
      <sz val="10"/>
      <color theme="1"/>
      <name val="微软雅黑"/>
      <family val="2"/>
      <charset val="134"/>
    </font>
    <font>
      <sz val="11"/>
      <color theme="1"/>
      <name val="仿宋"/>
      <family val="3"/>
      <charset val="134"/>
    </font>
    <font>
      <sz val="10"/>
      <color theme="1"/>
      <name val="微软雅黑"/>
      <family val="2"/>
      <charset val="134"/>
    </font>
    <font>
      <sz val="11"/>
      <color theme="1"/>
      <name val="微软雅黑"/>
      <family val="2"/>
      <charset val="134"/>
    </font>
    <font>
      <sz val="15"/>
      <color rgb="FF000000"/>
      <name val="黑体"/>
      <family val="3"/>
      <charset val="134"/>
    </font>
    <font>
      <sz val="11"/>
      <color theme="1"/>
      <name val="宋体"/>
      <family val="3"/>
      <charset val="134"/>
      <scheme val="minor"/>
    </font>
    <font>
      <b/>
      <sz val="11"/>
      <color theme="1"/>
      <name val="微软雅黑"/>
      <family val="2"/>
      <charset val="134"/>
    </font>
    <font>
      <sz val="11"/>
      <color theme="1"/>
      <name val="宋体"/>
      <family val="2"/>
      <charset val="134"/>
    </font>
    <font>
      <b/>
      <sz val="12"/>
      <color theme="1"/>
      <name val="宋体"/>
      <family val="3"/>
      <charset val="134"/>
    </font>
    <font>
      <sz val="9"/>
      <color theme="1"/>
      <name val="微软雅黑"/>
      <family val="2"/>
      <charset val="134"/>
    </font>
    <font>
      <b/>
      <sz val="9"/>
      <color theme="1"/>
      <name val="微软雅黑"/>
      <family val="2"/>
      <charset val="134"/>
    </font>
    <font>
      <sz val="9"/>
      <color theme="1"/>
      <name val="仿宋"/>
      <family val="3"/>
      <charset val="134"/>
    </font>
    <font>
      <sz val="10"/>
      <color theme="9" tint="-0.249977111117893"/>
      <name val="微软雅黑"/>
      <family val="2"/>
      <charset val="134"/>
    </font>
    <font>
      <b/>
      <sz val="10"/>
      <color theme="9" tint="-0.249977111117893"/>
      <name val="微软雅黑"/>
      <family val="2"/>
      <charset val="134"/>
    </font>
    <font>
      <b/>
      <sz val="10"/>
      <color rgb="FF00B0F0"/>
      <name val="微软雅黑"/>
      <family val="2"/>
      <charset val="134"/>
    </font>
    <font>
      <b/>
      <sz val="11"/>
      <color rgb="FF00B0F0"/>
      <name val="微软雅黑"/>
      <family val="2"/>
      <charset val="134"/>
    </font>
    <font>
      <sz val="12"/>
      <color theme="1"/>
      <name val="宋体"/>
      <family val="3"/>
      <charset val="134"/>
    </font>
    <font>
      <sz val="15"/>
      <color theme="1"/>
      <name val="黑体"/>
      <family val="3"/>
      <charset val="134"/>
    </font>
    <font>
      <sz val="16"/>
      <color theme="1"/>
      <name val="黑体"/>
      <family val="3"/>
      <charset val="134"/>
    </font>
    <font>
      <b/>
      <sz val="11"/>
      <color theme="1"/>
      <name val="宋体"/>
      <family val="2"/>
      <charset val="134"/>
    </font>
    <font>
      <sz val="10.5"/>
      <color theme="1"/>
      <name val="微软雅黑"/>
      <family val="2"/>
      <charset val="134"/>
    </font>
    <font>
      <b/>
      <sz val="9"/>
      <color theme="1"/>
      <name val="宋体"/>
      <family val="2"/>
      <charset val="134"/>
    </font>
    <font>
      <sz val="9"/>
      <color theme="1"/>
      <name val="宋体"/>
      <family val="3"/>
      <charset val="134"/>
    </font>
    <font>
      <sz val="10.5"/>
      <color theme="1"/>
      <name val="黑体"/>
      <family val="3"/>
      <charset val="134"/>
    </font>
    <font>
      <sz val="12"/>
      <color theme="1"/>
      <name val="微软雅黑"/>
      <family val="2"/>
      <charset val="134"/>
    </font>
    <font>
      <sz val="12"/>
      <color theme="1"/>
      <name val="仿宋"/>
      <family val="3"/>
      <charset val="134"/>
    </font>
    <font>
      <sz val="12"/>
      <color theme="1"/>
      <name val="宋体"/>
      <family val="2"/>
      <charset val="134"/>
    </font>
    <font>
      <sz val="9"/>
      <color theme="1"/>
      <name val="宋体"/>
      <family val="2"/>
      <charset val="134"/>
    </font>
    <font>
      <sz val="14"/>
      <color theme="1"/>
      <name val="黑体"/>
      <family val="3"/>
      <charset val="134"/>
    </font>
    <font>
      <sz val="10"/>
      <color rgb="FFFF0000"/>
      <name val="微软雅黑"/>
      <family val="2"/>
      <charset val="134"/>
    </font>
  </fonts>
  <fills count="3">
    <fill>
      <patternFill patternType="none"/>
    </fill>
    <fill>
      <patternFill patternType="gray125"/>
    </fill>
    <fill>
      <patternFill patternType="solid">
        <fgColor rgb="FFEEECE1"/>
        <bgColor rgb="FFFFFFFF"/>
      </patternFill>
    </fill>
  </fills>
  <borders count="36">
    <border>
      <left/>
      <right/>
      <top/>
      <bottom/>
      <diagonal/>
    </border>
    <border>
      <left style="thin">
        <color auto="1"/>
      </left>
      <right style="thin">
        <color auto="1"/>
      </right>
      <top style="thin">
        <color auto="1"/>
      </top>
      <bottom style="thin">
        <color auto="1"/>
      </bottom>
      <diagonal/>
    </border>
    <border>
      <left/>
      <right/>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top/>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top/>
      <bottom/>
      <diagonal/>
    </border>
    <border>
      <left style="thin">
        <color auto="1"/>
      </left>
      <right style="medium">
        <color auto="1"/>
      </right>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style="thin">
        <color auto="1"/>
      </bottom>
      <diagonal/>
    </border>
    <border>
      <left/>
      <right/>
      <top style="medium">
        <color auto="1"/>
      </top>
      <bottom/>
      <diagonal/>
    </border>
  </borders>
  <cellStyleXfs count="744">
    <xf numFmtId="176" fontId="0"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9" fontId="31" fillId="0" borderId="0" applyFont="0" applyFill="0" applyBorder="0" applyAlignment="0" applyProtection="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176" fontId="31" fillId="0" borderId="0">
      <alignment vertical="center"/>
    </xf>
    <xf numFmtId="9" fontId="1" fillId="0" borderId="0" applyFont="0" applyFill="0" applyBorder="0" applyAlignment="0" applyProtection="0">
      <alignment vertical="center"/>
    </xf>
    <xf numFmtId="176" fontId="1" fillId="0" borderId="0">
      <alignment vertical="center"/>
    </xf>
    <xf numFmtId="176" fontId="1" fillId="0" borderId="0">
      <alignment vertical="center"/>
    </xf>
    <xf numFmtId="176" fontId="1" fillId="0" borderId="0">
      <alignment vertical="center"/>
    </xf>
    <xf numFmtId="176" fontId="38" fillId="0" borderId="0"/>
    <xf numFmtId="176" fontId="38" fillId="0" borderId="0">
      <alignment vertical="center"/>
    </xf>
    <xf numFmtId="176" fontId="38" fillId="0" borderId="0">
      <alignment vertical="center"/>
    </xf>
    <xf numFmtId="176" fontId="38" fillId="0" borderId="0">
      <alignment vertical="center"/>
    </xf>
    <xf numFmtId="176" fontId="38" fillId="0" borderId="0">
      <alignment vertical="center"/>
    </xf>
    <xf numFmtId="176" fontId="38"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xf numFmtId="176" fontId="1" fillId="0" borderId="0">
      <alignment vertical="center"/>
    </xf>
  </cellStyleXfs>
  <cellXfs count="247">
    <xf numFmtId="176" fontId="0" fillId="0" borderId="0" xfId="0">
      <alignment vertical="center"/>
    </xf>
    <xf numFmtId="49" fontId="2" fillId="0" borderId="0" xfId="0" applyNumberFormat="1" applyFont="1">
      <alignment vertical="center"/>
    </xf>
    <xf numFmtId="176" fontId="0" fillId="0" borderId="0" xfId="0" applyAlignment="1">
      <alignment vertical="center" shrinkToFit="1"/>
    </xf>
    <xf numFmtId="177" fontId="3" fillId="0" borderId="1" xfId="0" applyNumberFormat="1" applyFont="1" applyBorder="1" applyAlignment="1">
      <alignment horizontal="right" vertical="center"/>
    </xf>
    <xf numFmtId="177" fontId="3" fillId="0" borderId="1" xfId="0" applyNumberFormat="1" applyFont="1" applyBorder="1" applyAlignment="1">
      <alignment horizontal="center" vertical="center"/>
    </xf>
    <xf numFmtId="176" fontId="0" fillId="0" borderId="0" xfId="0" applyAlignment="1">
      <alignment horizontal="center" vertical="center"/>
    </xf>
    <xf numFmtId="177" fontId="3" fillId="0" borderId="0" xfId="0" applyNumberFormat="1" applyFont="1" applyAlignment="1">
      <alignment horizontal="right" vertical="center"/>
    </xf>
    <xf numFmtId="177" fontId="3" fillId="0" borderId="0" xfId="0" applyNumberFormat="1" applyFont="1" applyAlignment="1">
      <alignment horizontal="center" vertical="center"/>
    </xf>
    <xf numFmtId="49" fontId="5" fillId="0" borderId="3" xfId="0" applyNumberFormat="1" applyFont="1" applyBorder="1" applyAlignment="1">
      <alignment horizontal="center" vertical="center" wrapText="1"/>
    </xf>
    <xf numFmtId="176" fontId="6" fillId="0" borderId="4" xfId="0" applyFont="1" applyBorder="1" applyAlignment="1">
      <alignment horizontal="center" vertical="center" wrapText="1" shrinkToFit="1"/>
    </xf>
    <xf numFmtId="176" fontId="6" fillId="0" borderId="4" xfId="0" applyFont="1" applyBorder="1" applyAlignment="1">
      <alignment horizontal="center" vertical="center" wrapText="1"/>
    </xf>
    <xf numFmtId="176" fontId="6" fillId="0" borderId="4" xfId="0" applyFont="1" applyBorder="1" applyAlignment="1">
      <alignment horizontal="center" vertical="center"/>
    </xf>
    <xf numFmtId="176" fontId="6" fillId="0" borderId="5" xfId="0" applyFont="1" applyBorder="1" applyAlignment="1">
      <alignment horizontal="center" vertical="center"/>
    </xf>
    <xf numFmtId="49" fontId="7" fillId="0" borderId="6" xfId="0" applyNumberFormat="1" applyFont="1" applyBorder="1" applyAlignment="1">
      <alignment horizontal="center" vertical="center"/>
    </xf>
    <xf numFmtId="177" fontId="8" fillId="0" borderId="1" xfId="0" applyNumberFormat="1" applyFont="1" applyBorder="1" applyAlignment="1">
      <alignment horizontal="center" vertical="center"/>
    </xf>
    <xf numFmtId="176" fontId="3" fillId="0" borderId="1" xfId="0" applyFont="1" applyBorder="1" applyAlignment="1">
      <alignment horizontal="right" vertical="center"/>
    </xf>
    <xf numFmtId="176" fontId="9" fillId="0" borderId="1" xfId="0" applyFont="1" applyBorder="1" applyAlignment="1">
      <alignment horizontal="center" vertical="center" wrapText="1" shrinkToFit="1"/>
    </xf>
    <xf numFmtId="176" fontId="10" fillId="0" borderId="7" xfId="0" applyFont="1" applyBorder="1">
      <alignment vertical="center"/>
    </xf>
    <xf numFmtId="176" fontId="10" fillId="0" borderId="0" xfId="0" applyFont="1">
      <alignment vertical="center"/>
    </xf>
    <xf numFmtId="177" fontId="10" fillId="0" borderId="0" xfId="0" applyNumberFormat="1" applyFont="1">
      <alignment vertical="center"/>
    </xf>
    <xf numFmtId="49" fontId="3" fillId="2" borderId="6" xfId="0" applyNumberFormat="1" applyFont="1" applyFill="1" applyBorder="1" applyAlignment="1">
      <alignment horizontal="center" vertical="center"/>
    </xf>
    <xf numFmtId="176" fontId="11" fillId="2" borderId="8" xfId="0" applyFont="1" applyFill="1" applyBorder="1">
      <alignment vertical="center"/>
    </xf>
    <xf numFmtId="176" fontId="11" fillId="2" borderId="9" xfId="0" applyFont="1" applyFill="1" applyBorder="1">
      <alignment vertical="center"/>
    </xf>
    <xf numFmtId="176" fontId="11" fillId="2" borderId="10" xfId="0" applyFont="1" applyFill="1" applyBorder="1">
      <alignment vertical="center"/>
    </xf>
    <xf numFmtId="49" fontId="12" fillId="0" borderId="6" xfId="0" applyNumberFormat="1" applyFont="1" applyBorder="1" applyAlignment="1">
      <alignment horizontal="center" vertical="center"/>
    </xf>
    <xf numFmtId="176" fontId="13" fillId="0" borderId="1" xfId="0" applyFont="1" applyBorder="1" applyAlignment="1">
      <alignment horizontal="center" vertical="center" shrinkToFit="1"/>
    </xf>
    <xf numFmtId="176" fontId="10" fillId="0" borderId="1" xfId="0" applyFont="1" applyBorder="1">
      <alignment vertical="center"/>
    </xf>
    <xf numFmtId="176" fontId="14" fillId="0" borderId="1" xfId="0" applyFont="1" applyBorder="1" applyAlignment="1">
      <alignment horizontal="center" vertical="center" wrapText="1" shrinkToFit="1"/>
    </xf>
    <xf numFmtId="176" fontId="15" fillId="0" borderId="7" xfId="0" applyFont="1" applyBorder="1" applyAlignment="1">
      <alignment horizontal="center" vertical="center"/>
    </xf>
    <xf numFmtId="176" fontId="7" fillId="0" borderId="6" xfId="0" applyFont="1" applyBorder="1">
      <alignment vertical="center"/>
    </xf>
    <xf numFmtId="176" fontId="14" fillId="0" borderId="1" xfId="0" applyFont="1" applyBorder="1" applyAlignment="1">
      <alignment horizontal="center" vertical="center" shrinkToFit="1"/>
    </xf>
    <xf numFmtId="177" fontId="12" fillId="0" borderId="1" xfId="0" applyNumberFormat="1" applyFont="1" applyBorder="1" applyAlignment="1">
      <alignment horizontal="right" vertical="center"/>
    </xf>
    <xf numFmtId="177" fontId="12" fillId="0" borderId="1" xfId="0" applyNumberFormat="1" applyFont="1" applyBorder="1" applyAlignment="1">
      <alignment horizontal="center" vertical="center"/>
    </xf>
    <xf numFmtId="178" fontId="3" fillId="0" borderId="1" xfId="0" applyNumberFormat="1" applyFont="1" applyBorder="1" applyAlignment="1">
      <alignment horizontal="right" vertical="center"/>
    </xf>
    <xf numFmtId="176" fontId="16" fillId="0" borderId="1" xfId="0" applyFont="1" applyBorder="1" applyAlignment="1">
      <alignment horizontal="center" vertical="center"/>
    </xf>
    <xf numFmtId="176" fontId="16" fillId="0" borderId="8" xfId="0" applyFont="1" applyBorder="1" applyAlignment="1">
      <alignment horizontal="center" vertical="center" wrapText="1"/>
    </xf>
    <xf numFmtId="176" fontId="12" fillId="0" borderId="1" xfId="0" applyFont="1" applyBorder="1" applyAlignment="1">
      <alignment horizontal="center" vertical="center" wrapText="1" shrinkToFit="1"/>
    </xf>
    <xf numFmtId="49" fontId="14" fillId="0" borderId="1" xfId="0" applyNumberFormat="1" applyFont="1" applyBorder="1" applyAlignment="1">
      <alignment horizontal="center" vertical="center" shrinkToFit="1"/>
    </xf>
    <xf numFmtId="176" fontId="14" fillId="0" borderId="8" xfId="0" applyFont="1" applyBorder="1" applyAlignment="1">
      <alignment horizontal="center" vertical="center" wrapText="1" shrinkToFit="1"/>
    </xf>
    <xf numFmtId="178" fontId="12" fillId="0" borderId="1" xfId="0" applyNumberFormat="1" applyFont="1" applyBorder="1" applyAlignment="1">
      <alignment horizontal="right" vertical="center"/>
    </xf>
    <xf numFmtId="176" fontId="16" fillId="0" borderId="8" xfId="0" applyFont="1" applyBorder="1" applyAlignment="1">
      <alignment horizontal="center" vertical="center"/>
    </xf>
    <xf numFmtId="49" fontId="17" fillId="0" borderId="6" xfId="0" applyNumberFormat="1" applyFont="1" applyBorder="1" applyAlignment="1">
      <alignment horizontal="center" vertical="center"/>
    </xf>
    <xf numFmtId="178" fontId="3" fillId="0" borderId="0" xfId="0" applyNumberFormat="1" applyFont="1" applyAlignment="1">
      <alignment horizontal="right" vertical="center"/>
    </xf>
    <xf numFmtId="176" fontId="14" fillId="0" borderId="0" xfId="0" applyFont="1" applyAlignment="1">
      <alignment horizontal="center" vertical="center" shrinkToFit="1"/>
    </xf>
    <xf numFmtId="176" fontId="16" fillId="0" borderId="0" xfId="0" applyFont="1" applyAlignment="1">
      <alignment horizontal="center" vertical="center"/>
    </xf>
    <xf numFmtId="176" fontId="18" fillId="0" borderId="1" xfId="0" applyFont="1" applyBorder="1" applyAlignment="1">
      <alignment horizontal="center" vertical="center" shrinkToFit="1"/>
    </xf>
    <xf numFmtId="176" fontId="12" fillId="0" borderId="1" xfId="0" applyFont="1" applyBorder="1" applyAlignment="1">
      <alignment horizontal="center" vertical="center" shrinkToFit="1"/>
    </xf>
    <xf numFmtId="49" fontId="5" fillId="2" borderId="6" xfId="0" applyNumberFormat="1" applyFont="1" applyFill="1" applyBorder="1" applyAlignment="1">
      <alignment horizontal="center" vertical="center"/>
    </xf>
    <xf numFmtId="177" fontId="8" fillId="0" borderId="7" xfId="0" applyNumberFormat="1" applyFont="1" applyBorder="1" applyAlignment="1">
      <alignment horizontal="center" vertical="center"/>
    </xf>
    <xf numFmtId="177" fontId="21" fillId="0" borderId="11" xfId="0" applyNumberFormat="1" applyFont="1" applyBorder="1" applyAlignment="1">
      <alignment horizontal="center" vertical="center"/>
    </xf>
    <xf numFmtId="177" fontId="21" fillId="0" borderId="0" xfId="0" applyNumberFormat="1" applyFont="1" applyAlignment="1">
      <alignment horizontal="center" vertical="center"/>
    </xf>
    <xf numFmtId="176" fontId="11" fillId="2" borderId="12" xfId="0" applyFont="1" applyFill="1" applyBorder="1">
      <alignment vertical="center"/>
    </xf>
    <xf numFmtId="176" fontId="11" fillId="2" borderId="13" xfId="0" applyFont="1" applyFill="1" applyBorder="1">
      <alignment vertical="center"/>
    </xf>
    <xf numFmtId="176" fontId="11" fillId="2" borderId="14" xfId="0" applyFont="1" applyFill="1" applyBorder="1">
      <alignment vertical="center"/>
    </xf>
    <xf numFmtId="49" fontId="7" fillId="0" borderId="15" xfId="0" applyNumberFormat="1" applyFont="1" applyBorder="1" applyAlignment="1">
      <alignment horizontal="center" vertical="center"/>
    </xf>
    <xf numFmtId="177" fontId="8" fillId="0" borderId="16" xfId="0" applyNumberFormat="1" applyFont="1" applyBorder="1" applyAlignment="1">
      <alignment horizontal="center" vertical="center"/>
    </xf>
    <xf numFmtId="177" fontId="8" fillId="0" borderId="17" xfId="0" applyNumberFormat="1" applyFont="1" applyBorder="1" applyAlignment="1">
      <alignment horizontal="center" vertical="center"/>
    </xf>
    <xf numFmtId="177" fontId="0" fillId="0" borderId="0" xfId="0" applyNumberFormat="1">
      <alignment vertical="center"/>
    </xf>
    <xf numFmtId="49" fontId="22" fillId="0" borderId="0" xfId="0" applyNumberFormat="1" applyFont="1">
      <alignment vertical="center"/>
    </xf>
    <xf numFmtId="49" fontId="6" fillId="0" borderId="3" xfId="0" applyNumberFormat="1" applyFont="1" applyBorder="1" applyAlignment="1">
      <alignment horizontal="center" vertical="center" wrapText="1"/>
    </xf>
    <xf numFmtId="177" fontId="14" fillId="0" borderId="0" xfId="0" applyNumberFormat="1" applyFont="1" applyAlignment="1">
      <alignment horizontal="center" vertical="center"/>
    </xf>
    <xf numFmtId="177" fontId="13" fillId="0" borderId="4" xfId="0" applyNumberFormat="1" applyFont="1" applyBorder="1" applyAlignment="1">
      <alignment horizontal="center" vertical="center" wrapText="1" shrinkToFit="1"/>
    </xf>
    <xf numFmtId="177" fontId="6" fillId="0" borderId="4" xfId="0" applyNumberFormat="1" applyFont="1" applyBorder="1" applyAlignment="1">
      <alignment horizontal="center" vertical="center" wrapText="1" shrinkToFit="1"/>
    </xf>
    <xf numFmtId="177" fontId="14" fillId="0" borderId="0" xfId="0" applyNumberFormat="1" applyFont="1">
      <alignment vertical="center"/>
    </xf>
    <xf numFmtId="49" fontId="15" fillId="0" borderId="6" xfId="0" applyNumberFormat="1" applyFont="1" applyBorder="1" applyAlignment="1">
      <alignment horizontal="center" vertical="center"/>
    </xf>
    <xf numFmtId="49" fontId="13" fillId="0" borderId="3" xfId="0" applyNumberFormat="1" applyFont="1" applyBorder="1" applyAlignment="1">
      <alignment horizontal="center" vertical="center" wrapText="1"/>
    </xf>
    <xf numFmtId="177" fontId="14" fillId="0" borderId="1" xfId="0" applyNumberFormat="1" applyFont="1" applyBorder="1" applyAlignment="1">
      <alignment horizontal="center" vertical="center"/>
    </xf>
    <xf numFmtId="176" fontId="13" fillId="0" borderId="5" xfId="0" applyFont="1" applyBorder="1" applyAlignment="1">
      <alignment horizontal="center" vertical="center"/>
    </xf>
    <xf numFmtId="177" fontId="24" fillId="0" borderId="0" xfId="0" applyNumberFormat="1" applyFont="1">
      <alignment vertical="center"/>
    </xf>
    <xf numFmtId="177" fontId="13" fillId="0" borderId="1" xfId="0" applyNumberFormat="1" applyFont="1" applyBorder="1" applyAlignment="1">
      <alignment horizontal="right" vertical="center"/>
    </xf>
    <xf numFmtId="49" fontId="25" fillId="0" borderId="6" xfId="0" applyNumberFormat="1" applyFont="1" applyBorder="1" applyAlignment="1">
      <alignment horizontal="center" vertical="center"/>
    </xf>
    <xf numFmtId="49" fontId="26" fillId="0" borderId="6" xfId="0" applyNumberFormat="1" applyFont="1" applyBorder="1" applyAlignment="1">
      <alignment horizontal="center" vertical="center"/>
    </xf>
    <xf numFmtId="49" fontId="27" fillId="0" borderId="6" xfId="0" applyNumberFormat="1" applyFont="1" applyBorder="1" applyAlignment="1">
      <alignment horizontal="center" vertical="center"/>
    </xf>
    <xf numFmtId="49" fontId="28" fillId="0" borderId="6" xfId="0" applyNumberFormat="1" applyFont="1" applyBorder="1" applyAlignment="1">
      <alignment horizontal="center" vertical="center"/>
    </xf>
    <xf numFmtId="49" fontId="20" fillId="0" borderId="0" xfId="0" applyNumberFormat="1" applyFont="1">
      <alignment vertical="center"/>
    </xf>
    <xf numFmtId="49" fontId="6" fillId="0" borderId="18" xfId="0" applyNumberFormat="1" applyFont="1" applyBorder="1" applyAlignment="1">
      <alignment horizontal="center" vertical="center" wrapText="1"/>
    </xf>
    <xf numFmtId="176" fontId="6" fillId="0" borderId="19" xfId="0" applyFont="1" applyBorder="1" applyAlignment="1">
      <alignment horizontal="center" vertical="center" wrapText="1" shrinkToFit="1"/>
    </xf>
    <xf numFmtId="176" fontId="6" fillId="0" borderId="19" xfId="0" applyFont="1" applyBorder="1" applyAlignment="1">
      <alignment horizontal="center" vertical="center" wrapText="1"/>
    </xf>
    <xf numFmtId="176" fontId="6" fillId="0" borderId="19" xfId="0" applyFont="1" applyBorder="1" applyAlignment="1">
      <alignment horizontal="center" vertical="center"/>
    </xf>
    <xf numFmtId="176" fontId="6" fillId="0" borderId="20" xfId="0" applyFont="1" applyBorder="1" applyAlignment="1">
      <alignment horizontal="center" vertical="center"/>
    </xf>
    <xf numFmtId="177" fontId="14" fillId="0" borderId="7" xfId="0" applyNumberFormat="1" applyFont="1" applyBorder="1" applyAlignment="1">
      <alignment horizontal="center" vertical="center"/>
    </xf>
    <xf numFmtId="177" fontId="14" fillId="0" borderId="0" xfId="0" applyNumberFormat="1" applyFont="1" applyAlignment="1">
      <alignment horizontal="right" vertical="center"/>
    </xf>
    <xf numFmtId="176" fontId="16" fillId="0" borderId="1" xfId="0" applyFont="1" applyBorder="1" applyAlignment="1">
      <alignment horizontal="center" vertical="center" wrapText="1" shrinkToFit="1"/>
    </xf>
    <xf numFmtId="176" fontId="16" fillId="0" borderId="8" xfId="0" applyFont="1" applyBorder="1" applyAlignment="1">
      <alignment horizontal="center" vertical="center" wrapText="1" shrinkToFit="1"/>
    </xf>
    <xf numFmtId="177" fontId="29" fillId="0" borderId="0" xfId="0" applyNumberFormat="1" applyFont="1">
      <alignment vertical="center"/>
    </xf>
    <xf numFmtId="176" fontId="30" fillId="0" borderId="1" xfId="0" applyFont="1" applyBorder="1" applyAlignment="1">
      <alignment horizontal="center" vertical="center" shrinkToFit="1"/>
    </xf>
    <xf numFmtId="176" fontId="10" fillId="0" borderId="11" xfId="0" applyFont="1" applyBorder="1">
      <alignment vertical="center"/>
    </xf>
    <xf numFmtId="177" fontId="12" fillId="0" borderId="21" xfId="0" applyNumberFormat="1" applyFont="1" applyBorder="1" applyAlignment="1">
      <alignment horizontal="right" vertical="center"/>
    </xf>
    <xf numFmtId="178" fontId="12" fillId="0" borderId="21" xfId="0" applyNumberFormat="1" applyFont="1" applyBorder="1" applyAlignment="1">
      <alignment horizontal="right" vertical="center"/>
    </xf>
    <xf numFmtId="176" fontId="14" fillId="0" borderId="21" xfId="0" applyFont="1" applyBorder="1" applyAlignment="1">
      <alignment horizontal="center" vertical="center" shrinkToFit="1"/>
    </xf>
    <xf numFmtId="176" fontId="16" fillId="0" borderId="21" xfId="0" applyFont="1" applyBorder="1" applyAlignment="1">
      <alignment horizontal="center" vertical="center"/>
    </xf>
    <xf numFmtId="49" fontId="14" fillId="0" borderId="21" xfId="0" applyNumberFormat="1" applyFont="1" applyBorder="1" applyAlignment="1">
      <alignment horizontal="center" vertical="center" shrinkToFit="1"/>
    </xf>
    <xf numFmtId="49" fontId="26" fillId="0" borderId="22" xfId="0" applyNumberFormat="1" applyFont="1" applyBorder="1" applyAlignment="1">
      <alignment horizontal="center" vertical="center"/>
    </xf>
    <xf numFmtId="176" fontId="15" fillId="0" borderId="23" xfId="0" applyFont="1" applyBorder="1" applyAlignment="1">
      <alignment horizontal="center" vertical="center"/>
    </xf>
    <xf numFmtId="10" fontId="14" fillId="0" borderId="0" xfId="240" applyNumberFormat="1" applyFont="1" applyBorder="1" applyAlignment="1">
      <alignment horizontal="center" vertical="center"/>
    </xf>
    <xf numFmtId="176" fontId="15" fillId="0" borderId="0" xfId="0" applyFont="1" applyAlignment="1">
      <alignment horizontal="center" vertical="center"/>
    </xf>
    <xf numFmtId="177" fontId="33" fillId="0" borderId="1" xfId="0" applyNumberFormat="1" applyFont="1" applyBorder="1" applyAlignment="1">
      <alignment horizontal="right" vertical="center"/>
    </xf>
    <xf numFmtId="177" fontId="34" fillId="0" borderId="1" xfId="0" applyNumberFormat="1" applyFont="1" applyBorder="1" applyAlignment="1">
      <alignment horizontal="center" vertical="center"/>
    </xf>
    <xf numFmtId="177" fontId="35" fillId="0" borderId="1" xfId="0" applyNumberFormat="1" applyFont="1" applyBorder="1" applyAlignment="1">
      <alignment horizontal="right" vertical="center"/>
    </xf>
    <xf numFmtId="177" fontId="36" fillId="0" borderId="1" xfId="0" applyNumberFormat="1" applyFont="1" applyBorder="1" applyAlignment="1">
      <alignment horizontal="center" vertical="center"/>
    </xf>
    <xf numFmtId="177" fontId="35" fillId="0" borderId="21" xfId="0" applyNumberFormat="1" applyFont="1" applyBorder="1" applyAlignment="1">
      <alignment horizontal="right" vertical="center"/>
    </xf>
    <xf numFmtId="177" fontId="14" fillId="0" borderId="7" xfId="0" applyNumberFormat="1" applyFont="1" applyBorder="1" applyAlignment="1">
      <alignment horizontal="center" vertical="center" shrinkToFit="1"/>
    </xf>
    <xf numFmtId="176" fontId="36" fillId="0" borderId="1" xfId="241" applyFont="1" applyBorder="1" applyAlignment="1">
      <alignment horizontal="center" vertical="center" shrinkToFit="1"/>
    </xf>
    <xf numFmtId="176" fontId="36" fillId="0" borderId="1" xfId="243" applyFont="1" applyBorder="1" applyAlignment="1">
      <alignment horizontal="center" vertical="center" shrinkToFit="1"/>
    </xf>
    <xf numFmtId="176" fontId="39" fillId="0" borderId="1" xfId="0" applyFont="1" applyBorder="1" applyAlignment="1">
      <alignment horizontal="center" vertical="center" shrinkToFit="1"/>
    </xf>
    <xf numFmtId="176" fontId="39" fillId="0" borderId="1" xfId="0" applyFont="1" applyBorder="1" applyAlignment="1">
      <alignment horizontal="center" vertical="center" wrapText="1" shrinkToFit="1"/>
    </xf>
    <xf numFmtId="176" fontId="40" fillId="0" borderId="0" xfId="0" applyFont="1" applyAlignment="1">
      <alignment vertical="center" shrinkToFit="1"/>
    </xf>
    <xf numFmtId="176" fontId="41" fillId="0" borderId="19" xfId="0" applyFont="1" applyBorder="1" applyAlignment="1">
      <alignment horizontal="center" vertical="center" wrapText="1" shrinkToFit="1"/>
    </xf>
    <xf numFmtId="176" fontId="35" fillId="0" borderId="1" xfId="0" applyFont="1" applyBorder="1" applyAlignment="1">
      <alignment horizontal="center" vertical="center" shrinkToFit="1"/>
    </xf>
    <xf numFmtId="176" fontId="36" fillId="0" borderId="1" xfId="0" applyFont="1" applyBorder="1" applyAlignment="1">
      <alignment horizontal="center" vertical="center" shrinkToFit="1"/>
    </xf>
    <xf numFmtId="49" fontId="36" fillId="0" borderId="1" xfId="0" applyNumberFormat="1" applyFont="1" applyBorder="1" applyAlignment="1">
      <alignment horizontal="center" vertical="center" shrinkToFit="1"/>
    </xf>
    <xf numFmtId="176" fontId="36" fillId="0" borderId="0" xfId="0" applyFont="1" applyAlignment="1">
      <alignment horizontal="center" vertical="center" shrinkToFit="1"/>
    </xf>
    <xf numFmtId="49" fontId="36" fillId="0" borderId="21" xfId="0" applyNumberFormat="1" applyFont="1" applyBorder="1" applyAlignment="1">
      <alignment horizontal="center" vertical="center" shrinkToFit="1"/>
    </xf>
    <xf numFmtId="177" fontId="33" fillId="0" borderId="1" xfId="0" applyNumberFormat="1" applyFont="1" applyBorder="1" applyAlignment="1">
      <alignment horizontal="center" vertical="center"/>
    </xf>
    <xf numFmtId="177" fontId="42" fillId="0" borderId="1" xfId="0" applyNumberFormat="1" applyFont="1" applyBorder="1" applyAlignment="1">
      <alignment horizontal="right" vertical="center"/>
    </xf>
    <xf numFmtId="177" fontId="43" fillId="0" borderId="1" xfId="0" applyNumberFormat="1" applyFont="1" applyBorder="1" applyAlignment="1">
      <alignment horizontal="right" vertical="center"/>
    </xf>
    <xf numFmtId="176" fontId="42" fillId="0" borderId="1" xfId="0" applyFont="1" applyBorder="1" applyAlignment="1">
      <alignment horizontal="center" vertical="center" shrinkToFit="1"/>
    </xf>
    <xf numFmtId="49" fontId="42" fillId="0" borderId="1" xfId="0" applyNumberFormat="1" applyFont="1" applyBorder="1" applyAlignment="1">
      <alignment horizontal="center" vertical="center" shrinkToFit="1"/>
    </xf>
    <xf numFmtId="177" fontId="44" fillId="0" borderId="1" xfId="0" applyNumberFormat="1" applyFont="1" applyBorder="1" applyAlignment="1">
      <alignment horizontal="center" vertical="center"/>
    </xf>
    <xf numFmtId="176" fontId="39" fillId="0" borderId="24" xfId="0" applyFont="1" applyBorder="1" applyAlignment="1">
      <alignment horizontal="center" vertical="center" shrinkToFit="1"/>
    </xf>
    <xf numFmtId="177" fontId="45" fillId="0" borderId="1" xfId="0" applyNumberFormat="1" applyFont="1" applyBorder="1" applyAlignment="1">
      <alignment horizontal="right" vertical="center"/>
    </xf>
    <xf numFmtId="177" fontId="46" fillId="0" borderId="1" xfId="0" applyNumberFormat="1" applyFont="1" applyBorder="1" applyAlignment="1">
      <alignment horizontal="right" vertical="center"/>
    </xf>
    <xf numFmtId="177" fontId="45" fillId="0" borderId="21" xfId="0" applyNumberFormat="1" applyFont="1" applyBorder="1" applyAlignment="1">
      <alignment horizontal="right" vertical="center"/>
    </xf>
    <xf numFmtId="177" fontId="47" fillId="0" borderId="1" xfId="0" applyNumberFormat="1" applyFont="1" applyBorder="1" applyAlignment="1">
      <alignment horizontal="right" vertical="center"/>
    </xf>
    <xf numFmtId="177" fontId="48" fillId="0" borderId="1" xfId="0" applyNumberFormat="1" applyFont="1" applyBorder="1" applyAlignment="1">
      <alignment horizontal="center" vertical="center"/>
    </xf>
    <xf numFmtId="49" fontId="36" fillId="0" borderId="24" xfId="0" applyNumberFormat="1" applyFont="1" applyBorder="1" applyAlignment="1">
      <alignment horizontal="center" vertical="center" shrinkToFit="1"/>
    </xf>
    <xf numFmtId="177" fontId="35" fillId="0" borderId="24" xfId="0" applyNumberFormat="1" applyFont="1" applyBorder="1" applyAlignment="1">
      <alignment horizontal="right" vertical="center"/>
    </xf>
    <xf numFmtId="176" fontId="35" fillId="0" borderId="24" xfId="0" applyFont="1" applyBorder="1" applyAlignment="1">
      <alignment horizontal="center" vertical="center" shrinkToFit="1"/>
    </xf>
    <xf numFmtId="49" fontId="42" fillId="0" borderId="24" xfId="0" applyNumberFormat="1" applyFont="1" applyBorder="1" applyAlignment="1">
      <alignment horizontal="center" vertical="center" shrinkToFit="1"/>
    </xf>
    <xf numFmtId="177" fontId="42" fillId="0" borderId="24" xfId="0" applyNumberFormat="1" applyFont="1" applyBorder="1" applyAlignment="1">
      <alignment horizontal="right" vertical="center"/>
    </xf>
    <xf numFmtId="49" fontId="42" fillId="0" borderId="29" xfId="0" applyNumberFormat="1" applyFont="1" applyBorder="1" applyAlignment="1">
      <alignment horizontal="center" vertical="center" shrinkToFit="1"/>
    </xf>
    <xf numFmtId="177" fontId="42" fillId="0" borderId="29" xfId="0" applyNumberFormat="1" applyFont="1" applyBorder="1" applyAlignment="1">
      <alignment horizontal="right" vertical="center"/>
    </xf>
    <xf numFmtId="49" fontId="36" fillId="0" borderId="33" xfId="0" applyNumberFormat="1" applyFont="1" applyBorder="1" applyAlignment="1">
      <alignment horizontal="center" vertical="center" shrinkToFit="1"/>
    </xf>
    <xf numFmtId="177" fontId="35" fillId="0" borderId="33" xfId="0" applyNumberFormat="1" applyFont="1" applyBorder="1" applyAlignment="1">
      <alignment horizontal="right" vertical="center"/>
    </xf>
    <xf numFmtId="176" fontId="39" fillId="0" borderId="4" xfId="0" applyFont="1" applyBorder="1" applyAlignment="1">
      <alignment horizontal="center" vertical="center" shrinkToFit="1"/>
    </xf>
    <xf numFmtId="177" fontId="35" fillId="0" borderId="4" xfId="0" applyNumberFormat="1" applyFont="1" applyBorder="1" applyAlignment="1">
      <alignment horizontal="right" vertical="center"/>
    </xf>
    <xf numFmtId="49" fontId="49" fillId="0" borderId="0" xfId="0" applyNumberFormat="1" applyFont="1">
      <alignment vertical="center"/>
    </xf>
    <xf numFmtId="177" fontId="33" fillId="0" borderId="0" xfId="0" applyNumberFormat="1" applyFont="1" applyAlignment="1">
      <alignment horizontal="right" vertical="center"/>
    </xf>
    <xf numFmtId="176" fontId="40" fillId="0" borderId="0" xfId="0" applyFont="1">
      <alignment vertical="center"/>
    </xf>
    <xf numFmtId="177" fontId="33" fillId="0" borderId="0" xfId="0" applyNumberFormat="1" applyFont="1" applyAlignment="1">
      <alignment horizontal="center" vertical="center"/>
    </xf>
    <xf numFmtId="176" fontId="40" fillId="0" borderId="0" xfId="0" applyFont="1" applyAlignment="1">
      <alignment horizontal="center" vertical="center"/>
    </xf>
    <xf numFmtId="49" fontId="41" fillId="0" borderId="18" xfId="0" applyNumberFormat="1" applyFont="1" applyBorder="1" applyAlignment="1">
      <alignment horizontal="center" vertical="center" wrapText="1"/>
    </xf>
    <xf numFmtId="176" fontId="41" fillId="0" borderId="19" xfId="0" applyFont="1" applyBorder="1" applyAlignment="1">
      <alignment horizontal="center" vertical="center" wrapText="1"/>
    </xf>
    <xf numFmtId="176" fontId="41" fillId="0" borderId="19" xfId="0" applyFont="1" applyBorder="1" applyAlignment="1">
      <alignment horizontal="center" vertical="center"/>
    </xf>
    <xf numFmtId="176" fontId="41" fillId="0" borderId="20" xfId="0" applyFont="1" applyBorder="1" applyAlignment="1">
      <alignment horizontal="center" vertical="center"/>
    </xf>
    <xf numFmtId="49" fontId="39" fillId="0" borderId="3" xfId="0" applyNumberFormat="1" applyFont="1" applyBorder="1" applyAlignment="1">
      <alignment horizontal="center" vertical="center" wrapText="1"/>
    </xf>
    <xf numFmtId="177" fontId="39" fillId="0" borderId="4" xfId="0" applyNumberFormat="1" applyFont="1" applyBorder="1" applyAlignment="1">
      <alignment horizontal="center" vertical="center" wrapText="1" shrinkToFit="1"/>
    </xf>
    <xf numFmtId="176" fontId="41" fillId="0" borderId="4" xfId="0" applyFont="1" applyBorder="1" applyAlignment="1">
      <alignment horizontal="center" vertical="center" wrapText="1"/>
    </xf>
    <xf numFmtId="176" fontId="41" fillId="0" borderId="4" xfId="0" applyFont="1" applyBorder="1" applyAlignment="1">
      <alignment horizontal="center" vertical="center"/>
    </xf>
    <xf numFmtId="177" fontId="36" fillId="0" borderId="7" xfId="0" applyNumberFormat="1" applyFont="1" applyBorder="1" applyAlignment="1">
      <alignment horizontal="center" vertical="center"/>
    </xf>
    <xf numFmtId="177" fontId="36" fillId="0" borderId="0" xfId="0" applyNumberFormat="1" applyFont="1" applyAlignment="1">
      <alignment horizontal="right" vertical="center"/>
    </xf>
    <xf numFmtId="177" fontId="40" fillId="0" borderId="0" xfId="0" applyNumberFormat="1" applyFont="1">
      <alignment vertical="center"/>
    </xf>
    <xf numFmtId="177" fontId="36" fillId="0" borderId="7" xfId="0" applyNumberFormat="1" applyFont="1" applyBorder="1" applyAlignment="1">
      <alignment horizontal="center" vertical="center" shrinkToFit="1"/>
    </xf>
    <xf numFmtId="177" fontId="36" fillId="0" borderId="0" xfId="240" applyNumberFormat="1" applyFont="1" applyBorder="1" applyAlignment="1">
      <alignment horizontal="center" vertical="center"/>
    </xf>
    <xf numFmtId="49" fontId="42" fillId="0" borderId="6" xfId="0" applyNumberFormat="1" applyFont="1" applyBorder="1" applyAlignment="1">
      <alignment horizontal="center" vertical="center"/>
    </xf>
    <xf numFmtId="176" fontId="52" fillId="0" borderId="1" xfId="0" applyFont="1" applyBorder="1">
      <alignment vertical="center"/>
    </xf>
    <xf numFmtId="176" fontId="53" fillId="0" borderId="1" xfId="0" applyFont="1" applyBorder="1" applyAlignment="1">
      <alignment horizontal="center" vertical="center" wrapText="1" shrinkToFit="1"/>
    </xf>
    <xf numFmtId="176" fontId="42" fillId="0" borderId="7" xfId="0" applyFont="1" applyBorder="1" applyAlignment="1">
      <alignment horizontal="center" vertical="center"/>
    </xf>
    <xf numFmtId="176" fontId="52" fillId="0" borderId="0" xfId="0" applyFont="1">
      <alignment vertical="center"/>
    </xf>
    <xf numFmtId="177" fontId="52" fillId="0" borderId="0" xfId="0" applyNumberFormat="1" applyFont="1">
      <alignment vertical="center"/>
    </xf>
    <xf numFmtId="178" fontId="33" fillId="0" borderId="1" xfId="0" applyNumberFormat="1" applyFont="1" applyBorder="1" applyAlignment="1">
      <alignment horizontal="right" vertical="center"/>
    </xf>
    <xf numFmtId="176" fontId="53" fillId="0" borderId="1" xfId="0" applyFont="1" applyBorder="1" applyAlignment="1">
      <alignment horizontal="center" vertical="center"/>
    </xf>
    <xf numFmtId="176" fontId="53" fillId="0" borderId="8" xfId="0" applyFont="1" applyBorder="1" applyAlignment="1">
      <alignment horizontal="center" vertical="center" wrapText="1"/>
    </xf>
    <xf numFmtId="49" fontId="54" fillId="0" borderId="6" xfId="0" applyNumberFormat="1" applyFont="1" applyBorder="1" applyAlignment="1">
      <alignment horizontal="center" vertical="center"/>
    </xf>
    <xf numFmtId="177" fontId="35" fillId="0" borderId="1" xfId="0" applyNumberFormat="1" applyFont="1" applyBorder="1" applyAlignment="1">
      <alignment horizontal="center" vertical="center"/>
    </xf>
    <xf numFmtId="176" fontId="35" fillId="0" borderId="1" xfId="0" applyFont="1" applyBorder="1" applyAlignment="1">
      <alignment horizontal="center" vertical="center" wrapText="1" shrinkToFit="1"/>
    </xf>
    <xf numFmtId="176" fontId="36" fillId="0" borderId="1" xfId="0" applyFont="1" applyBorder="1" applyAlignment="1">
      <alignment horizontal="center" vertical="center" wrapText="1" shrinkToFit="1"/>
    </xf>
    <xf numFmtId="176" fontId="53" fillId="0" borderId="8" xfId="0" applyFont="1" applyBorder="1" applyAlignment="1">
      <alignment horizontal="center" vertical="center" wrapText="1" shrinkToFit="1"/>
    </xf>
    <xf numFmtId="49" fontId="54" fillId="0" borderId="25" xfId="0" applyNumberFormat="1" applyFont="1" applyBorder="1" applyAlignment="1">
      <alignment horizontal="center" vertical="center"/>
    </xf>
    <xf numFmtId="177" fontId="33" fillId="0" borderId="24" xfId="0" applyNumberFormat="1" applyFont="1" applyBorder="1" applyAlignment="1">
      <alignment horizontal="right" vertical="center"/>
    </xf>
    <xf numFmtId="178" fontId="33" fillId="0" borderId="24" xfId="0" applyNumberFormat="1" applyFont="1" applyBorder="1" applyAlignment="1">
      <alignment horizontal="right" vertical="center"/>
    </xf>
    <xf numFmtId="176" fontId="36" fillId="0" borderId="24" xfId="0" applyFont="1" applyBorder="1" applyAlignment="1">
      <alignment horizontal="center" vertical="center" shrinkToFit="1"/>
    </xf>
    <xf numFmtId="176" fontId="53" fillId="0" borderId="24" xfId="0" applyFont="1" applyBorder="1" applyAlignment="1">
      <alignment horizontal="center" vertical="center"/>
    </xf>
    <xf numFmtId="177" fontId="35" fillId="0" borderId="24" xfId="0" applyNumberFormat="1" applyFont="1" applyBorder="1" applyAlignment="1">
      <alignment horizontal="center" vertical="center"/>
    </xf>
    <xf numFmtId="176" fontId="53" fillId="0" borderId="27" xfId="0" applyFont="1" applyBorder="1" applyAlignment="1">
      <alignment horizontal="center" vertical="center" wrapText="1" shrinkToFit="1"/>
    </xf>
    <xf numFmtId="176" fontId="42" fillId="0" borderId="26" xfId="0" applyFont="1" applyBorder="1" applyAlignment="1">
      <alignment horizontal="center" vertical="center"/>
    </xf>
    <xf numFmtId="178" fontId="35" fillId="0" borderId="1" xfId="0" applyNumberFormat="1" applyFont="1" applyBorder="1" applyAlignment="1">
      <alignment horizontal="right" vertical="center"/>
    </xf>
    <xf numFmtId="176" fontId="53" fillId="0" borderId="8" xfId="0" applyFont="1" applyBorder="1" applyAlignment="1">
      <alignment horizontal="center" vertical="center"/>
    </xf>
    <xf numFmtId="178" fontId="33" fillId="0" borderId="0" xfId="0" applyNumberFormat="1" applyFont="1" applyAlignment="1">
      <alignment horizontal="right" vertical="center"/>
    </xf>
    <xf numFmtId="176" fontId="53" fillId="0" borderId="0" xfId="0" applyFont="1" applyAlignment="1">
      <alignment horizontal="center" vertical="center"/>
    </xf>
    <xf numFmtId="177" fontId="36" fillId="0" borderId="0" xfId="0" applyNumberFormat="1" applyFont="1">
      <alignment vertical="center"/>
    </xf>
    <xf numFmtId="178" fontId="35" fillId="0" borderId="21" xfId="0" applyNumberFormat="1" applyFont="1" applyBorder="1" applyAlignment="1">
      <alignment horizontal="right" vertical="center"/>
    </xf>
    <xf numFmtId="176" fontId="36" fillId="0" borderId="21" xfId="0" applyFont="1" applyBorder="1" applyAlignment="1">
      <alignment horizontal="center" vertical="center" shrinkToFit="1"/>
    </xf>
    <xf numFmtId="176" fontId="53" fillId="0" borderId="21" xfId="0" applyFont="1" applyBorder="1" applyAlignment="1">
      <alignment horizontal="center" vertical="center"/>
    </xf>
    <xf numFmtId="178" fontId="35" fillId="0" borderId="24" xfId="0" applyNumberFormat="1" applyFont="1" applyBorder="1" applyAlignment="1">
      <alignment horizontal="right" vertical="center"/>
    </xf>
    <xf numFmtId="176" fontId="42" fillId="0" borderId="0" xfId="0" applyFont="1" applyAlignment="1">
      <alignment horizontal="center" vertical="center"/>
    </xf>
    <xf numFmtId="49" fontId="42" fillId="0" borderId="25" xfId="0" applyNumberFormat="1" applyFont="1" applyBorder="1" applyAlignment="1">
      <alignment horizontal="center" vertical="center"/>
    </xf>
    <xf numFmtId="177" fontId="35" fillId="0" borderId="21" xfId="0" applyNumberFormat="1" applyFont="1" applyBorder="1" applyAlignment="1">
      <alignment horizontal="center" vertical="center"/>
    </xf>
    <xf numFmtId="176" fontId="42" fillId="0" borderId="23" xfId="0" applyFont="1" applyBorder="1" applyAlignment="1">
      <alignment horizontal="center" vertical="center"/>
    </xf>
    <xf numFmtId="49" fontId="55" fillId="0" borderId="3" xfId="0" applyNumberFormat="1" applyFont="1" applyBorder="1" applyAlignment="1">
      <alignment horizontal="center" vertical="center"/>
    </xf>
    <xf numFmtId="177" fontId="33" fillId="0" borderId="4" xfId="0" applyNumberFormat="1" applyFont="1" applyBorder="1" applyAlignment="1">
      <alignment horizontal="right" vertical="center"/>
    </xf>
    <xf numFmtId="178" fontId="33" fillId="0" borderId="4" xfId="0" applyNumberFormat="1" applyFont="1" applyBorder="1" applyAlignment="1">
      <alignment horizontal="right" vertical="center"/>
    </xf>
    <xf numFmtId="176" fontId="36" fillId="0" borderId="4" xfId="0" applyFont="1" applyBorder="1" applyAlignment="1">
      <alignment horizontal="center" vertical="center" shrinkToFit="1"/>
    </xf>
    <xf numFmtId="176" fontId="53" fillId="0" borderId="4" xfId="0" applyFont="1" applyBorder="1" applyAlignment="1">
      <alignment horizontal="center" vertical="center"/>
    </xf>
    <xf numFmtId="177" fontId="35" fillId="0" borderId="29" xfId="0" applyNumberFormat="1" applyFont="1" applyBorder="1" applyAlignment="1">
      <alignment horizontal="center" vertical="center"/>
    </xf>
    <xf numFmtId="176" fontId="36" fillId="0" borderId="29" xfId="0" applyFont="1" applyBorder="1" applyAlignment="1">
      <alignment horizontal="center" vertical="center" shrinkToFit="1"/>
    </xf>
    <xf numFmtId="176" fontId="42" fillId="0" borderId="31" xfId="0" applyFont="1" applyBorder="1" applyAlignment="1">
      <alignment horizontal="center" vertical="center"/>
    </xf>
    <xf numFmtId="176" fontId="52" fillId="0" borderId="11" xfId="0" applyFont="1" applyBorder="1">
      <alignment vertical="center"/>
    </xf>
    <xf numFmtId="176" fontId="53" fillId="0" borderId="27" xfId="0" applyFont="1" applyBorder="1" applyAlignment="1">
      <alignment horizontal="center" vertical="center" wrapText="1"/>
    </xf>
    <xf numFmtId="176" fontId="53" fillId="0" borderId="1" xfId="0" applyFont="1" applyBorder="1" applyAlignment="1">
      <alignment horizontal="center" vertical="center" wrapText="1"/>
    </xf>
    <xf numFmtId="49" fontId="54" fillId="0" borderId="28" xfId="0" applyNumberFormat="1" applyFont="1" applyBorder="1" applyAlignment="1">
      <alignment horizontal="center" vertical="center"/>
    </xf>
    <xf numFmtId="177" fontId="33" fillId="0" borderId="29" xfId="0" applyNumberFormat="1" applyFont="1" applyBorder="1" applyAlignment="1">
      <alignment horizontal="right" vertical="center"/>
    </xf>
    <xf numFmtId="178" fontId="33" fillId="0" borderId="29" xfId="0" applyNumberFormat="1" applyFont="1" applyBorder="1" applyAlignment="1">
      <alignment horizontal="right" vertical="center"/>
    </xf>
    <xf numFmtId="176" fontId="53" fillId="0" borderId="29" xfId="0" applyFont="1" applyBorder="1" applyAlignment="1">
      <alignment horizontal="center" vertical="center"/>
    </xf>
    <xf numFmtId="176" fontId="53" fillId="0" borderId="30" xfId="0" applyFont="1" applyBorder="1" applyAlignment="1">
      <alignment horizontal="center" vertical="center" wrapText="1"/>
    </xf>
    <xf numFmtId="177" fontId="58" fillId="0" borderId="11" xfId="0" applyNumberFormat="1" applyFont="1" applyBorder="1" applyAlignment="1">
      <alignment horizontal="center" vertical="center"/>
    </xf>
    <xf numFmtId="49" fontId="55" fillId="0" borderId="6" xfId="0" applyNumberFormat="1" applyFont="1" applyBorder="1" applyAlignment="1">
      <alignment horizontal="center" vertical="center"/>
    </xf>
    <xf numFmtId="177" fontId="58" fillId="0" borderId="0" xfId="0" applyNumberFormat="1" applyFont="1" applyAlignment="1">
      <alignment horizontal="center" vertical="center"/>
    </xf>
    <xf numFmtId="49" fontId="42" fillId="0" borderId="32" xfId="0" applyNumberFormat="1" applyFont="1" applyBorder="1" applyAlignment="1">
      <alignment horizontal="center" vertical="center"/>
    </xf>
    <xf numFmtId="176" fontId="40" fillId="0" borderId="33" xfId="0" applyFont="1" applyBorder="1">
      <alignment vertical="center"/>
    </xf>
    <xf numFmtId="49" fontId="60" fillId="0" borderId="0" xfId="0" applyNumberFormat="1" applyFont="1">
      <alignment vertical="center"/>
    </xf>
    <xf numFmtId="49" fontId="42" fillId="0" borderId="3" xfId="0" applyNumberFormat="1" applyFont="1" applyBorder="1" applyAlignment="1">
      <alignment horizontal="center" vertical="center"/>
    </xf>
    <xf numFmtId="178" fontId="35" fillId="0" borderId="4" xfId="0" applyNumberFormat="1" applyFont="1" applyBorder="1" applyAlignment="1">
      <alignment horizontal="right" vertical="center"/>
    </xf>
    <xf numFmtId="177" fontId="33" fillId="0" borderId="4" xfId="0" applyNumberFormat="1" applyFont="1" applyBorder="1" applyAlignment="1">
      <alignment horizontal="center" vertical="center"/>
    </xf>
    <xf numFmtId="176" fontId="53" fillId="0" borderId="34" xfId="0" applyFont="1" applyBorder="1" applyAlignment="1">
      <alignment horizontal="center" vertical="center" wrapText="1"/>
    </xf>
    <xf numFmtId="176" fontId="42" fillId="0" borderId="5" xfId="0" applyFont="1" applyBorder="1" applyAlignment="1">
      <alignment horizontal="center" vertical="center"/>
    </xf>
    <xf numFmtId="176" fontId="53" fillId="0" borderId="34" xfId="0" applyFont="1" applyBorder="1" applyAlignment="1">
      <alignment horizontal="center" vertical="center"/>
    </xf>
    <xf numFmtId="49" fontId="39" fillId="0" borderId="1" xfId="0" applyNumberFormat="1" applyFont="1" applyBorder="1" applyAlignment="1">
      <alignment horizontal="center" vertical="center" shrinkToFit="1"/>
    </xf>
    <xf numFmtId="176" fontId="56" fillId="0" borderId="1" xfId="0" applyFont="1" applyBorder="1" applyAlignment="1">
      <alignment horizontal="center" vertical="center" shrinkToFit="1"/>
    </xf>
    <xf numFmtId="176" fontId="42" fillId="0" borderId="1" xfId="0" applyFont="1" applyBorder="1" applyAlignment="1">
      <alignment horizontal="center" vertical="center" wrapText="1" shrinkToFit="1"/>
    </xf>
    <xf numFmtId="49" fontId="42" fillId="0" borderId="28" xfId="0" applyNumberFormat="1" applyFont="1" applyBorder="1" applyAlignment="1">
      <alignment horizontal="center" vertical="center"/>
    </xf>
    <xf numFmtId="49" fontId="42" fillId="0" borderId="1" xfId="0" applyNumberFormat="1" applyFont="1" applyBorder="1" applyAlignment="1">
      <alignment horizontal="center" vertical="center"/>
    </xf>
    <xf numFmtId="177" fontId="62" fillId="0" borderId="1" xfId="0" applyNumberFormat="1" applyFont="1" applyBorder="1" applyAlignment="1">
      <alignment horizontal="right" vertical="center"/>
    </xf>
    <xf numFmtId="177" fontId="62" fillId="0" borderId="24" xfId="0" applyNumberFormat="1" applyFont="1" applyBorder="1" applyAlignment="1">
      <alignment horizontal="right" vertical="center"/>
    </xf>
    <xf numFmtId="176" fontId="43" fillId="0" borderId="1" xfId="0" applyFont="1" applyBorder="1" applyAlignment="1">
      <alignment horizontal="center" vertical="center" shrinkToFit="1"/>
    </xf>
    <xf numFmtId="49" fontId="43" fillId="0" borderId="1" xfId="0" applyNumberFormat="1" applyFont="1" applyBorder="1" applyAlignment="1">
      <alignment horizontal="center" vertical="center" shrinkToFit="1"/>
    </xf>
    <xf numFmtId="49" fontId="39" fillId="0" borderId="6" xfId="0" applyNumberFormat="1" applyFont="1" applyBorder="1" applyAlignment="1">
      <alignment horizontal="center" vertical="center" wrapText="1"/>
    </xf>
    <xf numFmtId="177" fontId="39" fillId="0" borderId="1" xfId="0" applyNumberFormat="1" applyFont="1" applyBorder="1" applyAlignment="1">
      <alignment horizontal="center" vertical="center" wrapText="1" shrinkToFit="1"/>
    </xf>
    <xf numFmtId="176" fontId="41" fillId="0" borderId="1" xfId="0" applyFont="1" applyBorder="1" applyAlignment="1">
      <alignment horizontal="center" vertical="center" wrapText="1"/>
    </xf>
    <xf numFmtId="176" fontId="41" fillId="0" borderId="1" xfId="0" applyFont="1" applyBorder="1" applyAlignment="1">
      <alignment horizontal="center" vertical="center"/>
    </xf>
    <xf numFmtId="176" fontId="52" fillId="0" borderId="6" xfId="0" applyFont="1" applyBorder="1">
      <alignment vertical="center"/>
    </xf>
    <xf numFmtId="176" fontId="40" fillId="0" borderId="1" xfId="0" applyFont="1" applyBorder="1">
      <alignment vertical="center"/>
    </xf>
    <xf numFmtId="176" fontId="53" fillId="0" borderId="1" xfId="0" applyFont="1" applyBorder="1" applyAlignment="1">
      <alignment horizontal="center" vertical="center" shrinkToFit="1"/>
    </xf>
    <xf numFmtId="176" fontId="40" fillId="0" borderId="21" xfId="0" applyFont="1" applyBorder="1">
      <alignment vertical="center"/>
    </xf>
    <xf numFmtId="49" fontId="35" fillId="0" borderId="1" xfId="0" applyNumberFormat="1" applyFont="1" applyBorder="1" applyAlignment="1">
      <alignment horizontal="center" vertical="center" shrinkToFit="1"/>
    </xf>
    <xf numFmtId="176" fontId="53" fillId="0" borderId="21" xfId="0" applyFont="1" applyBorder="1" applyAlignment="1">
      <alignment horizontal="center" vertical="center" shrinkToFit="1"/>
    </xf>
    <xf numFmtId="177" fontId="42" fillId="0" borderId="1" xfId="0" applyNumberFormat="1" applyFont="1" applyBorder="1" applyAlignment="1">
      <alignment horizontal="center" vertical="center"/>
    </xf>
    <xf numFmtId="49" fontId="52" fillId="0" borderId="0" xfId="0" applyNumberFormat="1" applyFont="1">
      <alignment vertical="center"/>
    </xf>
    <xf numFmtId="49" fontId="42" fillId="0" borderId="22" xfId="0" applyNumberFormat="1" applyFont="1" applyBorder="1" applyAlignment="1">
      <alignment horizontal="center" vertical="center"/>
    </xf>
    <xf numFmtId="176" fontId="4" fillId="0" borderId="2" xfId="0" applyFont="1" applyBorder="1" applyAlignment="1">
      <alignment horizontal="center" vertical="center" wrapText="1"/>
    </xf>
    <xf numFmtId="176" fontId="14" fillId="0" borderId="0" xfId="0" applyFont="1" applyAlignment="1">
      <alignment horizontal="left" vertical="distributed" wrapText="1"/>
    </xf>
    <xf numFmtId="176" fontId="23" fillId="0" borderId="0" xfId="0" applyFont="1" applyAlignment="1">
      <alignment horizontal="left" vertical="distributed" wrapText="1"/>
    </xf>
    <xf numFmtId="176" fontId="37" fillId="0" borderId="2" xfId="0" applyFont="1" applyBorder="1" applyAlignment="1">
      <alignment horizontal="center" vertical="center" wrapText="1"/>
    </xf>
    <xf numFmtId="176" fontId="50" fillId="0" borderId="2" xfId="0" applyFont="1" applyBorder="1" applyAlignment="1">
      <alignment horizontal="center" vertical="center" wrapText="1"/>
    </xf>
    <xf numFmtId="176" fontId="51" fillId="0" borderId="2" xfId="0" applyFont="1" applyBorder="1" applyAlignment="1">
      <alignment horizontal="center" vertical="center" wrapText="1"/>
    </xf>
    <xf numFmtId="176" fontId="59" fillId="0" borderId="0" xfId="0" applyFont="1" applyAlignment="1">
      <alignment horizontal="left" vertical="distributed" wrapText="1"/>
    </xf>
    <xf numFmtId="176" fontId="59" fillId="0" borderId="35" xfId="0" applyFont="1" applyBorder="1" applyAlignment="1">
      <alignment horizontal="left" vertical="distributed" wrapText="1"/>
    </xf>
  </cellXfs>
  <cellStyles count="744">
    <cellStyle name="百分比" xfId="240" builtinId="5"/>
    <cellStyle name="百分比 2" xfId="721"/>
    <cellStyle name="常规" xfId="0" builtinId="0"/>
    <cellStyle name="常规 10" xfId="1"/>
    <cellStyle name="常规 10 2" xfId="482"/>
    <cellStyle name="常规 10 3" xfId="243"/>
    <cellStyle name="常规 100" xfId="2"/>
    <cellStyle name="常规 100 2" xfId="483"/>
    <cellStyle name="常规 100 3" xfId="244"/>
    <cellStyle name="常规 101" xfId="3"/>
    <cellStyle name="常规 101 2" xfId="484"/>
    <cellStyle name="常规 101 3" xfId="245"/>
    <cellStyle name="常规 102" xfId="4"/>
    <cellStyle name="常规 102 2" xfId="485"/>
    <cellStyle name="常规 102 3" xfId="246"/>
    <cellStyle name="常规 103" xfId="5"/>
    <cellStyle name="常规 103 2" xfId="486"/>
    <cellStyle name="常规 103 3" xfId="247"/>
    <cellStyle name="常规 104" xfId="6"/>
    <cellStyle name="常规 104 2" xfId="487"/>
    <cellStyle name="常规 104 3" xfId="248"/>
    <cellStyle name="常规 105" xfId="7"/>
    <cellStyle name="常规 105 2" xfId="488"/>
    <cellStyle name="常规 105 3" xfId="249"/>
    <cellStyle name="常规 106" xfId="8"/>
    <cellStyle name="常规 106 2" xfId="489"/>
    <cellStyle name="常规 106 3" xfId="250"/>
    <cellStyle name="常规 107" xfId="9"/>
    <cellStyle name="常规 107 2" xfId="490"/>
    <cellStyle name="常规 107 3" xfId="251"/>
    <cellStyle name="常规 108" xfId="10"/>
    <cellStyle name="常规 108 2" xfId="491"/>
    <cellStyle name="常规 108 3" xfId="252"/>
    <cellStyle name="常规 109" xfId="11"/>
    <cellStyle name="常规 109 2" xfId="492"/>
    <cellStyle name="常规 109 3" xfId="253"/>
    <cellStyle name="常规 11" xfId="12"/>
    <cellStyle name="常规 11 2" xfId="493"/>
    <cellStyle name="常规 11 3" xfId="254"/>
    <cellStyle name="常规 110" xfId="13"/>
    <cellStyle name="常规 110 2" xfId="494"/>
    <cellStyle name="常规 110 3" xfId="255"/>
    <cellStyle name="常规 111" xfId="14"/>
    <cellStyle name="常规 111 2" xfId="495"/>
    <cellStyle name="常规 111 3" xfId="256"/>
    <cellStyle name="常规 112" xfId="15"/>
    <cellStyle name="常规 112 2" xfId="496"/>
    <cellStyle name="常规 112 3" xfId="257"/>
    <cellStyle name="常规 113" xfId="16"/>
    <cellStyle name="常规 113 2" xfId="497"/>
    <cellStyle name="常规 113 3" xfId="258"/>
    <cellStyle name="常规 114" xfId="17"/>
    <cellStyle name="常规 114 2" xfId="498"/>
    <cellStyle name="常规 114 3" xfId="259"/>
    <cellStyle name="常规 115" xfId="18"/>
    <cellStyle name="常规 115 2" xfId="499"/>
    <cellStyle name="常规 115 3" xfId="260"/>
    <cellStyle name="常规 116" xfId="19"/>
    <cellStyle name="常规 116 2" xfId="500"/>
    <cellStyle name="常规 116 3" xfId="261"/>
    <cellStyle name="常规 117" xfId="20"/>
    <cellStyle name="常规 117 2" xfId="501"/>
    <cellStyle name="常规 117 3" xfId="262"/>
    <cellStyle name="常规 118" xfId="21"/>
    <cellStyle name="常规 118 2" xfId="502"/>
    <cellStyle name="常规 118 3" xfId="263"/>
    <cellStyle name="常规 119" xfId="22"/>
    <cellStyle name="常规 119 2" xfId="503"/>
    <cellStyle name="常规 119 3" xfId="264"/>
    <cellStyle name="常规 12" xfId="23"/>
    <cellStyle name="常规 12 2" xfId="504"/>
    <cellStyle name="常规 12 3" xfId="265"/>
    <cellStyle name="常规 120" xfId="24"/>
    <cellStyle name="常规 120 2" xfId="505"/>
    <cellStyle name="常规 120 3" xfId="266"/>
    <cellStyle name="常规 121" xfId="25"/>
    <cellStyle name="常规 121 2" xfId="506"/>
    <cellStyle name="常规 121 3" xfId="267"/>
    <cellStyle name="常规 122" xfId="26"/>
    <cellStyle name="常规 122 2" xfId="507"/>
    <cellStyle name="常规 122 3" xfId="268"/>
    <cellStyle name="常规 123" xfId="27"/>
    <cellStyle name="常规 123 2" xfId="508"/>
    <cellStyle name="常规 123 3" xfId="269"/>
    <cellStyle name="常规 124" xfId="28"/>
    <cellStyle name="常规 124 2" xfId="509"/>
    <cellStyle name="常规 124 3" xfId="270"/>
    <cellStyle name="常规 125" xfId="29"/>
    <cellStyle name="常规 125 2" xfId="510"/>
    <cellStyle name="常规 125 3" xfId="271"/>
    <cellStyle name="常规 126" xfId="30"/>
    <cellStyle name="常规 126 2" xfId="511"/>
    <cellStyle name="常规 126 3" xfId="272"/>
    <cellStyle name="常规 127" xfId="31"/>
    <cellStyle name="常规 127 2" xfId="512"/>
    <cellStyle name="常规 127 3" xfId="273"/>
    <cellStyle name="常规 128" xfId="32"/>
    <cellStyle name="常规 128 2" xfId="513"/>
    <cellStyle name="常规 128 3" xfId="274"/>
    <cellStyle name="常规 129" xfId="33"/>
    <cellStyle name="常规 129 2" xfId="514"/>
    <cellStyle name="常规 129 3" xfId="275"/>
    <cellStyle name="常规 13" xfId="34"/>
    <cellStyle name="常规 13 2" xfId="515"/>
    <cellStyle name="常规 13 3" xfId="276"/>
    <cellStyle name="常规 130" xfId="35"/>
    <cellStyle name="常规 130 2" xfId="516"/>
    <cellStyle name="常规 130 3" xfId="277"/>
    <cellStyle name="常规 131" xfId="36"/>
    <cellStyle name="常规 131 2" xfId="517"/>
    <cellStyle name="常规 131 3" xfId="278"/>
    <cellStyle name="常规 132" xfId="37"/>
    <cellStyle name="常规 132 2" xfId="518"/>
    <cellStyle name="常规 132 3" xfId="279"/>
    <cellStyle name="常规 133" xfId="38"/>
    <cellStyle name="常规 133 2" xfId="519"/>
    <cellStyle name="常规 133 3" xfId="280"/>
    <cellStyle name="常规 134" xfId="39"/>
    <cellStyle name="常规 134 2" xfId="520"/>
    <cellStyle name="常规 134 3" xfId="281"/>
    <cellStyle name="常规 135" xfId="40"/>
    <cellStyle name="常规 135 2" xfId="521"/>
    <cellStyle name="常规 135 3" xfId="282"/>
    <cellStyle name="常规 136" xfId="41"/>
    <cellStyle name="常规 136 2" xfId="522"/>
    <cellStyle name="常规 136 3" xfId="283"/>
    <cellStyle name="常规 137" xfId="42"/>
    <cellStyle name="常规 137 2" xfId="523"/>
    <cellStyle name="常规 137 3" xfId="284"/>
    <cellStyle name="常规 138" xfId="43"/>
    <cellStyle name="常规 138 2" xfId="524"/>
    <cellStyle name="常规 138 3" xfId="285"/>
    <cellStyle name="常规 139" xfId="44"/>
    <cellStyle name="常规 139 2" xfId="525"/>
    <cellStyle name="常规 139 3" xfId="286"/>
    <cellStyle name="常规 14" xfId="45"/>
    <cellStyle name="常规 14 2" xfId="526"/>
    <cellStyle name="常规 14 3" xfId="287"/>
    <cellStyle name="常规 140" xfId="46"/>
    <cellStyle name="常规 140 2" xfId="527"/>
    <cellStyle name="常规 140 3" xfId="288"/>
    <cellStyle name="常规 141" xfId="47"/>
    <cellStyle name="常规 141 2" xfId="528"/>
    <cellStyle name="常规 141 3" xfId="289"/>
    <cellStyle name="常规 142" xfId="48"/>
    <cellStyle name="常规 142 2" xfId="529"/>
    <cellStyle name="常规 142 3" xfId="290"/>
    <cellStyle name="常规 143" xfId="49"/>
    <cellStyle name="常规 143 2" xfId="530"/>
    <cellStyle name="常规 143 3" xfId="291"/>
    <cellStyle name="常规 144" xfId="50"/>
    <cellStyle name="常规 144 2" xfId="531"/>
    <cellStyle name="常规 144 3" xfId="292"/>
    <cellStyle name="常规 145" xfId="51"/>
    <cellStyle name="常规 145 2" xfId="532"/>
    <cellStyle name="常规 145 3" xfId="293"/>
    <cellStyle name="常规 146" xfId="52"/>
    <cellStyle name="常规 146 2" xfId="533"/>
    <cellStyle name="常规 146 3" xfId="294"/>
    <cellStyle name="常规 147" xfId="53"/>
    <cellStyle name="常规 147 2" xfId="534"/>
    <cellStyle name="常规 147 3" xfId="295"/>
    <cellStyle name="常规 148" xfId="54"/>
    <cellStyle name="常规 148 2" xfId="535"/>
    <cellStyle name="常规 148 3" xfId="296"/>
    <cellStyle name="常规 149" xfId="55"/>
    <cellStyle name="常规 149 2" xfId="536"/>
    <cellStyle name="常规 149 3" xfId="297"/>
    <cellStyle name="常规 15" xfId="56"/>
    <cellStyle name="常规 15 2" xfId="537"/>
    <cellStyle name="常规 15 3" xfId="298"/>
    <cellStyle name="常规 150" xfId="57"/>
    <cellStyle name="常规 150 2" xfId="538"/>
    <cellStyle name="常规 150 3" xfId="299"/>
    <cellStyle name="常规 151" xfId="58"/>
    <cellStyle name="常规 151 2" xfId="539"/>
    <cellStyle name="常规 151 3" xfId="300"/>
    <cellStyle name="常规 152" xfId="59"/>
    <cellStyle name="常规 152 2" xfId="540"/>
    <cellStyle name="常规 152 3" xfId="301"/>
    <cellStyle name="常规 153" xfId="60"/>
    <cellStyle name="常规 153 2" xfId="541"/>
    <cellStyle name="常规 153 3" xfId="302"/>
    <cellStyle name="常规 154" xfId="61"/>
    <cellStyle name="常规 154 2" xfId="542"/>
    <cellStyle name="常规 154 3" xfId="303"/>
    <cellStyle name="常规 155" xfId="62"/>
    <cellStyle name="常规 155 2" xfId="543"/>
    <cellStyle name="常规 155 3" xfId="304"/>
    <cellStyle name="常规 156" xfId="63"/>
    <cellStyle name="常规 156 2" xfId="544"/>
    <cellStyle name="常规 156 3" xfId="305"/>
    <cellStyle name="常规 157" xfId="64"/>
    <cellStyle name="常规 157 2" xfId="545"/>
    <cellStyle name="常规 157 3" xfId="306"/>
    <cellStyle name="常规 158" xfId="65"/>
    <cellStyle name="常规 158 2" xfId="546"/>
    <cellStyle name="常规 158 3" xfId="307"/>
    <cellStyle name="常规 159" xfId="66"/>
    <cellStyle name="常规 159 2" xfId="547"/>
    <cellStyle name="常规 159 3" xfId="308"/>
    <cellStyle name="常规 16" xfId="67"/>
    <cellStyle name="常规 16 2" xfId="548"/>
    <cellStyle name="常规 16 3" xfId="309"/>
    <cellStyle name="常规 160" xfId="68"/>
    <cellStyle name="常规 160 2" xfId="549"/>
    <cellStyle name="常规 160 3" xfId="310"/>
    <cellStyle name="常规 161" xfId="69"/>
    <cellStyle name="常规 161 2" xfId="550"/>
    <cellStyle name="常规 161 3" xfId="311"/>
    <cellStyle name="常规 162" xfId="70"/>
    <cellStyle name="常规 162 2" xfId="551"/>
    <cellStyle name="常规 162 3" xfId="312"/>
    <cellStyle name="常规 163" xfId="71"/>
    <cellStyle name="常规 163 2" xfId="552"/>
    <cellStyle name="常规 163 3" xfId="313"/>
    <cellStyle name="常规 164" xfId="72"/>
    <cellStyle name="常规 164 2" xfId="553"/>
    <cellStyle name="常规 164 3" xfId="314"/>
    <cellStyle name="常规 165" xfId="73"/>
    <cellStyle name="常规 165 2" xfId="554"/>
    <cellStyle name="常规 165 3" xfId="315"/>
    <cellStyle name="常规 166" xfId="74"/>
    <cellStyle name="常规 166 2" xfId="555"/>
    <cellStyle name="常规 166 3" xfId="316"/>
    <cellStyle name="常规 167" xfId="75"/>
    <cellStyle name="常规 167 2" xfId="556"/>
    <cellStyle name="常规 167 3" xfId="317"/>
    <cellStyle name="常规 168" xfId="76"/>
    <cellStyle name="常规 168 2" xfId="557"/>
    <cellStyle name="常规 168 3" xfId="318"/>
    <cellStyle name="常规 169" xfId="77"/>
    <cellStyle name="常规 169 2" xfId="558"/>
    <cellStyle name="常规 169 3" xfId="319"/>
    <cellStyle name="常规 17" xfId="78"/>
    <cellStyle name="常规 17 2" xfId="559"/>
    <cellStyle name="常规 17 3" xfId="320"/>
    <cellStyle name="常规 170" xfId="79"/>
    <cellStyle name="常规 170 2" xfId="560"/>
    <cellStyle name="常规 170 3" xfId="321"/>
    <cellStyle name="常规 171" xfId="80"/>
    <cellStyle name="常规 171 2" xfId="561"/>
    <cellStyle name="常规 171 3" xfId="322"/>
    <cellStyle name="常规 172" xfId="81"/>
    <cellStyle name="常规 172 2" xfId="562"/>
    <cellStyle name="常规 172 3" xfId="323"/>
    <cellStyle name="常规 173" xfId="82"/>
    <cellStyle name="常规 173 2" xfId="563"/>
    <cellStyle name="常规 173 3" xfId="324"/>
    <cellStyle name="常规 174" xfId="83"/>
    <cellStyle name="常规 174 2" xfId="564"/>
    <cellStyle name="常规 174 3" xfId="325"/>
    <cellStyle name="常规 175" xfId="84"/>
    <cellStyle name="常规 175 2" xfId="565"/>
    <cellStyle name="常规 175 3" xfId="326"/>
    <cellStyle name="常规 176" xfId="85"/>
    <cellStyle name="常规 176 2" xfId="566"/>
    <cellStyle name="常规 176 3" xfId="327"/>
    <cellStyle name="常规 177" xfId="86"/>
    <cellStyle name="常规 177 2" xfId="567"/>
    <cellStyle name="常规 177 3" xfId="328"/>
    <cellStyle name="常规 178" xfId="87"/>
    <cellStyle name="常规 178 2" xfId="568"/>
    <cellStyle name="常规 178 3" xfId="329"/>
    <cellStyle name="常规 179" xfId="88"/>
    <cellStyle name="常规 179 2" xfId="569"/>
    <cellStyle name="常规 179 3" xfId="330"/>
    <cellStyle name="常规 18" xfId="89"/>
    <cellStyle name="常规 18 2" xfId="570"/>
    <cellStyle name="常规 18 3" xfId="331"/>
    <cellStyle name="常规 180" xfId="90"/>
    <cellStyle name="常规 180 2" xfId="571"/>
    <cellStyle name="常规 180 3" xfId="332"/>
    <cellStyle name="常规 181" xfId="91"/>
    <cellStyle name="常规 181 2" xfId="572"/>
    <cellStyle name="常规 181 2 2" xfId="728"/>
    <cellStyle name="常规 181 3" xfId="242"/>
    <cellStyle name="常规 182" xfId="92"/>
    <cellStyle name="常规 182 2" xfId="573"/>
    <cellStyle name="常规 182 3" xfId="333"/>
    <cellStyle name="常规 183" xfId="93"/>
    <cellStyle name="常规 183 2" xfId="574"/>
    <cellStyle name="常规 183 3" xfId="334"/>
    <cellStyle name="常规 184" xfId="94"/>
    <cellStyle name="常规 184 2" xfId="575"/>
    <cellStyle name="常规 184 3" xfId="335"/>
    <cellStyle name="常规 185" xfId="95"/>
    <cellStyle name="常规 185 2" xfId="576"/>
    <cellStyle name="常规 185 3" xfId="336"/>
    <cellStyle name="常规 186" xfId="96"/>
    <cellStyle name="常规 186 2" xfId="577"/>
    <cellStyle name="常规 186 3" xfId="337"/>
    <cellStyle name="常规 187" xfId="97"/>
    <cellStyle name="常规 187 2" xfId="578"/>
    <cellStyle name="常规 187 3" xfId="338"/>
    <cellStyle name="常规 188" xfId="98"/>
    <cellStyle name="常规 188 2" xfId="579"/>
    <cellStyle name="常规 188 3" xfId="339"/>
    <cellStyle name="常规 189" xfId="99"/>
    <cellStyle name="常规 189 2" xfId="580"/>
    <cellStyle name="常规 189 3" xfId="340"/>
    <cellStyle name="常规 19" xfId="100"/>
    <cellStyle name="常规 19 2" xfId="581"/>
    <cellStyle name="常规 19 3" xfId="341"/>
    <cellStyle name="常规 190" xfId="101"/>
    <cellStyle name="常规 190 2" xfId="582"/>
    <cellStyle name="常规 190 3" xfId="342"/>
    <cellStyle name="常规 191" xfId="102"/>
    <cellStyle name="常规 191 2" xfId="583"/>
    <cellStyle name="常规 191 3" xfId="343"/>
    <cellStyle name="常规 192" xfId="103"/>
    <cellStyle name="常规 192 2" xfId="584"/>
    <cellStyle name="常规 192 3" xfId="344"/>
    <cellStyle name="常规 193" xfId="104"/>
    <cellStyle name="常规 193 2" xfId="585"/>
    <cellStyle name="常规 193 3" xfId="345"/>
    <cellStyle name="常规 194" xfId="105"/>
    <cellStyle name="常规 194 2" xfId="586"/>
    <cellStyle name="常规 194 3" xfId="346"/>
    <cellStyle name="常规 195" xfId="106"/>
    <cellStyle name="常规 195 2" xfId="587"/>
    <cellStyle name="常规 195 3" xfId="347"/>
    <cellStyle name="常规 196" xfId="107"/>
    <cellStyle name="常规 196 2" xfId="588"/>
    <cellStyle name="常规 196 3" xfId="348"/>
    <cellStyle name="常规 197" xfId="108"/>
    <cellStyle name="常规 197 2" xfId="589"/>
    <cellStyle name="常规 197 3" xfId="349"/>
    <cellStyle name="常规 198" xfId="109"/>
    <cellStyle name="常规 198 2" xfId="590"/>
    <cellStyle name="常规 198 3" xfId="350"/>
    <cellStyle name="常规 199" xfId="110"/>
    <cellStyle name="常规 199 2" xfId="591"/>
    <cellStyle name="常规 199 3" xfId="351"/>
    <cellStyle name="常规 2" xfId="111"/>
    <cellStyle name="常规 2 2" xfId="592"/>
    <cellStyle name="常规 2 2 2" xfId="727"/>
    <cellStyle name="常规 2 3" xfId="352"/>
    <cellStyle name="常规 20" xfId="112"/>
    <cellStyle name="常规 20 2" xfId="593"/>
    <cellStyle name="常规 20 3" xfId="353"/>
    <cellStyle name="常规 200" xfId="113"/>
    <cellStyle name="常规 200 2" xfId="594"/>
    <cellStyle name="常规 200 3" xfId="354"/>
    <cellStyle name="常规 201" xfId="114"/>
    <cellStyle name="常规 201 2" xfId="595"/>
    <cellStyle name="常规 201 3" xfId="355"/>
    <cellStyle name="常规 202" xfId="115"/>
    <cellStyle name="常规 202 2" xfId="596"/>
    <cellStyle name="常规 202 3" xfId="356"/>
    <cellStyle name="常规 203" xfId="116"/>
    <cellStyle name="常规 203 2" xfId="597"/>
    <cellStyle name="常规 203 3" xfId="357"/>
    <cellStyle name="常规 204" xfId="117"/>
    <cellStyle name="常规 204 2" xfId="598"/>
    <cellStyle name="常规 204 3" xfId="358"/>
    <cellStyle name="常规 205" xfId="118"/>
    <cellStyle name="常规 205 2" xfId="599"/>
    <cellStyle name="常规 205 3" xfId="359"/>
    <cellStyle name="常规 206" xfId="119"/>
    <cellStyle name="常规 206 2" xfId="600"/>
    <cellStyle name="常规 206 3" xfId="360"/>
    <cellStyle name="常规 207" xfId="120"/>
    <cellStyle name="常规 207 2" xfId="601"/>
    <cellStyle name="常规 207 3" xfId="361"/>
    <cellStyle name="常规 208" xfId="121"/>
    <cellStyle name="常规 208 2" xfId="602"/>
    <cellStyle name="常规 208 3" xfId="362"/>
    <cellStyle name="常规 209" xfId="122"/>
    <cellStyle name="常规 209 2" xfId="603"/>
    <cellStyle name="常规 209 3" xfId="363"/>
    <cellStyle name="常规 21" xfId="123"/>
    <cellStyle name="常规 21 2" xfId="604"/>
    <cellStyle name="常规 21 3" xfId="364"/>
    <cellStyle name="常规 210" xfId="124"/>
    <cellStyle name="常规 210 2" xfId="605"/>
    <cellStyle name="常规 210 3" xfId="365"/>
    <cellStyle name="常规 211" xfId="125"/>
    <cellStyle name="常规 211 2" xfId="606"/>
    <cellStyle name="常规 211 3" xfId="366"/>
    <cellStyle name="常规 212" xfId="126"/>
    <cellStyle name="常规 212 2" xfId="607"/>
    <cellStyle name="常规 212 3" xfId="367"/>
    <cellStyle name="常规 213" xfId="127"/>
    <cellStyle name="常规 213 2" xfId="608"/>
    <cellStyle name="常规 213 3" xfId="368"/>
    <cellStyle name="常规 214" xfId="128"/>
    <cellStyle name="常规 214 2" xfId="609"/>
    <cellStyle name="常规 214 3" xfId="369"/>
    <cellStyle name="常规 215" xfId="129"/>
    <cellStyle name="常规 215 2" xfId="610"/>
    <cellStyle name="常规 215 3" xfId="370"/>
    <cellStyle name="常规 216" xfId="130"/>
    <cellStyle name="常规 216 2" xfId="611"/>
    <cellStyle name="常规 216 3" xfId="371"/>
    <cellStyle name="常规 217" xfId="131"/>
    <cellStyle name="常规 217 2" xfId="612"/>
    <cellStyle name="常规 217 3" xfId="372"/>
    <cellStyle name="常规 218" xfId="132"/>
    <cellStyle name="常规 218 2" xfId="613"/>
    <cellStyle name="常规 218 3" xfId="373"/>
    <cellStyle name="常规 219" xfId="133"/>
    <cellStyle name="常规 219 2" xfId="614"/>
    <cellStyle name="常规 219 3" xfId="374"/>
    <cellStyle name="常规 22" xfId="134"/>
    <cellStyle name="常规 22 2" xfId="615"/>
    <cellStyle name="常规 22 3" xfId="375"/>
    <cellStyle name="常规 220" xfId="135"/>
    <cellStyle name="常规 220 2" xfId="616"/>
    <cellStyle name="常规 220 3" xfId="376"/>
    <cellStyle name="常规 221" xfId="136"/>
    <cellStyle name="常规 221 2" xfId="617"/>
    <cellStyle name="常规 221 3" xfId="377"/>
    <cellStyle name="常规 222" xfId="137"/>
    <cellStyle name="常规 222 2" xfId="618"/>
    <cellStyle name="常规 222 3" xfId="378"/>
    <cellStyle name="常规 223" xfId="138"/>
    <cellStyle name="常规 223 2" xfId="619"/>
    <cellStyle name="常规 223 3" xfId="379"/>
    <cellStyle name="常规 224" xfId="139"/>
    <cellStyle name="常规 224 2" xfId="620"/>
    <cellStyle name="常规 224 3" xfId="380"/>
    <cellStyle name="常规 225" xfId="140"/>
    <cellStyle name="常规 225 2" xfId="621"/>
    <cellStyle name="常规 225 3" xfId="381"/>
    <cellStyle name="常规 226" xfId="141"/>
    <cellStyle name="常规 226 2" xfId="622"/>
    <cellStyle name="常规 226 3" xfId="382"/>
    <cellStyle name="常规 227" xfId="142"/>
    <cellStyle name="常规 227 2" xfId="623"/>
    <cellStyle name="常规 227 3" xfId="383"/>
    <cellStyle name="常规 228" xfId="143"/>
    <cellStyle name="常规 228 2" xfId="624"/>
    <cellStyle name="常规 228 3" xfId="384"/>
    <cellStyle name="常规 229" xfId="144"/>
    <cellStyle name="常规 229 2" xfId="625"/>
    <cellStyle name="常规 229 3" xfId="385"/>
    <cellStyle name="常规 23" xfId="145"/>
    <cellStyle name="常规 23 2" xfId="626"/>
    <cellStyle name="常规 23 3" xfId="386"/>
    <cellStyle name="常规 230" xfId="146"/>
    <cellStyle name="常规 230 2" xfId="627"/>
    <cellStyle name="常规 230 3" xfId="387"/>
    <cellStyle name="常规 231" xfId="147"/>
    <cellStyle name="常规 231 2" xfId="628"/>
    <cellStyle name="常规 231 3" xfId="388"/>
    <cellStyle name="常规 232" xfId="148"/>
    <cellStyle name="常规 232 2" xfId="629"/>
    <cellStyle name="常规 232 3" xfId="389"/>
    <cellStyle name="常规 233" xfId="149"/>
    <cellStyle name="常规 233 2" xfId="630"/>
    <cellStyle name="常规 233 3" xfId="390"/>
    <cellStyle name="常规 234" xfId="150"/>
    <cellStyle name="常规 234 2" xfId="631"/>
    <cellStyle name="常规 234 3" xfId="391"/>
    <cellStyle name="常规 235" xfId="151"/>
    <cellStyle name="常规 235 2" xfId="632"/>
    <cellStyle name="常规 235 3" xfId="392"/>
    <cellStyle name="常规 236" xfId="152"/>
    <cellStyle name="常规 236 2" xfId="633"/>
    <cellStyle name="常规 236 3" xfId="393"/>
    <cellStyle name="常规 237" xfId="153"/>
    <cellStyle name="常规 237 2" xfId="634"/>
    <cellStyle name="常规 237 3" xfId="394"/>
    <cellStyle name="常规 238" xfId="154"/>
    <cellStyle name="常规 238 2" xfId="635"/>
    <cellStyle name="常规 238 3" xfId="395"/>
    <cellStyle name="常规 239" xfId="155"/>
    <cellStyle name="常规 239 2" xfId="636"/>
    <cellStyle name="常规 239 3" xfId="396"/>
    <cellStyle name="常规 24" xfId="156"/>
    <cellStyle name="常规 24 2" xfId="637"/>
    <cellStyle name="常规 24 3" xfId="397"/>
    <cellStyle name="常规 240" xfId="157"/>
    <cellStyle name="常规 240 2" xfId="638"/>
    <cellStyle name="常规 240 3" xfId="398"/>
    <cellStyle name="常规 241" xfId="481"/>
    <cellStyle name="常规 242" xfId="722"/>
    <cellStyle name="常规 243" xfId="724"/>
    <cellStyle name="常规 244" xfId="733"/>
    <cellStyle name="常规 245" xfId="731"/>
    <cellStyle name="常规 246" xfId="723"/>
    <cellStyle name="常规 247" xfId="732"/>
    <cellStyle name="常规 248" xfId="734"/>
    <cellStyle name="常规 249" xfId="735"/>
    <cellStyle name="常规 25" xfId="158"/>
    <cellStyle name="常规 25 2" xfId="639"/>
    <cellStyle name="常规 25 3" xfId="399"/>
    <cellStyle name="常规 250" xfId="736"/>
    <cellStyle name="常规 251" xfId="737"/>
    <cellStyle name="常规 252" xfId="738"/>
    <cellStyle name="常规 253" xfId="739"/>
    <cellStyle name="常规 254" xfId="740"/>
    <cellStyle name="常规 255" xfId="741"/>
    <cellStyle name="常规 256" xfId="742"/>
    <cellStyle name="常规 257" xfId="743"/>
    <cellStyle name="常规 258" xfId="241"/>
    <cellStyle name="常规 26" xfId="159"/>
    <cellStyle name="常规 26 2" xfId="640"/>
    <cellStyle name="常规 26 3" xfId="400"/>
    <cellStyle name="常规 27" xfId="160"/>
    <cellStyle name="常规 27 2" xfId="641"/>
    <cellStyle name="常规 27 3" xfId="401"/>
    <cellStyle name="常规 28" xfId="161"/>
    <cellStyle name="常规 28 2" xfId="642"/>
    <cellStyle name="常规 28 3" xfId="402"/>
    <cellStyle name="常规 29" xfId="162"/>
    <cellStyle name="常规 29 2" xfId="643"/>
    <cellStyle name="常规 29 3" xfId="403"/>
    <cellStyle name="常规 3" xfId="163"/>
    <cellStyle name="常规 3 2" xfId="644"/>
    <cellStyle name="常规 3 2 2" xfId="729"/>
    <cellStyle name="常规 3 3" xfId="404"/>
    <cellStyle name="常规 30" xfId="164"/>
    <cellStyle name="常规 30 2" xfId="645"/>
    <cellStyle name="常规 30 3" xfId="405"/>
    <cellStyle name="常规 31" xfId="165"/>
    <cellStyle name="常规 31 2" xfId="646"/>
    <cellStyle name="常规 31 3" xfId="406"/>
    <cellStyle name="常规 32" xfId="166"/>
    <cellStyle name="常规 32 2" xfId="647"/>
    <cellStyle name="常规 32 3" xfId="407"/>
    <cellStyle name="常规 33" xfId="167"/>
    <cellStyle name="常规 33 2" xfId="648"/>
    <cellStyle name="常规 33 3" xfId="408"/>
    <cellStyle name="常规 34" xfId="168"/>
    <cellStyle name="常规 34 2" xfId="649"/>
    <cellStyle name="常规 34 3" xfId="409"/>
    <cellStyle name="常规 35" xfId="169"/>
    <cellStyle name="常规 35 2" xfId="650"/>
    <cellStyle name="常规 35 3" xfId="410"/>
    <cellStyle name="常规 36" xfId="170"/>
    <cellStyle name="常规 36 2" xfId="651"/>
    <cellStyle name="常规 36 3" xfId="411"/>
    <cellStyle name="常规 37" xfId="171"/>
    <cellStyle name="常规 37 2" xfId="652"/>
    <cellStyle name="常规 37 3" xfId="412"/>
    <cellStyle name="常规 38" xfId="172"/>
    <cellStyle name="常规 38 2" xfId="653"/>
    <cellStyle name="常规 38 3" xfId="413"/>
    <cellStyle name="常规 39" xfId="173"/>
    <cellStyle name="常规 39 2" xfId="654"/>
    <cellStyle name="常规 39 3" xfId="414"/>
    <cellStyle name="常规 4" xfId="174"/>
    <cellStyle name="常规 4 2" xfId="655"/>
    <cellStyle name="常规 4 2 2" xfId="730"/>
    <cellStyle name="常规 4 3" xfId="415"/>
    <cellStyle name="常规 40" xfId="175"/>
    <cellStyle name="常规 40 2" xfId="656"/>
    <cellStyle name="常规 40 3" xfId="416"/>
    <cellStyle name="常规 41" xfId="176"/>
    <cellStyle name="常规 41 2" xfId="657"/>
    <cellStyle name="常规 41 3" xfId="417"/>
    <cellStyle name="常规 42" xfId="177"/>
    <cellStyle name="常规 42 2" xfId="658"/>
    <cellStyle name="常规 42 3" xfId="418"/>
    <cellStyle name="常规 43" xfId="178"/>
    <cellStyle name="常规 43 2" xfId="659"/>
    <cellStyle name="常规 43 3" xfId="419"/>
    <cellStyle name="常规 44" xfId="179"/>
    <cellStyle name="常规 44 2" xfId="660"/>
    <cellStyle name="常规 44 3" xfId="420"/>
    <cellStyle name="常规 45" xfId="180"/>
    <cellStyle name="常规 45 2" xfId="661"/>
    <cellStyle name="常规 45 3" xfId="421"/>
    <cellStyle name="常规 46" xfId="181"/>
    <cellStyle name="常规 46 2" xfId="662"/>
    <cellStyle name="常规 46 3" xfId="422"/>
    <cellStyle name="常规 47" xfId="182"/>
    <cellStyle name="常规 47 2" xfId="663"/>
    <cellStyle name="常规 47 3" xfId="423"/>
    <cellStyle name="常规 48" xfId="183"/>
    <cellStyle name="常规 48 2" xfId="664"/>
    <cellStyle name="常规 48 3" xfId="424"/>
    <cellStyle name="常规 49" xfId="184"/>
    <cellStyle name="常规 49 2" xfId="665"/>
    <cellStyle name="常规 49 3" xfId="425"/>
    <cellStyle name="常规 5" xfId="185"/>
    <cellStyle name="常规 5 2" xfId="666"/>
    <cellStyle name="常规 5 3" xfId="725"/>
    <cellStyle name="常规 5 4" xfId="426"/>
    <cellStyle name="常规 50" xfId="186"/>
    <cellStyle name="常规 50 2" xfId="667"/>
    <cellStyle name="常规 50 3" xfId="427"/>
    <cellStyle name="常规 51" xfId="187"/>
    <cellStyle name="常规 51 2" xfId="668"/>
    <cellStyle name="常规 51 3" xfId="428"/>
    <cellStyle name="常规 52" xfId="188"/>
    <cellStyle name="常规 52 2" xfId="669"/>
    <cellStyle name="常规 52 3" xfId="429"/>
    <cellStyle name="常规 53" xfId="189"/>
    <cellStyle name="常规 53 2" xfId="670"/>
    <cellStyle name="常规 53 3" xfId="430"/>
    <cellStyle name="常规 54" xfId="190"/>
    <cellStyle name="常规 54 2" xfId="671"/>
    <cellStyle name="常规 54 3" xfId="431"/>
    <cellStyle name="常规 55" xfId="191"/>
    <cellStyle name="常规 55 2" xfId="672"/>
    <cellStyle name="常规 55 3" xfId="432"/>
    <cellStyle name="常规 56" xfId="192"/>
    <cellStyle name="常规 56 2" xfId="673"/>
    <cellStyle name="常规 56 3" xfId="433"/>
    <cellStyle name="常规 57" xfId="193"/>
    <cellStyle name="常规 57 2" xfId="674"/>
    <cellStyle name="常规 57 3" xfId="434"/>
    <cellStyle name="常规 58" xfId="194"/>
    <cellStyle name="常规 58 2" xfId="675"/>
    <cellStyle name="常规 58 3" xfId="435"/>
    <cellStyle name="常规 59" xfId="195"/>
    <cellStyle name="常规 59 2" xfId="676"/>
    <cellStyle name="常规 59 3" xfId="436"/>
    <cellStyle name="常规 6" xfId="196"/>
    <cellStyle name="常规 6 2" xfId="677"/>
    <cellStyle name="常规 6 3" xfId="726"/>
    <cellStyle name="常规 6 4" xfId="437"/>
    <cellStyle name="常规 60" xfId="197"/>
    <cellStyle name="常规 60 2" xfId="678"/>
    <cellStyle name="常规 60 3" xfId="438"/>
    <cellStyle name="常规 61" xfId="198"/>
    <cellStyle name="常规 61 2" xfId="679"/>
    <cellStyle name="常规 61 3" xfId="439"/>
    <cellStyle name="常规 62" xfId="199"/>
    <cellStyle name="常规 62 2" xfId="680"/>
    <cellStyle name="常规 62 3" xfId="440"/>
    <cellStyle name="常规 63" xfId="200"/>
    <cellStyle name="常规 63 2" xfId="681"/>
    <cellStyle name="常规 63 3" xfId="441"/>
    <cellStyle name="常规 64" xfId="201"/>
    <cellStyle name="常规 64 2" xfId="682"/>
    <cellStyle name="常规 64 3" xfId="442"/>
    <cellStyle name="常规 65" xfId="202"/>
    <cellStyle name="常规 65 2" xfId="683"/>
    <cellStyle name="常规 65 3" xfId="443"/>
    <cellStyle name="常规 66" xfId="203"/>
    <cellStyle name="常规 66 2" xfId="684"/>
    <cellStyle name="常规 66 3" xfId="444"/>
    <cellStyle name="常规 67" xfId="204"/>
    <cellStyle name="常规 67 2" xfId="685"/>
    <cellStyle name="常规 67 3" xfId="445"/>
    <cellStyle name="常规 68" xfId="205"/>
    <cellStyle name="常规 68 2" xfId="686"/>
    <cellStyle name="常规 68 3" xfId="446"/>
    <cellStyle name="常规 69" xfId="206"/>
    <cellStyle name="常规 69 2" xfId="687"/>
    <cellStyle name="常规 69 3" xfId="447"/>
    <cellStyle name="常规 7" xfId="207"/>
    <cellStyle name="常规 7 2" xfId="688"/>
    <cellStyle name="常规 7 3" xfId="448"/>
    <cellStyle name="常规 70" xfId="208"/>
    <cellStyle name="常规 70 2" xfId="689"/>
    <cellStyle name="常规 70 3" xfId="449"/>
    <cellStyle name="常规 71" xfId="209"/>
    <cellStyle name="常规 71 2" xfId="690"/>
    <cellStyle name="常规 71 3" xfId="450"/>
    <cellStyle name="常规 72" xfId="210"/>
    <cellStyle name="常规 72 2" xfId="691"/>
    <cellStyle name="常规 72 3" xfId="451"/>
    <cellStyle name="常规 73" xfId="211"/>
    <cellStyle name="常规 73 2" xfId="692"/>
    <cellStyle name="常规 73 3" xfId="452"/>
    <cellStyle name="常规 74" xfId="212"/>
    <cellStyle name="常规 74 2" xfId="693"/>
    <cellStyle name="常规 74 3" xfId="453"/>
    <cellStyle name="常规 75" xfId="213"/>
    <cellStyle name="常规 75 2" xfId="694"/>
    <cellStyle name="常规 75 3" xfId="454"/>
    <cellStyle name="常规 76" xfId="214"/>
    <cellStyle name="常规 76 2" xfId="695"/>
    <cellStyle name="常规 76 3" xfId="455"/>
    <cellStyle name="常规 77" xfId="215"/>
    <cellStyle name="常规 77 2" xfId="696"/>
    <cellStyle name="常规 77 3" xfId="456"/>
    <cellStyle name="常规 78" xfId="216"/>
    <cellStyle name="常规 78 2" xfId="697"/>
    <cellStyle name="常规 78 3" xfId="457"/>
    <cellStyle name="常规 79" xfId="217"/>
    <cellStyle name="常规 79 2" xfId="698"/>
    <cellStyle name="常规 79 3" xfId="458"/>
    <cellStyle name="常规 8" xfId="218"/>
    <cellStyle name="常规 8 2" xfId="699"/>
    <cellStyle name="常规 8 3" xfId="459"/>
    <cellStyle name="常规 80" xfId="219"/>
    <cellStyle name="常规 80 2" xfId="700"/>
    <cellStyle name="常规 80 3" xfId="460"/>
    <cellStyle name="常规 81" xfId="220"/>
    <cellStyle name="常规 81 2" xfId="701"/>
    <cellStyle name="常规 81 3" xfId="461"/>
    <cellStyle name="常规 82" xfId="221"/>
    <cellStyle name="常规 82 2" xfId="702"/>
    <cellStyle name="常规 82 3" xfId="462"/>
    <cellStyle name="常规 83" xfId="222"/>
    <cellStyle name="常规 83 2" xfId="703"/>
    <cellStyle name="常规 83 3" xfId="463"/>
    <cellStyle name="常规 84" xfId="223"/>
    <cellStyle name="常规 84 2" xfId="704"/>
    <cellStyle name="常规 84 3" xfId="464"/>
    <cellStyle name="常规 85" xfId="224"/>
    <cellStyle name="常规 85 2" xfId="705"/>
    <cellStyle name="常规 85 3" xfId="465"/>
    <cellStyle name="常规 86" xfId="225"/>
    <cellStyle name="常规 86 2" xfId="706"/>
    <cellStyle name="常规 86 3" xfId="466"/>
    <cellStyle name="常规 87" xfId="226"/>
    <cellStyle name="常规 87 2" xfId="707"/>
    <cellStyle name="常规 87 3" xfId="467"/>
    <cellStyle name="常规 88" xfId="227"/>
    <cellStyle name="常规 88 2" xfId="708"/>
    <cellStyle name="常规 88 3" xfId="468"/>
    <cellStyle name="常规 89" xfId="228"/>
    <cellStyle name="常规 89 2" xfId="709"/>
    <cellStyle name="常规 89 3" xfId="469"/>
    <cellStyle name="常规 9" xfId="229"/>
    <cellStyle name="常规 9 2" xfId="710"/>
    <cellStyle name="常规 9 3" xfId="470"/>
    <cellStyle name="常规 90" xfId="230"/>
    <cellStyle name="常规 90 2" xfId="711"/>
    <cellStyle name="常规 90 3" xfId="471"/>
    <cellStyle name="常规 91" xfId="231"/>
    <cellStyle name="常规 91 2" xfId="712"/>
    <cellStyle name="常规 91 3" xfId="472"/>
    <cellStyle name="常规 92" xfId="232"/>
    <cellStyle name="常规 92 2" xfId="713"/>
    <cellStyle name="常规 92 3" xfId="473"/>
    <cellStyle name="常规 93" xfId="233"/>
    <cellStyle name="常规 93 2" xfId="714"/>
    <cellStyle name="常规 93 3" xfId="474"/>
    <cellStyle name="常规 94" xfId="234"/>
    <cellStyle name="常规 94 2" xfId="715"/>
    <cellStyle name="常规 94 3" xfId="475"/>
    <cellStyle name="常规 95" xfId="235"/>
    <cellStyle name="常规 95 2" xfId="716"/>
    <cellStyle name="常规 95 3" xfId="476"/>
    <cellStyle name="常规 96" xfId="236"/>
    <cellStyle name="常规 96 2" xfId="717"/>
    <cellStyle name="常规 96 3" xfId="477"/>
    <cellStyle name="常规 97" xfId="237"/>
    <cellStyle name="常规 97 2" xfId="718"/>
    <cellStyle name="常规 97 3" xfId="478"/>
    <cellStyle name="常规 98" xfId="238"/>
    <cellStyle name="常规 98 2" xfId="719"/>
    <cellStyle name="常规 98 3" xfId="479"/>
    <cellStyle name="常规 99" xfId="239"/>
    <cellStyle name="常规 99 2" xfId="720"/>
    <cellStyle name="常规 99 3" xfId="48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A60C"/>
      <rgbColor rgb="FF000080"/>
      <rgbColor rgb="FF808000"/>
      <rgbColor rgb="FF800080"/>
      <rgbColor rgb="FF008080"/>
      <rgbColor rgb="FFC0C0C0"/>
      <rgbColor rgb="FF808080"/>
      <rgbColor rgb="FF9999FF"/>
      <rgbColor rgb="FF993366"/>
      <rgbColor rgb="FFEEECE1"/>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N982"/>
  <sheetViews>
    <sheetView workbookViewId="0">
      <pane ySplit="4" topLeftCell="A5" activePane="bottomLeft" state="frozen"/>
      <selection pane="bottomLeft" activeCell="E168" sqref="E168"/>
    </sheetView>
  </sheetViews>
  <sheetFormatPr defaultRowHeight="16.5"/>
  <cols>
    <col min="1" max="1" width="5.5" style="1" customWidth="1"/>
    <col min="2" max="2" width="15.875" style="2" customWidth="1"/>
    <col min="3" max="4" width="14.625" style="3" customWidth="1"/>
    <col min="5" max="5" width="12.125" style="3" customWidth="1"/>
    <col min="6" max="6" width="10.625" hidden="1" customWidth="1"/>
    <col min="7" max="7" width="11.875" hidden="1" customWidth="1"/>
    <col min="8" max="8" width="9.25" hidden="1" customWidth="1"/>
    <col min="9" max="9" width="12.625" hidden="1" customWidth="1"/>
    <col min="10" max="10" width="10" style="4" customWidth="1"/>
    <col min="11" max="11" width="14.375" customWidth="1"/>
    <col min="12" max="12" width="10.5" style="5" customWidth="1"/>
    <col min="13" max="13" width="9" customWidth="1"/>
    <col min="14" max="14" width="14.5" customWidth="1"/>
    <col min="15" max="15" width="10.5" customWidth="1"/>
    <col min="16" max="1025" width="8.75" customWidth="1"/>
  </cols>
  <sheetData>
    <row r="1" spans="1:14">
      <c r="C1" s="6"/>
      <c r="D1" s="6"/>
      <c r="E1" s="6"/>
      <c r="J1" s="7"/>
    </row>
    <row r="2" spans="1:14" ht="66.75" customHeight="1">
      <c r="A2" s="239" t="s">
        <v>0</v>
      </c>
      <c r="B2" s="239"/>
      <c r="C2" s="239"/>
      <c r="D2" s="239"/>
      <c r="E2" s="239"/>
      <c r="F2" s="239"/>
      <c r="G2" s="239"/>
      <c r="H2" s="239"/>
      <c r="I2" s="239"/>
      <c r="J2" s="239"/>
      <c r="K2" s="239"/>
      <c r="L2" s="239"/>
    </row>
    <row r="3" spans="1:14" ht="40.5" customHeight="1">
      <c r="A3" s="8" t="s">
        <v>1</v>
      </c>
      <c r="B3" s="9" t="s">
        <v>2</v>
      </c>
      <c r="C3" s="9" t="s">
        <v>3</v>
      </c>
      <c r="D3" s="9" t="s">
        <v>4</v>
      </c>
      <c r="E3" s="9" t="s">
        <v>5</v>
      </c>
      <c r="F3" s="10"/>
      <c r="G3" s="10"/>
      <c r="H3" s="10"/>
      <c r="I3" s="11"/>
      <c r="J3" s="9" t="s">
        <v>6</v>
      </c>
      <c r="K3" s="9" t="s">
        <v>7</v>
      </c>
      <c r="L3" s="12" t="s">
        <v>8</v>
      </c>
    </row>
    <row r="4" spans="1:14" s="18" customFormat="1" ht="37.5" customHeight="1">
      <c r="A4" s="13"/>
      <c r="B4" s="14" t="s">
        <v>9</v>
      </c>
      <c r="C4" s="3">
        <f>SUM(C6,C10,C16,C14,C18,C21,C25,C27,C29,C30,C33,C37,C39,C42,C44,C46,C47,C48,C51,C55,C58,C60,C63,C66,C69,C71,C73,C75,C78,C99,C104,C107,C110,C114,C117,C129,C132,C134,C137,C147,C149,C151,C153,C155,C157,C159,C161)</f>
        <v>19124456.379999999</v>
      </c>
      <c r="D4" s="3">
        <f>SUM(D6,D10,D16,D14,D18,D21,D25,D27,D29,D30,D33,D37,D39,D42,D44,D46,D47,D48,D51,D55,D58,D60,D63,D66,D69,D71,D73,D75,D78,D99,D104,D107,D110,D114,D117,D129,D132,D134,D137,D147,D149,D151,D153,D155,D157,D159,D161)</f>
        <v>13403014.42</v>
      </c>
      <c r="E4" s="3">
        <f>SUM(E6,E10,E16,E14,E18,E21,E25,E27,E29,E30,E33,E37,E39,E42,E44,E46,E47,E48,E51,E55,E58,E60,E63,E66,E69,E71,E73,E75,E78,E99,E104,E107,E110,E114,E117,E129,E132,E134,E137,E147,E149,E151,E153,E155,E157,E159,E161)</f>
        <v>5721441.96</v>
      </c>
      <c r="F4" s="3">
        <f>F58+F37+F42+F39+F44+F46+F78+F104+F107+F110+F114+F129</f>
        <v>366</v>
      </c>
      <c r="G4" s="3">
        <f>G42+G39+G37+G58+G46+G78+G107+G110+G104+G114+G129</f>
        <v>1160</v>
      </c>
      <c r="H4" s="3"/>
      <c r="I4" s="15"/>
      <c r="J4" s="4" t="s">
        <v>10</v>
      </c>
      <c r="K4" s="16" t="s">
        <v>11</v>
      </c>
      <c r="L4" s="17"/>
      <c r="N4" s="19"/>
    </row>
    <row r="5" spans="1:14" s="18" customFormat="1" ht="37.5" customHeight="1">
      <c r="A5" s="20">
        <v>3200</v>
      </c>
      <c r="B5" s="21" t="s">
        <v>12</v>
      </c>
      <c r="C5" s="22"/>
      <c r="D5" s="22"/>
      <c r="E5" s="22"/>
      <c r="F5" s="22"/>
      <c r="G5" s="22"/>
      <c r="H5" s="22"/>
      <c r="I5" s="22"/>
      <c r="J5" s="22"/>
      <c r="K5" s="22"/>
      <c r="L5" s="23"/>
    </row>
    <row r="6" spans="1:14" s="18" customFormat="1" ht="37.5" customHeight="1">
      <c r="A6" s="24" t="s">
        <v>13</v>
      </c>
      <c r="B6" s="25" t="s">
        <v>14</v>
      </c>
      <c r="C6" s="3">
        <f>C7+C8+C9</f>
        <v>1500000</v>
      </c>
      <c r="D6" s="3">
        <f>D7+D8+D9</f>
        <v>1198312</v>
      </c>
      <c r="E6" s="3">
        <f>E7+E8+E9</f>
        <v>301688</v>
      </c>
      <c r="F6" s="26"/>
      <c r="G6" s="26"/>
      <c r="H6" s="26"/>
      <c r="I6" s="26"/>
      <c r="J6" s="4" t="s">
        <v>15</v>
      </c>
      <c r="K6" s="27" t="s">
        <v>16</v>
      </c>
      <c r="L6" s="28" t="s">
        <v>17</v>
      </c>
    </row>
    <row r="7" spans="1:14" s="18" customFormat="1" ht="37.5" customHeight="1">
      <c r="A7" s="29"/>
      <c r="B7" s="30" t="s">
        <v>18</v>
      </c>
      <c r="C7" s="31">
        <v>1070000</v>
      </c>
      <c r="D7" s="31">
        <v>490000</v>
      </c>
      <c r="E7" s="31">
        <f>C7-D7</f>
        <v>580000</v>
      </c>
      <c r="F7" s="26"/>
      <c r="G7" s="26"/>
      <c r="H7" s="26"/>
      <c r="I7" s="26"/>
      <c r="J7" s="32" t="s">
        <v>15</v>
      </c>
      <c r="K7" s="27" t="s">
        <v>16</v>
      </c>
      <c r="L7" s="28" t="s">
        <v>17</v>
      </c>
    </row>
    <row r="8" spans="1:14" s="18" customFormat="1" ht="37.5" customHeight="1">
      <c r="A8" s="29"/>
      <c r="B8" s="30" t="s">
        <v>19</v>
      </c>
      <c r="C8" s="31">
        <v>380000</v>
      </c>
      <c r="D8" s="31">
        <v>608312</v>
      </c>
      <c r="E8" s="31">
        <f>C8-D8</f>
        <v>-228312</v>
      </c>
      <c r="F8" s="26"/>
      <c r="G8" s="26"/>
      <c r="H8" s="26"/>
      <c r="I8" s="26"/>
      <c r="J8" s="32" t="s">
        <v>15</v>
      </c>
      <c r="K8" s="27" t="s">
        <v>16</v>
      </c>
      <c r="L8" s="28" t="s">
        <v>17</v>
      </c>
    </row>
    <row r="9" spans="1:14" s="18" customFormat="1" ht="37.5" customHeight="1">
      <c r="A9" s="29"/>
      <c r="B9" s="30" t="s">
        <v>20</v>
      </c>
      <c r="C9" s="31">
        <v>50000</v>
      </c>
      <c r="D9" s="31">
        <v>100000</v>
      </c>
      <c r="E9" s="31">
        <f>C9-D9</f>
        <v>-50000</v>
      </c>
      <c r="F9" s="26"/>
      <c r="G9" s="26"/>
      <c r="H9" s="26"/>
      <c r="I9" s="26"/>
      <c r="J9" s="32" t="s">
        <v>15</v>
      </c>
      <c r="K9" s="27" t="s">
        <v>16</v>
      </c>
      <c r="L9" s="28" t="s">
        <v>17</v>
      </c>
    </row>
    <row r="10" spans="1:14" s="18" customFormat="1" ht="37.5" customHeight="1">
      <c r="A10" s="24" t="s">
        <v>21</v>
      </c>
      <c r="B10" s="25" t="s">
        <v>22</v>
      </c>
      <c r="C10" s="3">
        <f>C11+C12+C13</f>
        <v>4650000</v>
      </c>
      <c r="D10" s="3">
        <f>D11+D12+D13</f>
        <v>4650000</v>
      </c>
      <c r="E10" s="3">
        <f>E11+E12+E13</f>
        <v>0</v>
      </c>
      <c r="F10" s="3"/>
      <c r="G10" s="33"/>
      <c r="H10" s="30"/>
      <c r="I10" s="34"/>
      <c r="J10" s="4" t="s">
        <v>23</v>
      </c>
      <c r="K10" s="27" t="s">
        <v>24</v>
      </c>
      <c r="L10" s="28" t="s">
        <v>25</v>
      </c>
    </row>
    <row r="11" spans="1:14" s="18" customFormat="1" ht="37.5" customHeight="1">
      <c r="A11" s="13"/>
      <c r="B11" s="30" t="s">
        <v>18</v>
      </c>
      <c r="C11" s="31">
        <v>900000</v>
      </c>
      <c r="D11" s="31">
        <v>900000</v>
      </c>
      <c r="E11" s="31">
        <f>C11-D11</f>
        <v>0</v>
      </c>
      <c r="F11" s="3"/>
      <c r="G11" s="33"/>
      <c r="H11" s="30"/>
      <c r="I11" s="34"/>
      <c r="J11" s="32" t="s">
        <v>23</v>
      </c>
      <c r="K11" s="27" t="s">
        <v>24</v>
      </c>
      <c r="L11" s="28" t="s">
        <v>25</v>
      </c>
    </row>
    <row r="12" spans="1:14" s="18" customFormat="1" ht="37.5" customHeight="1">
      <c r="A12" s="13"/>
      <c r="B12" s="30" t="s">
        <v>19</v>
      </c>
      <c r="C12" s="31">
        <v>1500000</v>
      </c>
      <c r="D12" s="31">
        <v>1500000</v>
      </c>
      <c r="E12" s="31">
        <f>C12-D12</f>
        <v>0</v>
      </c>
      <c r="F12" s="3"/>
      <c r="G12" s="33"/>
      <c r="H12" s="30"/>
      <c r="I12" s="34"/>
      <c r="J12" s="32" t="s">
        <v>23</v>
      </c>
      <c r="K12" s="27" t="s">
        <v>24</v>
      </c>
      <c r="L12" s="28" t="s">
        <v>25</v>
      </c>
    </row>
    <row r="13" spans="1:14" s="18" customFormat="1" ht="37.5" customHeight="1">
      <c r="A13" s="13"/>
      <c r="B13" s="30" t="s">
        <v>20</v>
      </c>
      <c r="C13" s="31">
        <v>2250000</v>
      </c>
      <c r="D13" s="31">
        <v>2250000</v>
      </c>
      <c r="E13" s="31">
        <f>C13-D13</f>
        <v>0</v>
      </c>
      <c r="F13" s="3"/>
      <c r="G13" s="33"/>
      <c r="H13" s="30"/>
      <c r="I13" s="34"/>
      <c r="J13" s="32" t="s">
        <v>23</v>
      </c>
      <c r="K13" s="27" t="s">
        <v>24</v>
      </c>
      <c r="L13" s="28" t="s">
        <v>25</v>
      </c>
    </row>
    <row r="14" spans="1:14" s="18" customFormat="1" ht="37.5" customHeight="1">
      <c r="A14" s="24" t="s">
        <v>26</v>
      </c>
      <c r="B14" s="25" t="s">
        <v>27</v>
      </c>
      <c r="C14" s="3">
        <f>C15</f>
        <v>20000</v>
      </c>
      <c r="D14" s="3">
        <f>D15</f>
        <v>0</v>
      </c>
      <c r="E14" s="3">
        <f>E15</f>
        <v>20000</v>
      </c>
      <c r="F14" s="3"/>
      <c r="G14" s="33"/>
      <c r="H14" s="30"/>
      <c r="I14" s="34"/>
      <c r="J14" s="4" t="s">
        <v>28</v>
      </c>
      <c r="K14" s="35" t="s">
        <v>29</v>
      </c>
      <c r="L14" s="28" t="s">
        <v>30</v>
      </c>
    </row>
    <row r="15" spans="1:14" s="18" customFormat="1" ht="37.5" customHeight="1">
      <c r="A15" s="13"/>
      <c r="B15" s="30" t="s">
        <v>18</v>
      </c>
      <c r="C15" s="31">
        <v>20000</v>
      </c>
      <c r="D15" s="31">
        <v>0</v>
      </c>
      <c r="E15" s="31">
        <f>C15-D15</f>
        <v>20000</v>
      </c>
      <c r="F15" s="3"/>
      <c r="G15" s="33"/>
      <c r="H15" s="30"/>
      <c r="I15" s="34"/>
      <c r="J15" s="32" t="s">
        <v>28</v>
      </c>
      <c r="K15" s="35" t="s">
        <v>29</v>
      </c>
      <c r="L15" s="28" t="s">
        <v>30</v>
      </c>
    </row>
    <row r="16" spans="1:14" s="18" customFormat="1" ht="37.5" customHeight="1">
      <c r="A16" s="24" t="s">
        <v>31</v>
      </c>
      <c r="B16" s="25" t="s">
        <v>32</v>
      </c>
      <c r="C16" s="3">
        <f>C17</f>
        <v>5000</v>
      </c>
      <c r="D16" s="3">
        <f>D17</f>
        <v>3480</v>
      </c>
      <c r="E16" s="3">
        <f>E17</f>
        <v>1520</v>
      </c>
      <c r="F16" s="3"/>
      <c r="G16" s="33"/>
      <c r="H16" s="30"/>
      <c r="I16" s="34"/>
      <c r="J16" s="4" t="s">
        <v>33</v>
      </c>
      <c r="K16" s="27" t="s">
        <v>34</v>
      </c>
      <c r="L16" s="28" t="s">
        <v>35</v>
      </c>
    </row>
    <row r="17" spans="1:12" s="18" customFormat="1" ht="37.5" customHeight="1">
      <c r="A17" s="13"/>
      <c r="B17" s="30" t="s">
        <v>18</v>
      </c>
      <c r="C17" s="31">
        <v>5000</v>
      </c>
      <c r="D17" s="31">
        <v>3480</v>
      </c>
      <c r="E17" s="31">
        <f>C17-D17</f>
        <v>1520</v>
      </c>
      <c r="F17" s="3"/>
      <c r="G17" s="33"/>
      <c r="H17" s="30"/>
      <c r="I17" s="34"/>
      <c r="J17" s="32" t="s">
        <v>33</v>
      </c>
      <c r="K17" s="27" t="s">
        <v>34</v>
      </c>
      <c r="L17" s="28" t="s">
        <v>35</v>
      </c>
    </row>
    <row r="18" spans="1:12" s="18" customFormat="1" ht="37.5" customHeight="1">
      <c r="A18" s="24" t="s">
        <v>36</v>
      </c>
      <c r="B18" s="25" t="s">
        <v>37</v>
      </c>
      <c r="C18" s="3">
        <f>C19+C20</f>
        <v>68350</v>
      </c>
      <c r="D18" s="3">
        <f>D19+D20</f>
        <v>50000</v>
      </c>
      <c r="E18" s="3">
        <f>E19+E20</f>
        <v>18350</v>
      </c>
      <c r="F18" s="3"/>
      <c r="G18" s="33"/>
      <c r="H18" s="30"/>
      <c r="I18" s="34"/>
      <c r="J18" s="4" t="s">
        <v>38</v>
      </c>
      <c r="K18" s="27" t="s">
        <v>39</v>
      </c>
      <c r="L18" s="28" t="s">
        <v>40</v>
      </c>
    </row>
    <row r="19" spans="1:12" s="18" customFormat="1" ht="37.5" customHeight="1">
      <c r="A19" s="13"/>
      <c r="B19" s="30" t="s">
        <v>18</v>
      </c>
      <c r="C19" s="31">
        <v>50000</v>
      </c>
      <c r="D19" s="31">
        <v>0</v>
      </c>
      <c r="E19" s="31">
        <f>C19-D19</f>
        <v>50000</v>
      </c>
      <c r="F19" s="3"/>
      <c r="G19" s="33"/>
      <c r="H19" s="30"/>
      <c r="I19" s="34"/>
      <c r="J19" s="32" t="s">
        <v>38</v>
      </c>
      <c r="K19" s="27" t="s">
        <v>39</v>
      </c>
      <c r="L19" s="28" t="s">
        <v>40</v>
      </c>
    </row>
    <row r="20" spans="1:12" s="18" customFormat="1" ht="37.5" customHeight="1">
      <c r="A20" s="13"/>
      <c r="B20" s="30" t="s">
        <v>19</v>
      </c>
      <c r="C20" s="31">
        <v>18350</v>
      </c>
      <c r="D20" s="31">
        <v>50000</v>
      </c>
      <c r="E20" s="31">
        <f>C20-D20</f>
        <v>-31650</v>
      </c>
      <c r="F20" s="3"/>
      <c r="G20" s="33"/>
      <c r="H20" s="30"/>
      <c r="I20" s="34"/>
      <c r="J20" s="32" t="s">
        <v>38</v>
      </c>
      <c r="K20" s="27" t="s">
        <v>39</v>
      </c>
      <c r="L20" s="28" t="s">
        <v>40</v>
      </c>
    </row>
    <row r="21" spans="1:12" s="18" customFormat="1" ht="37.5" customHeight="1">
      <c r="A21" s="24" t="s">
        <v>41</v>
      </c>
      <c r="B21" s="25" t="s">
        <v>42</v>
      </c>
      <c r="C21" s="3">
        <f>C22+C23+C24</f>
        <v>70990.179999999993</v>
      </c>
      <c r="D21" s="3">
        <f>D22+D23+D24</f>
        <v>65476.42</v>
      </c>
      <c r="E21" s="3">
        <f>E22+E23+E24</f>
        <v>5513.7599999999948</v>
      </c>
      <c r="F21" s="3"/>
      <c r="G21" s="33"/>
      <c r="H21" s="30"/>
      <c r="I21" s="34"/>
      <c r="J21" s="4" t="s">
        <v>33</v>
      </c>
      <c r="K21" s="27" t="s">
        <v>43</v>
      </c>
      <c r="L21" s="28" t="s">
        <v>44</v>
      </c>
    </row>
    <row r="22" spans="1:12" s="18" customFormat="1" ht="37.5" customHeight="1">
      <c r="A22" s="13"/>
      <c r="B22" s="30" t="s">
        <v>19</v>
      </c>
      <c r="C22" s="31">
        <v>70990.179999999993</v>
      </c>
      <c r="D22" s="31">
        <v>38276.42</v>
      </c>
      <c r="E22" s="31">
        <f>C22-D22</f>
        <v>32713.759999999995</v>
      </c>
      <c r="F22" s="3"/>
      <c r="G22" s="33"/>
      <c r="H22" s="30"/>
      <c r="I22" s="34"/>
      <c r="J22" s="32" t="s">
        <v>33</v>
      </c>
      <c r="K22" s="27" t="s">
        <v>43</v>
      </c>
      <c r="L22" s="28" t="s">
        <v>44</v>
      </c>
    </row>
    <row r="23" spans="1:12" s="18" customFormat="1" ht="37.5" customHeight="1">
      <c r="A23" s="13"/>
      <c r="B23" s="30" t="s">
        <v>20</v>
      </c>
      <c r="C23" s="31">
        <v>0</v>
      </c>
      <c r="D23" s="31">
        <v>17200</v>
      </c>
      <c r="E23" s="31">
        <f>C23-D23</f>
        <v>-17200</v>
      </c>
      <c r="F23" s="3"/>
      <c r="G23" s="33"/>
      <c r="H23" s="30"/>
      <c r="I23" s="34"/>
      <c r="J23" s="32" t="s">
        <v>33</v>
      </c>
      <c r="K23" s="27" t="s">
        <v>43</v>
      </c>
      <c r="L23" s="28" t="s">
        <v>44</v>
      </c>
    </row>
    <row r="24" spans="1:12" s="18" customFormat="1" ht="37.5" customHeight="1">
      <c r="A24" s="13"/>
      <c r="B24" s="30" t="s">
        <v>45</v>
      </c>
      <c r="C24" s="31">
        <v>0</v>
      </c>
      <c r="D24" s="31">
        <v>10000</v>
      </c>
      <c r="E24" s="31">
        <f>C24-D24</f>
        <v>-10000</v>
      </c>
      <c r="F24" s="3"/>
      <c r="G24" s="33"/>
      <c r="H24" s="30"/>
      <c r="I24" s="34"/>
      <c r="J24" s="32" t="s">
        <v>33</v>
      </c>
      <c r="K24" s="27" t="s">
        <v>43</v>
      </c>
      <c r="L24" s="28" t="s">
        <v>44</v>
      </c>
    </row>
    <row r="25" spans="1:12" s="18" customFormat="1" ht="37.5" customHeight="1">
      <c r="A25" s="24" t="s">
        <v>46</v>
      </c>
      <c r="B25" s="25" t="s">
        <v>47</v>
      </c>
      <c r="C25" s="3">
        <f>C26</f>
        <v>30000</v>
      </c>
      <c r="D25" s="3">
        <f>D26</f>
        <v>0</v>
      </c>
      <c r="E25" s="3">
        <f>E26</f>
        <v>30000</v>
      </c>
      <c r="F25" s="3"/>
      <c r="G25" s="33"/>
      <c r="H25" s="30"/>
      <c r="I25" s="34"/>
      <c r="J25" s="4" t="s">
        <v>33</v>
      </c>
      <c r="K25" s="27" t="s">
        <v>48</v>
      </c>
      <c r="L25" s="28" t="s">
        <v>49</v>
      </c>
    </row>
    <row r="26" spans="1:12" s="18" customFormat="1" ht="37.5" customHeight="1">
      <c r="A26" s="13"/>
      <c r="B26" s="30" t="s">
        <v>19</v>
      </c>
      <c r="C26" s="31">
        <v>30000</v>
      </c>
      <c r="D26" s="31">
        <v>0</v>
      </c>
      <c r="E26" s="31">
        <f>C26-D26</f>
        <v>30000</v>
      </c>
      <c r="F26" s="3"/>
      <c r="G26" s="33"/>
      <c r="H26" s="30"/>
      <c r="I26" s="34"/>
      <c r="J26" s="32" t="s">
        <v>33</v>
      </c>
      <c r="K26" s="27" t="s">
        <v>48</v>
      </c>
      <c r="L26" s="28" t="s">
        <v>49</v>
      </c>
    </row>
    <row r="27" spans="1:12" s="18" customFormat="1" ht="37.5" customHeight="1">
      <c r="A27" s="24" t="s">
        <v>50</v>
      </c>
      <c r="B27" s="25" t="s">
        <v>51</v>
      </c>
      <c r="C27" s="3">
        <f>C28</f>
        <v>50000</v>
      </c>
      <c r="D27" s="3">
        <f>D28</f>
        <v>0</v>
      </c>
      <c r="E27" s="3">
        <f>E28</f>
        <v>50000</v>
      </c>
      <c r="F27" s="3"/>
      <c r="G27" s="33"/>
      <c r="H27" s="30"/>
      <c r="I27" s="34"/>
      <c r="J27" s="4" t="s">
        <v>33</v>
      </c>
      <c r="K27" s="27" t="s">
        <v>52</v>
      </c>
      <c r="L27" s="28" t="s">
        <v>53</v>
      </c>
    </row>
    <row r="28" spans="1:12" s="18" customFormat="1" ht="37.5" customHeight="1">
      <c r="A28" s="13"/>
      <c r="B28" s="30" t="s">
        <v>19</v>
      </c>
      <c r="C28" s="31">
        <v>50000</v>
      </c>
      <c r="D28" s="31">
        <v>0</v>
      </c>
      <c r="E28" s="31">
        <f>C28-D28</f>
        <v>50000</v>
      </c>
      <c r="F28" s="3"/>
      <c r="G28" s="33"/>
      <c r="H28" s="30"/>
      <c r="I28" s="34"/>
      <c r="J28" s="32" t="s">
        <v>33</v>
      </c>
      <c r="K28" s="27" t="s">
        <v>52</v>
      </c>
      <c r="L28" s="28" t="s">
        <v>53</v>
      </c>
    </row>
    <row r="29" spans="1:12" s="18" customFormat="1" ht="37.5" customHeight="1">
      <c r="A29" s="24" t="s">
        <v>54</v>
      </c>
      <c r="B29" s="25" t="s">
        <v>55</v>
      </c>
      <c r="C29" s="3">
        <v>0</v>
      </c>
      <c r="D29" s="3">
        <v>0</v>
      </c>
      <c r="E29" s="3">
        <v>0</v>
      </c>
      <c r="F29" s="3"/>
      <c r="G29" s="33"/>
      <c r="H29" s="30"/>
      <c r="I29" s="34"/>
      <c r="J29" s="4" t="s">
        <v>10</v>
      </c>
      <c r="K29" s="36" t="s">
        <v>56</v>
      </c>
      <c r="L29" s="28" t="s">
        <v>57</v>
      </c>
    </row>
    <row r="30" spans="1:12" s="18" customFormat="1" ht="37.5" customHeight="1">
      <c r="A30" s="24" t="s">
        <v>58</v>
      </c>
      <c r="B30" s="25" t="s">
        <v>59</v>
      </c>
      <c r="C30" s="3">
        <f>SUM(C31:C32)</f>
        <v>400000</v>
      </c>
      <c r="D30" s="3">
        <f>SUM(D31:D32)</f>
        <v>400000</v>
      </c>
      <c r="E30" s="3">
        <f>SUM(E31:E32)</f>
        <v>0</v>
      </c>
      <c r="F30" s="3"/>
      <c r="G30" s="33"/>
      <c r="H30" s="30"/>
      <c r="I30" s="34"/>
      <c r="J30" s="4" t="s">
        <v>33</v>
      </c>
      <c r="K30" s="27" t="s">
        <v>60</v>
      </c>
      <c r="L30" s="28" t="s">
        <v>61</v>
      </c>
    </row>
    <row r="31" spans="1:12" s="18" customFormat="1" ht="37.5" customHeight="1">
      <c r="A31" s="13"/>
      <c r="B31" s="30" t="s">
        <v>19</v>
      </c>
      <c r="C31" s="31">
        <v>200000</v>
      </c>
      <c r="D31" s="31">
        <v>200000</v>
      </c>
      <c r="E31" s="31">
        <v>0</v>
      </c>
      <c r="F31" s="3"/>
      <c r="G31" s="33"/>
      <c r="H31" s="30"/>
      <c r="I31" s="34"/>
      <c r="J31" s="32" t="s">
        <v>33</v>
      </c>
      <c r="K31" s="27" t="s">
        <v>60</v>
      </c>
      <c r="L31" s="28" t="s">
        <v>61</v>
      </c>
    </row>
    <row r="32" spans="1:12" s="18" customFormat="1" ht="37.5" customHeight="1">
      <c r="A32" s="13"/>
      <c r="B32" s="30" t="s">
        <v>20</v>
      </c>
      <c r="C32" s="31">
        <v>200000</v>
      </c>
      <c r="D32" s="31">
        <v>200000</v>
      </c>
      <c r="E32" s="31">
        <v>0</v>
      </c>
      <c r="F32" s="3"/>
      <c r="G32" s="33"/>
      <c r="H32" s="30"/>
      <c r="I32" s="34"/>
      <c r="J32" s="32" t="s">
        <v>33</v>
      </c>
      <c r="K32" s="27" t="s">
        <v>60</v>
      </c>
      <c r="L32" s="28" t="s">
        <v>61</v>
      </c>
    </row>
    <row r="33" spans="1:12" s="18" customFormat="1" ht="37.5" customHeight="1">
      <c r="A33" s="24" t="s">
        <v>62</v>
      </c>
      <c r="B33" s="25" t="s">
        <v>63</v>
      </c>
      <c r="C33" s="3">
        <f>C34+C35+C36</f>
        <v>302457.92</v>
      </c>
      <c r="D33" s="3">
        <f>D34+D35+D36</f>
        <v>280000</v>
      </c>
      <c r="E33" s="3">
        <f>E34+E35+E36</f>
        <v>22457.919999999998</v>
      </c>
      <c r="F33" s="3"/>
      <c r="G33" s="33"/>
      <c r="H33" s="30"/>
      <c r="I33" s="34"/>
      <c r="J33" s="4" t="s">
        <v>38</v>
      </c>
      <c r="K33" s="27" t="s">
        <v>64</v>
      </c>
      <c r="L33" s="28" t="s">
        <v>65</v>
      </c>
    </row>
    <row r="34" spans="1:12" s="18" customFormat="1" ht="37.5" customHeight="1">
      <c r="A34" s="13"/>
      <c r="B34" s="37" t="s">
        <v>19</v>
      </c>
      <c r="C34" s="31">
        <v>100457.92</v>
      </c>
      <c r="D34" s="31">
        <v>100000</v>
      </c>
      <c r="E34" s="31">
        <f>C34-D34</f>
        <v>457.91999999999825</v>
      </c>
      <c r="F34" s="3"/>
      <c r="G34" s="33"/>
      <c r="H34" s="30"/>
      <c r="I34" s="34"/>
      <c r="J34" s="32" t="s">
        <v>38</v>
      </c>
      <c r="K34" s="27" t="s">
        <v>64</v>
      </c>
      <c r="L34" s="28" t="s">
        <v>65</v>
      </c>
    </row>
    <row r="35" spans="1:12" s="18" customFormat="1" ht="37.5" customHeight="1">
      <c r="A35" s="13"/>
      <c r="B35" s="37" t="s">
        <v>20</v>
      </c>
      <c r="C35" s="31">
        <v>202000</v>
      </c>
      <c r="D35" s="31">
        <v>100000</v>
      </c>
      <c r="E35" s="31">
        <f>C35-D35</f>
        <v>102000</v>
      </c>
      <c r="F35" s="3"/>
      <c r="G35" s="33"/>
      <c r="H35" s="30"/>
      <c r="I35" s="34"/>
      <c r="J35" s="32" t="s">
        <v>38</v>
      </c>
      <c r="K35" s="27" t="s">
        <v>64</v>
      </c>
      <c r="L35" s="28" t="s">
        <v>65</v>
      </c>
    </row>
    <row r="36" spans="1:12" s="18" customFormat="1" ht="37.5" customHeight="1">
      <c r="A36" s="13"/>
      <c r="B36" s="37" t="s">
        <v>45</v>
      </c>
      <c r="C36" s="31">
        <v>0</v>
      </c>
      <c r="D36" s="31">
        <v>80000</v>
      </c>
      <c r="E36" s="31">
        <f>C36-D36</f>
        <v>-80000</v>
      </c>
      <c r="F36" s="3"/>
      <c r="G36" s="33"/>
      <c r="H36" s="30"/>
      <c r="I36" s="34"/>
      <c r="J36" s="32" t="s">
        <v>38</v>
      </c>
      <c r="K36" s="27" t="s">
        <v>64</v>
      </c>
      <c r="L36" s="28" t="s">
        <v>65</v>
      </c>
    </row>
    <row r="37" spans="1:12" s="18" customFormat="1" ht="37.5" customHeight="1">
      <c r="A37" s="24" t="s">
        <v>66</v>
      </c>
      <c r="B37" s="25" t="s">
        <v>67</v>
      </c>
      <c r="C37" s="3">
        <f>C38</f>
        <v>60000</v>
      </c>
      <c r="D37" s="3">
        <f>D38</f>
        <v>22000</v>
      </c>
      <c r="E37" s="3">
        <f>E38</f>
        <v>38000</v>
      </c>
      <c r="F37" s="3">
        <v>6</v>
      </c>
      <c r="G37" s="33">
        <v>10</v>
      </c>
      <c r="H37" s="30" t="s">
        <v>68</v>
      </c>
      <c r="I37" s="34">
        <v>15312060575</v>
      </c>
      <c r="J37" s="4" t="s">
        <v>38</v>
      </c>
      <c r="K37" s="27" t="s">
        <v>69</v>
      </c>
      <c r="L37" s="28" t="s">
        <v>70</v>
      </c>
    </row>
    <row r="38" spans="1:12" s="18" customFormat="1" ht="37.5" customHeight="1">
      <c r="A38" s="13"/>
      <c r="B38" s="37" t="s">
        <v>20</v>
      </c>
      <c r="C38" s="31">
        <v>60000</v>
      </c>
      <c r="D38" s="31">
        <v>22000</v>
      </c>
      <c r="E38" s="31">
        <f>C38-D38</f>
        <v>38000</v>
      </c>
      <c r="F38" s="3"/>
      <c r="G38" s="33"/>
      <c r="H38" s="30"/>
      <c r="I38" s="34"/>
      <c r="J38" s="32" t="s">
        <v>38</v>
      </c>
      <c r="K38" s="27" t="s">
        <v>69</v>
      </c>
      <c r="L38" s="28" t="s">
        <v>70</v>
      </c>
    </row>
    <row r="39" spans="1:12" s="18" customFormat="1" ht="37.5" customHeight="1">
      <c r="A39" s="24" t="s">
        <v>71</v>
      </c>
      <c r="B39" s="25" t="s">
        <v>72</v>
      </c>
      <c r="C39" s="3">
        <f>C40+C41</f>
        <v>100000</v>
      </c>
      <c r="D39" s="3">
        <f>D40+D41</f>
        <v>50000</v>
      </c>
      <c r="E39" s="3">
        <f>E40+E41</f>
        <v>50000</v>
      </c>
      <c r="F39" s="3">
        <v>5</v>
      </c>
      <c r="G39" s="33">
        <v>10</v>
      </c>
      <c r="H39" s="30" t="s">
        <v>73</v>
      </c>
      <c r="I39" s="34">
        <v>13813077777</v>
      </c>
      <c r="J39" s="4" t="s">
        <v>38</v>
      </c>
      <c r="K39" s="27" t="s">
        <v>74</v>
      </c>
      <c r="L39" s="28" t="s">
        <v>75</v>
      </c>
    </row>
    <row r="40" spans="1:12" s="18" customFormat="1" ht="37.5" customHeight="1">
      <c r="A40" s="13"/>
      <c r="B40" s="37" t="s">
        <v>20</v>
      </c>
      <c r="C40" s="31">
        <v>50000</v>
      </c>
      <c r="D40" s="31">
        <v>50000</v>
      </c>
      <c r="E40" s="31">
        <f>C40-D40</f>
        <v>0</v>
      </c>
      <c r="F40" s="3"/>
      <c r="G40" s="33"/>
      <c r="H40" s="30"/>
      <c r="I40" s="34"/>
      <c r="J40" s="32" t="s">
        <v>38</v>
      </c>
      <c r="K40" s="27" t="s">
        <v>74</v>
      </c>
      <c r="L40" s="28" t="s">
        <v>75</v>
      </c>
    </row>
    <row r="41" spans="1:12" s="18" customFormat="1" ht="37.5" customHeight="1">
      <c r="A41" s="13"/>
      <c r="B41" s="37" t="s">
        <v>45</v>
      </c>
      <c r="C41" s="31">
        <v>50000</v>
      </c>
      <c r="D41" s="31">
        <v>0</v>
      </c>
      <c r="E41" s="31">
        <f>C41-D41</f>
        <v>50000</v>
      </c>
      <c r="F41" s="3"/>
      <c r="G41" s="33"/>
      <c r="H41" s="30"/>
      <c r="I41" s="34"/>
      <c r="J41" s="32" t="s">
        <v>38</v>
      </c>
      <c r="K41" s="27" t="s">
        <v>74</v>
      </c>
      <c r="L41" s="28" t="s">
        <v>75</v>
      </c>
    </row>
    <row r="42" spans="1:12" s="18" customFormat="1" ht="37.5" customHeight="1">
      <c r="A42" s="24" t="s">
        <v>76</v>
      </c>
      <c r="B42" s="25" t="s">
        <v>77</v>
      </c>
      <c r="C42" s="3">
        <f>C43</f>
        <v>120000</v>
      </c>
      <c r="D42" s="3">
        <f>D43</f>
        <v>120000</v>
      </c>
      <c r="E42" s="3">
        <f>E43</f>
        <v>0</v>
      </c>
      <c r="F42" s="3">
        <v>6</v>
      </c>
      <c r="G42" s="33">
        <v>10</v>
      </c>
      <c r="H42" s="30" t="s">
        <v>78</v>
      </c>
      <c r="I42" s="34">
        <v>15295510709</v>
      </c>
      <c r="J42" s="4" t="s">
        <v>38</v>
      </c>
      <c r="K42" s="27" t="s">
        <v>79</v>
      </c>
      <c r="L42" s="28" t="s">
        <v>80</v>
      </c>
    </row>
    <row r="43" spans="1:12" s="18" customFormat="1" ht="37.5" customHeight="1">
      <c r="A43" s="13"/>
      <c r="B43" s="37" t="s">
        <v>20</v>
      </c>
      <c r="C43" s="31">
        <v>120000</v>
      </c>
      <c r="D43" s="31">
        <v>120000</v>
      </c>
      <c r="E43" s="31">
        <f>C43-D43</f>
        <v>0</v>
      </c>
      <c r="F43" s="3"/>
      <c r="G43" s="33"/>
      <c r="H43" s="30"/>
      <c r="I43" s="34"/>
      <c r="J43" s="32" t="s">
        <v>38</v>
      </c>
      <c r="K43" s="27" t="s">
        <v>79</v>
      </c>
      <c r="L43" s="28" t="s">
        <v>80</v>
      </c>
    </row>
    <row r="44" spans="1:12" s="18" customFormat="1" ht="37.5" customHeight="1">
      <c r="A44" s="24" t="s">
        <v>81</v>
      </c>
      <c r="B44" s="25" t="s">
        <v>82</v>
      </c>
      <c r="C44" s="3">
        <f>C45</f>
        <v>200000</v>
      </c>
      <c r="D44" s="3">
        <f>D45</f>
        <v>120000</v>
      </c>
      <c r="E44" s="3">
        <f>E45</f>
        <v>80000</v>
      </c>
      <c r="F44" s="3">
        <v>20</v>
      </c>
      <c r="G44" s="33">
        <v>10</v>
      </c>
      <c r="H44" s="30" t="s">
        <v>83</v>
      </c>
      <c r="I44" s="34">
        <v>13601439888</v>
      </c>
      <c r="J44" s="4" t="s">
        <v>38</v>
      </c>
      <c r="K44" s="27" t="s">
        <v>84</v>
      </c>
      <c r="L44" s="28" t="s">
        <v>85</v>
      </c>
    </row>
    <row r="45" spans="1:12" s="18" customFormat="1" ht="37.5" customHeight="1">
      <c r="A45" s="13"/>
      <c r="B45" s="37" t="s">
        <v>20</v>
      </c>
      <c r="C45" s="31">
        <v>200000</v>
      </c>
      <c r="D45" s="31">
        <v>120000</v>
      </c>
      <c r="E45" s="31">
        <f>C45-D45</f>
        <v>80000</v>
      </c>
      <c r="F45" s="3"/>
      <c r="G45" s="33"/>
      <c r="H45" s="30"/>
      <c r="I45" s="34"/>
      <c r="J45" s="32" t="s">
        <v>38</v>
      </c>
      <c r="K45" s="27" t="s">
        <v>84</v>
      </c>
      <c r="L45" s="28" t="s">
        <v>85</v>
      </c>
    </row>
    <row r="46" spans="1:12" s="18" customFormat="1" ht="37.5" customHeight="1">
      <c r="A46" s="24" t="s">
        <v>86</v>
      </c>
      <c r="B46" s="25" t="s">
        <v>87</v>
      </c>
      <c r="C46" s="3">
        <v>11000</v>
      </c>
      <c r="D46" s="3">
        <v>0</v>
      </c>
      <c r="E46" s="3">
        <f>C46-D46</f>
        <v>11000</v>
      </c>
      <c r="F46" s="3">
        <v>8</v>
      </c>
      <c r="G46" s="33">
        <v>40</v>
      </c>
      <c r="H46" s="30" t="s">
        <v>88</v>
      </c>
      <c r="I46" s="34">
        <v>17766428897</v>
      </c>
      <c r="J46" s="4" t="s">
        <v>33</v>
      </c>
      <c r="K46" s="27" t="s">
        <v>89</v>
      </c>
      <c r="L46" s="28" t="s">
        <v>90</v>
      </c>
    </row>
    <row r="47" spans="1:12" s="18" customFormat="1" ht="37.5" customHeight="1">
      <c r="A47" s="24" t="s">
        <v>91</v>
      </c>
      <c r="B47" s="25" t="s">
        <v>92</v>
      </c>
      <c r="C47" s="3">
        <v>0</v>
      </c>
      <c r="D47" s="3">
        <v>0</v>
      </c>
      <c r="E47" s="3">
        <v>0</v>
      </c>
      <c r="F47" s="3"/>
      <c r="G47" s="33"/>
      <c r="H47" s="30"/>
      <c r="I47" s="34"/>
      <c r="J47" s="4" t="s">
        <v>93</v>
      </c>
      <c r="K47" s="38" t="s">
        <v>94</v>
      </c>
      <c r="L47" s="28" t="s">
        <v>95</v>
      </c>
    </row>
    <row r="48" spans="1:12" s="18" customFormat="1" ht="37.5" customHeight="1">
      <c r="A48" s="24" t="s">
        <v>96</v>
      </c>
      <c r="B48" s="25" t="s">
        <v>97</v>
      </c>
      <c r="C48" s="3">
        <f>C49</f>
        <v>150000</v>
      </c>
      <c r="D48" s="3">
        <f>D49</f>
        <v>0</v>
      </c>
      <c r="E48" s="3">
        <f>E49</f>
        <v>150000</v>
      </c>
      <c r="F48" s="3"/>
      <c r="G48" s="33"/>
      <c r="H48" s="30"/>
      <c r="I48" s="34"/>
      <c r="J48" s="4" t="s">
        <v>38</v>
      </c>
      <c r="K48" s="38" t="s">
        <v>98</v>
      </c>
      <c r="L48" s="28" t="s">
        <v>99</v>
      </c>
    </row>
    <row r="49" spans="1:12" s="18" customFormat="1" ht="37.5" customHeight="1">
      <c r="A49" s="13"/>
      <c r="B49" s="37" t="s">
        <v>45</v>
      </c>
      <c r="C49" s="31">
        <v>150000</v>
      </c>
      <c r="D49" s="31">
        <v>0</v>
      </c>
      <c r="E49" s="31">
        <f>C49-D49</f>
        <v>150000</v>
      </c>
      <c r="F49" s="3"/>
      <c r="G49" s="33"/>
      <c r="H49" s="30"/>
      <c r="I49" s="34"/>
      <c r="J49" s="32" t="s">
        <v>38</v>
      </c>
      <c r="K49" s="38" t="s">
        <v>98</v>
      </c>
      <c r="L49" s="28" t="s">
        <v>99</v>
      </c>
    </row>
    <row r="50" spans="1:12" ht="30" customHeight="1">
      <c r="A50" s="20" t="s">
        <v>100</v>
      </c>
      <c r="B50" s="21" t="s">
        <v>101</v>
      </c>
      <c r="C50" s="22"/>
      <c r="D50" s="22"/>
      <c r="E50" s="22"/>
      <c r="F50" s="22"/>
      <c r="G50" s="22"/>
      <c r="H50" s="22"/>
      <c r="I50" s="22"/>
      <c r="J50" s="22"/>
      <c r="K50" s="22"/>
      <c r="L50" s="23"/>
    </row>
    <row r="51" spans="1:12" ht="30" customHeight="1">
      <c r="A51" s="24" t="s">
        <v>102</v>
      </c>
      <c r="B51" s="25" t="s">
        <v>103</v>
      </c>
      <c r="C51" s="3">
        <f>C52+C53+C54</f>
        <v>90000</v>
      </c>
      <c r="D51" s="3">
        <f>D52+D53+D54</f>
        <v>40000</v>
      </c>
      <c r="E51" s="3">
        <f>E52+E53+E54</f>
        <v>50000</v>
      </c>
      <c r="F51" s="31"/>
      <c r="G51" s="39"/>
      <c r="H51" s="30"/>
      <c r="I51" s="34"/>
      <c r="J51" s="4" t="s">
        <v>38</v>
      </c>
      <c r="K51" s="40" t="s">
        <v>104</v>
      </c>
      <c r="L51" s="28" t="s">
        <v>105</v>
      </c>
    </row>
    <row r="52" spans="1:12" ht="30" customHeight="1">
      <c r="A52" s="41"/>
      <c r="B52" s="37" t="s">
        <v>19</v>
      </c>
      <c r="C52" s="31">
        <v>50000</v>
      </c>
      <c r="D52" s="31">
        <v>0</v>
      </c>
      <c r="E52" s="31">
        <f>C52-D52</f>
        <v>50000</v>
      </c>
      <c r="F52" s="31"/>
      <c r="G52" s="39"/>
      <c r="H52" s="30"/>
      <c r="I52" s="34"/>
      <c r="J52" s="32" t="s">
        <v>38</v>
      </c>
      <c r="K52" s="40" t="s">
        <v>104</v>
      </c>
      <c r="L52" s="28" t="s">
        <v>105</v>
      </c>
    </row>
    <row r="53" spans="1:12" ht="30" customHeight="1">
      <c r="A53" s="41"/>
      <c r="B53" s="37" t="s">
        <v>20</v>
      </c>
      <c r="C53" s="31">
        <v>20000</v>
      </c>
      <c r="D53" s="31">
        <v>20000</v>
      </c>
      <c r="E53" s="31">
        <f>C53-D53</f>
        <v>0</v>
      </c>
      <c r="F53" s="31"/>
      <c r="G53" s="39"/>
      <c r="H53" s="30"/>
      <c r="I53" s="34"/>
      <c r="J53" s="32" t="s">
        <v>38</v>
      </c>
      <c r="K53" s="40" t="s">
        <v>104</v>
      </c>
      <c r="L53" s="28" t="s">
        <v>105</v>
      </c>
    </row>
    <row r="54" spans="1:12" ht="30" customHeight="1">
      <c r="A54" s="41"/>
      <c r="B54" s="37" t="s">
        <v>45</v>
      </c>
      <c r="C54" s="31">
        <v>20000</v>
      </c>
      <c r="D54" s="31">
        <v>20000</v>
      </c>
      <c r="E54" s="31">
        <f>C54-D54</f>
        <v>0</v>
      </c>
      <c r="F54" s="31"/>
      <c r="G54" s="39"/>
      <c r="H54" s="30"/>
      <c r="I54" s="34"/>
      <c r="J54" s="32" t="s">
        <v>38</v>
      </c>
      <c r="K54" s="40" t="s">
        <v>104</v>
      </c>
      <c r="L54" s="28" t="s">
        <v>105</v>
      </c>
    </row>
    <row r="55" spans="1:12" ht="30" customHeight="1">
      <c r="A55" s="24" t="s">
        <v>106</v>
      </c>
      <c r="B55" s="25" t="s">
        <v>107</v>
      </c>
      <c r="C55" s="3">
        <f>C56+C57</f>
        <v>301236.59999999998</v>
      </c>
      <c r="D55" s="3">
        <f>D56+D57</f>
        <v>296527</v>
      </c>
      <c r="E55" s="3">
        <f>E56+E57</f>
        <v>4709.5999999999767</v>
      </c>
      <c r="F55" s="31"/>
      <c r="G55" s="39"/>
      <c r="H55" s="30"/>
      <c r="I55" s="34"/>
      <c r="J55" s="4" t="s">
        <v>33</v>
      </c>
      <c r="K55" s="40" t="s">
        <v>108</v>
      </c>
      <c r="L55" s="28" t="s">
        <v>109</v>
      </c>
    </row>
    <row r="56" spans="1:12" ht="30" customHeight="1">
      <c r="A56" s="41"/>
      <c r="B56" s="37" t="s">
        <v>19</v>
      </c>
      <c r="C56" s="31">
        <v>301236.59999999998</v>
      </c>
      <c r="D56" s="31">
        <v>272916</v>
      </c>
      <c r="E56" s="31">
        <f>C56-D56</f>
        <v>28320.599999999977</v>
      </c>
      <c r="F56" s="31"/>
      <c r="G56" s="39"/>
      <c r="H56" s="30"/>
      <c r="I56" s="34"/>
      <c r="J56" s="32" t="s">
        <v>33</v>
      </c>
      <c r="K56" s="40" t="s">
        <v>108</v>
      </c>
      <c r="L56" s="28" t="s">
        <v>109</v>
      </c>
    </row>
    <row r="57" spans="1:12" ht="30" customHeight="1">
      <c r="A57" s="41"/>
      <c r="B57" s="37" t="s">
        <v>20</v>
      </c>
      <c r="C57" s="31">
        <v>0</v>
      </c>
      <c r="D57" s="31">
        <v>23611</v>
      </c>
      <c r="E57" s="31">
        <f>C57-D57</f>
        <v>-23611</v>
      </c>
      <c r="F57" s="31"/>
      <c r="G57" s="39"/>
      <c r="H57" s="30"/>
      <c r="I57" s="34"/>
      <c r="J57" s="32" t="s">
        <v>33</v>
      </c>
      <c r="K57" s="40" t="s">
        <v>108</v>
      </c>
      <c r="L57" s="28" t="s">
        <v>109</v>
      </c>
    </row>
    <row r="58" spans="1:12" s="18" customFormat="1" ht="37.5" customHeight="1">
      <c r="A58" s="24" t="s">
        <v>110</v>
      </c>
      <c r="B58" s="25" t="s">
        <v>111</v>
      </c>
      <c r="C58" s="3">
        <f>C59</f>
        <v>200000</v>
      </c>
      <c r="D58" s="3">
        <f>D59</f>
        <v>100000</v>
      </c>
      <c r="E58" s="3">
        <f>E59</f>
        <v>100000</v>
      </c>
      <c r="F58" s="3">
        <v>20</v>
      </c>
      <c r="G58" s="33">
        <v>50</v>
      </c>
      <c r="H58" s="30" t="s">
        <v>112</v>
      </c>
      <c r="I58" s="34">
        <v>18851689529</v>
      </c>
      <c r="J58" s="4" t="s">
        <v>38</v>
      </c>
      <c r="K58" s="27" t="s">
        <v>113</v>
      </c>
      <c r="L58" s="28" t="s">
        <v>114</v>
      </c>
    </row>
    <row r="59" spans="1:12" s="18" customFormat="1" ht="37.5" customHeight="1">
      <c r="A59" s="13"/>
      <c r="B59" s="30" t="s">
        <v>20</v>
      </c>
      <c r="C59" s="31">
        <v>200000</v>
      </c>
      <c r="D59" s="31">
        <v>100000</v>
      </c>
      <c r="E59" s="31">
        <f>C59-D59</f>
        <v>100000</v>
      </c>
      <c r="F59" s="3"/>
      <c r="G59" s="33"/>
      <c r="H59" s="30"/>
      <c r="I59" s="34"/>
      <c r="J59" s="32" t="s">
        <v>38</v>
      </c>
      <c r="K59" s="27" t="s">
        <v>113</v>
      </c>
      <c r="L59" s="28" t="s">
        <v>114</v>
      </c>
    </row>
    <row r="60" spans="1:12" s="18" customFormat="1" ht="37.5" customHeight="1">
      <c r="A60" s="24" t="s">
        <v>115</v>
      </c>
      <c r="B60" s="25" t="s">
        <v>116</v>
      </c>
      <c r="C60" s="3">
        <f>C61+C62</f>
        <v>200000</v>
      </c>
      <c r="D60" s="3">
        <f>D61+D62</f>
        <v>200000</v>
      </c>
      <c r="E60" s="3">
        <f>C60-D60</f>
        <v>0</v>
      </c>
      <c r="F60" s="3"/>
      <c r="G60" s="33"/>
      <c r="H60" s="30"/>
      <c r="I60" s="34"/>
      <c r="J60" s="4" t="s">
        <v>38</v>
      </c>
      <c r="K60" s="40" t="s">
        <v>117</v>
      </c>
      <c r="L60" s="28" t="s">
        <v>118</v>
      </c>
    </row>
    <row r="61" spans="1:12" s="18" customFormat="1" ht="37.5" customHeight="1">
      <c r="A61" s="13"/>
      <c r="B61" s="37" t="s">
        <v>20</v>
      </c>
      <c r="C61" s="31">
        <v>200000</v>
      </c>
      <c r="D61" s="31">
        <v>100000</v>
      </c>
      <c r="E61" s="31">
        <f>C61-D61</f>
        <v>100000</v>
      </c>
      <c r="F61" s="3"/>
      <c r="G61" s="33"/>
      <c r="H61" s="30"/>
      <c r="I61" s="34"/>
      <c r="J61" s="32" t="s">
        <v>38</v>
      </c>
      <c r="K61" s="40" t="s">
        <v>117</v>
      </c>
      <c r="L61" s="28" t="s">
        <v>118</v>
      </c>
    </row>
    <row r="62" spans="1:12" s="18" customFormat="1" ht="37.5" customHeight="1">
      <c r="A62" s="13"/>
      <c r="B62" s="37" t="s">
        <v>45</v>
      </c>
      <c r="C62" s="31">
        <v>0</v>
      </c>
      <c r="D62" s="31">
        <v>100000</v>
      </c>
      <c r="E62" s="31">
        <f>C62-D62</f>
        <v>-100000</v>
      </c>
      <c r="F62" s="3"/>
      <c r="G62" s="33"/>
      <c r="H62" s="30"/>
      <c r="I62" s="34"/>
      <c r="J62" s="32" t="s">
        <v>38</v>
      </c>
      <c r="K62" s="40" t="s">
        <v>117</v>
      </c>
      <c r="L62" s="28" t="s">
        <v>118</v>
      </c>
    </row>
    <row r="63" spans="1:12" s="18" customFormat="1" ht="37.5" customHeight="1">
      <c r="A63" s="24" t="s">
        <v>119</v>
      </c>
      <c r="B63" s="25" t="s">
        <v>120</v>
      </c>
      <c r="C63" s="3">
        <f>C64+C65</f>
        <v>332569.18</v>
      </c>
      <c r="D63" s="3">
        <f>D64+D65</f>
        <v>250000</v>
      </c>
      <c r="E63" s="3">
        <f>E64+E65</f>
        <v>82569.179999999993</v>
      </c>
      <c r="F63" s="3"/>
      <c r="G63" s="33"/>
      <c r="H63" s="30"/>
      <c r="I63" s="34"/>
      <c r="J63" s="4" t="s">
        <v>121</v>
      </c>
      <c r="K63" s="35" t="s">
        <v>122</v>
      </c>
      <c r="L63" s="28" t="s">
        <v>123</v>
      </c>
    </row>
    <row r="64" spans="1:12" s="18" customFormat="1" ht="37.5" customHeight="1">
      <c r="A64" s="13"/>
      <c r="B64" s="37" t="s">
        <v>20</v>
      </c>
      <c r="C64" s="31">
        <v>250000</v>
      </c>
      <c r="D64" s="31">
        <v>0</v>
      </c>
      <c r="E64" s="31">
        <f>C64-D64</f>
        <v>250000</v>
      </c>
      <c r="F64" s="3"/>
      <c r="G64" s="33"/>
      <c r="H64" s="30"/>
      <c r="I64" s="34"/>
      <c r="J64" s="32" t="s">
        <v>121</v>
      </c>
      <c r="K64" s="35" t="s">
        <v>122</v>
      </c>
      <c r="L64" s="28" t="s">
        <v>123</v>
      </c>
    </row>
    <row r="65" spans="1:12" s="18" customFormat="1" ht="37.5" customHeight="1">
      <c r="A65" s="13"/>
      <c r="B65" s="37" t="s">
        <v>45</v>
      </c>
      <c r="C65" s="31">
        <v>82569.179999999993</v>
      </c>
      <c r="D65" s="31">
        <v>250000</v>
      </c>
      <c r="E65" s="31">
        <f>C65-D65</f>
        <v>-167430.82</v>
      </c>
      <c r="F65" s="3"/>
      <c r="G65" s="33"/>
      <c r="H65" s="30"/>
      <c r="I65" s="34"/>
      <c r="J65" s="32" t="s">
        <v>121</v>
      </c>
      <c r="K65" s="35" t="s">
        <v>122</v>
      </c>
      <c r="L65" s="28" t="s">
        <v>123</v>
      </c>
    </row>
    <row r="66" spans="1:12" s="18" customFormat="1" ht="37.5" customHeight="1">
      <c r="A66" s="24" t="s">
        <v>124</v>
      </c>
      <c r="B66" s="25" t="s">
        <v>125</v>
      </c>
      <c r="C66" s="3">
        <f>C67+C68</f>
        <v>200000</v>
      </c>
      <c r="D66" s="3">
        <f>D67+D68</f>
        <v>200000</v>
      </c>
      <c r="E66" s="3">
        <f>E67+E68</f>
        <v>0</v>
      </c>
      <c r="F66" s="3"/>
      <c r="G66" s="33"/>
      <c r="H66" s="30"/>
      <c r="I66" s="34"/>
      <c r="J66" s="4" t="s">
        <v>121</v>
      </c>
      <c r="K66" s="35" t="s">
        <v>126</v>
      </c>
      <c r="L66" s="28" t="s">
        <v>127</v>
      </c>
    </row>
    <row r="67" spans="1:12" s="18" customFormat="1" ht="37.5" customHeight="1">
      <c r="A67" s="13"/>
      <c r="B67" s="37" t="s">
        <v>20</v>
      </c>
      <c r="C67" s="31">
        <v>200000</v>
      </c>
      <c r="D67" s="31">
        <v>0</v>
      </c>
      <c r="E67" s="31">
        <f>C67-D67</f>
        <v>200000</v>
      </c>
      <c r="F67" s="3"/>
      <c r="G67" s="33"/>
      <c r="H67" s="30"/>
      <c r="I67" s="34"/>
      <c r="J67" s="32" t="s">
        <v>121</v>
      </c>
      <c r="K67" s="35" t="s">
        <v>126</v>
      </c>
      <c r="L67" s="28" t="s">
        <v>127</v>
      </c>
    </row>
    <row r="68" spans="1:12" s="18" customFormat="1" ht="37.5" customHeight="1">
      <c r="A68" s="13"/>
      <c r="B68" s="37" t="s">
        <v>45</v>
      </c>
      <c r="C68" s="31">
        <v>0</v>
      </c>
      <c r="D68" s="31">
        <v>200000</v>
      </c>
      <c r="E68" s="31">
        <f>C68-D68</f>
        <v>-200000</v>
      </c>
      <c r="F68" s="3"/>
      <c r="G68" s="33"/>
      <c r="H68" s="30"/>
      <c r="I68" s="34"/>
      <c r="J68" s="32" t="s">
        <v>121</v>
      </c>
      <c r="K68" s="35" t="s">
        <v>126</v>
      </c>
      <c r="L68" s="28" t="s">
        <v>127</v>
      </c>
    </row>
    <row r="69" spans="1:12" s="18" customFormat="1" ht="37.5" customHeight="1">
      <c r="A69" s="24" t="s">
        <v>128</v>
      </c>
      <c r="B69" s="25" t="s">
        <v>129</v>
      </c>
      <c r="C69" s="3">
        <f>C70</f>
        <v>200000</v>
      </c>
      <c r="D69" s="3">
        <f>D70</f>
        <v>85000</v>
      </c>
      <c r="E69" s="3">
        <f>E70</f>
        <v>115000</v>
      </c>
      <c r="F69" s="6"/>
      <c r="G69" s="42"/>
      <c r="H69" s="43"/>
      <c r="I69" s="44"/>
      <c r="J69" s="4" t="s">
        <v>38</v>
      </c>
      <c r="K69" s="35" t="s">
        <v>130</v>
      </c>
      <c r="L69" s="28" t="s">
        <v>131</v>
      </c>
    </row>
    <row r="70" spans="1:12" s="18" customFormat="1" ht="37.5" customHeight="1">
      <c r="A70" s="13"/>
      <c r="B70" s="37" t="s">
        <v>45</v>
      </c>
      <c r="C70" s="31">
        <v>200000</v>
      </c>
      <c r="D70" s="31">
        <v>85000</v>
      </c>
      <c r="E70" s="31">
        <f>C70-D70</f>
        <v>115000</v>
      </c>
      <c r="F70" s="6"/>
      <c r="G70" s="42"/>
      <c r="H70" s="43"/>
      <c r="I70" s="44"/>
      <c r="J70" s="32" t="s">
        <v>38</v>
      </c>
      <c r="K70" s="35" t="s">
        <v>130</v>
      </c>
      <c r="L70" s="28" t="s">
        <v>131</v>
      </c>
    </row>
    <row r="71" spans="1:12" s="18" customFormat="1" ht="37.5" customHeight="1">
      <c r="A71" s="24" t="s">
        <v>132</v>
      </c>
      <c r="B71" s="25" t="s">
        <v>133</v>
      </c>
      <c r="C71" s="3">
        <f>C72</f>
        <v>50000</v>
      </c>
      <c r="D71" s="3">
        <f>D72</f>
        <v>0</v>
      </c>
      <c r="E71" s="3">
        <f>E72</f>
        <v>50000</v>
      </c>
      <c r="F71" s="6"/>
      <c r="G71" s="42"/>
      <c r="H71" s="43"/>
      <c r="I71" s="44"/>
      <c r="J71" s="4" t="s">
        <v>38</v>
      </c>
      <c r="K71" s="35" t="s">
        <v>134</v>
      </c>
      <c r="L71" s="28" t="s">
        <v>135</v>
      </c>
    </row>
    <row r="72" spans="1:12" s="18" customFormat="1" ht="37.5" customHeight="1">
      <c r="A72" s="13"/>
      <c r="B72" s="43" t="s">
        <v>45</v>
      </c>
      <c r="C72" s="31">
        <v>50000</v>
      </c>
      <c r="D72" s="31">
        <v>0</v>
      </c>
      <c r="E72" s="31">
        <v>50000</v>
      </c>
      <c r="F72" s="6"/>
      <c r="G72" s="42"/>
      <c r="H72" s="43"/>
      <c r="I72" s="44"/>
      <c r="J72" s="32" t="s">
        <v>38</v>
      </c>
      <c r="K72" s="35" t="s">
        <v>134</v>
      </c>
      <c r="L72" s="28" t="s">
        <v>135</v>
      </c>
    </row>
    <row r="73" spans="1:12" s="18" customFormat="1" ht="37.5" customHeight="1">
      <c r="A73" s="24" t="s">
        <v>136</v>
      </c>
      <c r="B73" s="25" t="s">
        <v>137</v>
      </c>
      <c r="C73" s="3">
        <f>C74</f>
        <v>50000</v>
      </c>
      <c r="D73" s="3">
        <f>D74</f>
        <v>0</v>
      </c>
      <c r="E73" s="3">
        <f>E74</f>
        <v>50000</v>
      </c>
      <c r="F73" s="6"/>
      <c r="G73" s="42"/>
      <c r="H73" s="43"/>
      <c r="I73" s="44"/>
      <c r="J73" s="4" t="s">
        <v>38</v>
      </c>
      <c r="K73" s="35" t="s">
        <v>138</v>
      </c>
      <c r="L73" s="28" t="s">
        <v>139</v>
      </c>
    </row>
    <row r="74" spans="1:12" s="18" customFormat="1" ht="37.5" customHeight="1">
      <c r="A74" s="13"/>
      <c r="B74" s="37" t="s">
        <v>45</v>
      </c>
      <c r="C74" s="31">
        <v>50000</v>
      </c>
      <c r="D74" s="31">
        <v>0</v>
      </c>
      <c r="E74" s="31">
        <f>C74-D74</f>
        <v>50000</v>
      </c>
      <c r="F74" s="6"/>
      <c r="G74" s="42"/>
      <c r="H74" s="43"/>
      <c r="I74" s="44"/>
      <c r="J74" s="32" t="s">
        <v>38</v>
      </c>
      <c r="K74" s="35" t="s">
        <v>138</v>
      </c>
      <c r="L74" s="28" t="s">
        <v>139</v>
      </c>
    </row>
    <row r="75" spans="1:12" s="18" customFormat="1" ht="37.5" customHeight="1">
      <c r="A75" s="24" t="s">
        <v>140</v>
      </c>
      <c r="B75" s="25" t="s">
        <v>141</v>
      </c>
      <c r="C75" s="3">
        <f>C76</f>
        <v>50000</v>
      </c>
      <c r="D75" s="3">
        <f>D76</f>
        <v>0</v>
      </c>
      <c r="E75" s="3">
        <f>E76</f>
        <v>50000</v>
      </c>
      <c r="F75" s="6"/>
      <c r="G75" s="42"/>
      <c r="H75" s="43"/>
      <c r="I75" s="44"/>
      <c r="J75" s="4" t="s">
        <v>38</v>
      </c>
      <c r="K75" s="35" t="s">
        <v>142</v>
      </c>
      <c r="L75" s="28" t="s">
        <v>143</v>
      </c>
    </row>
    <row r="76" spans="1:12" s="18" customFormat="1" ht="37.5" customHeight="1">
      <c r="A76" s="13"/>
      <c r="B76" s="37" t="s">
        <v>45</v>
      </c>
      <c r="C76" s="31">
        <v>50000</v>
      </c>
      <c r="D76" s="31">
        <v>0</v>
      </c>
      <c r="E76" s="31">
        <f>C76-D76</f>
        <v>50000</v>
      </c>
      <c r="F76" s="6"/>
      <c r="G76" s="42"/>
      <c r="H76" s="43"/>
      <c r="I76" s="44"/>
      <c r="J76" s="32" t="s">
        <v>38</v>
      </c>
      <c r="K76" s="35" t="s">
        <v>142</v>
      </c>
      <c r="L76" s="28" t="s">
        <v>143</v>
      </c>
    </row>
    <row r="77" spans="1:12" ht="30" customHeight="1">
      <c r="A77" s="20" t="s">
        <v>144</v>
      </c>
      <c r="B77" s="21" t="s">
        <v>145</v>
      </c>
      <c r="C77" s="22"/>
      <c r="D77" s="22"/>
      <c r="E77" s="22"/>
      <c r="F77" s="22"/>
      <c r="G77" s="22"/>
      <c r="H77" s="22"/>
      <c r="I77" s="22"/>
      <c r="J77" s="22"/>
      <c r="K77" s="22"/>
      <c r="L77" s="23"/>
    </row>
    <row r="78" spans="1:12" s="18" customFormat="1" ht="30" customHeight="1">
      <c r="A78" s="24" t="s">
        <v>146</v>
      </c>
      <c r="B78" s="25" t="s">
        <v>147</v>
      </c>
      <c r="C78" s="3">
        <f>SUM(C80:C97)</f>
        <v>3229100</v>
      </c>
      <c r="D78" s="3">
        <f>SUM(D80:D97)</f>
        <v>982000</v>
      </c>
      <c r="E78" s="3">
        <f>SUM(E80:E97)</f>
        <v>2247100</v>
      </c>
      <c r="F78" s="3">
        <f>SUM(F79:F97)</f>
        <v>125</v>
      </c>
      <c r="G78" s="33">
        <f>SUM(G79:G94)</f>
        <v>160</v>
      </c>
      <c r="H78" s="30" t="s">
        <v>148</v>
      </c>
      <c r="I78" s="34">
        <v>13033513830</v>
      </c>
      <c r="J78" s="4" t="s">
        <v>38</v>
      </c>
      <c r="K78" s="45" t="s">
        <v>149</v>
      </c>
      <c r="L78" s="28" t="s">
        <v>150</v>
      </c>
    </row>
    <row r="79" spans="1:12" s="18" customFormat="1" ht="30" customHeight="1">
      <c r="A79" s="24"/>
      <c r="B79" s="46" t="s">
        <v>151</v>
      </c>
      <c r="C79" s="3"/>
      <c r="D79" s="3"/>
      <c r="E79" s="3"/>
      <c r="F79" s="31">
        <v>30</v>
      </c>
      <c r="G79" s="39">
        <v>30</v>
      </c>
      <c r="H79" s="30" t="s">
        <v>152</v>
      </c>
      <c r="I79" s="34">
        <v>13812267310</v>
      </c>
      <c r="J79" s="32" t="s">
        <v>38</v>
      </c>
      <c r="K79" s="35" t="s">
        <v>153</v>
      </c>
      <c r="L79" s="28" t="s">
        <v>150</v>
      </c>
    </row>
    <row r="80" spans="1:12" s="18" customFormat="1" ht="30" customHeight="1">
      <c r="A80" s="24"/>
      <c r="B80" s="46" t="s">
        <v>20</v>
      </c>
      <c r="C80" s="31">
        <v>250000</v>
      </c>
      <c r="D80" s="31">
        <v>90000</v>
      </c>
      <c r="E80" s="31">
        <f>C80-D80</f>
        <v>160000</v>
      </c>
      <c r="F80" s="31"/>
      <c r="G80" s="39"/>
      <c r="H80" s="30"/>
      <c r="I80" s="34"/>
      <c r="J80" s="32" t="s">
        <v>38</v>
      </c>
      <c r="K80" s="35" t="s">
        <v>153</v>
      </c>
      <c r="L80" s="28" t="s">
        <v>150</v>
      </c>
    </row>
    <row r="81" spans="1:12" s="18" customFormat="1" ht="30" customHeight="1">
      <c r="A81" s="24"/>
      <c r="B81" s="46" t="s">
        <v>154</v>
      </c>
      <c r="C81" s="3"/>
      <c r="D81" s="3"/>
      <c r="E81" s="3"/>
      <c r="F81" s="31">
        <v>18</v>
      </c>
      <c r="G81" s="39">
        <v>25</v>
      </c>
      <c r="H81" s="30" t="s">
        <v>155</v>
      </c>
      <c r="I81" s="34">
        <v>13961651000</v>
      </c>
      <c r="J81" s="32" t="s">
        <v>38</v>
      </c>
      <c r="K81" s="35" t="s">
        <v>156</v>
      </c>
      <c r="L81" s="28" t="s">
        <v>150</v>
      </c>
    </row>
    <row r="82" spans="1:12" s="18" customFormat="1" ht="30" customHeight="1">
      <c r="A82" s="24"/>
      <c r="B82" s="46" t="s">
        <v>20</v>
      </c>
      <c r="C82" s="31">
        <v>180000</v>
      </c>
      <c r="D82" s="31">
        <v>60000</v>
      </c>
      <c r="E82" s="31">
        <f>C82-D82</f>
        <v>120000</v>
      </c>
      <c r="F82" s="31"/>
      <c r="G82" s="39"/>
      <c r="H82" s="30"/>
      <c r="I82" s="34"/>
      <c r="J82" s="32" t="s">
        <v>38</v>
      </c>
      <c r="K82" s="35" t="s">
        <v>156</v>
      </c>
      <c r="L82" s="28" t="s">
        <v>150</v>
      </c>
    </row>
    <row r="83" spans="1:12" s="18" customFormat="1" ht="30" customHeight="1">
      <c r="A83" s="24"/>
      <c r="B83" s="46" t="s">
        <v>45</v>
      </c>
      <c r="C83" s="31">
        <v>187500</v>
      </c>
      <c r="D83" s="31">
        <v>0</v>
      </c>
      <c r="E83" s="31">
        <f>C83-D83</f>
        <v>187500</v>
      </c>
      <c r="F83" s="31"/>
      <c r="G83" s="39"/>
      <c r="H83" s="30"/>
      <c r="I83" s="34"/>
      <c r="J83" s="32" t="s">
        <v>38</v>
      </c>
      <c r="K83" s="35" t="s">
        <v>156</v>
      </c>
      <c r="L83" s="28" t="s">
        <v>150</v>
      </c>
    </row>
    <row r="84" spans="1:12" s="18" customFormat="1" ht="30" customHeight="1">
      <c r="A84" s="24"/>
      <c r="B84" s="46" t="s">
        <v>157</v>
      </c>
      <c r="C84" s="3"/>
      <c r="D84" s="3"/>
      <c r="E84" s="3"/>
      <c r="F84" s="31">
        <v>6</v>
      </c>
      <c r="G84" s="39">
        <v>25</v>
      </c>
      <c r="H84" s="30" t="s">
        <v>158</v>
      </c>
      <c r="I84" s="34">
        <v>13906150158</v>
      </c>
      <c r="J84" s="32" t="s">
        <v>38</v>
      </c>
      <c r="K84" s="35" t="s">
        <v>159</v>
      </c>
      <c r="L84" s="28" t="s">
        <v>150</v>
      </c>
    </row>
    <row r="85" spans="1:12" s="18" customFormat="1" ht="30" customHeight="1">
      <c r="A85" s="24"/>
      <c r="B85" s="46" t="s">
        <v>20</v>
      </c>
      <c r="C85" s="31">
        <v>60000</v>
      </c>
      <c r="D85" s="31">
        <v>60000</v>
      </c>
      <c r="E85" s="31">
        <f>C85-D85</f>
        <v>0</v>
      </c>
      <c r="F85" s="31"/>
      <c r="G85" s="39"/>
      <c r="H85" s="30"/>
      <c r="I85" s="34"/>
      <c r="J85" s="32" t="s">
        <v>38</v>
      </c>
      <c r="K85" s="35" t="s">
        <v>159</v>
      </c>
      <c r="L85" s="28" t="s">
        <v>150</v>
      </c>
    </row>
    <row r="86" spans="1:12" s="18" customFormat="1" ht="30" customHeight="1">
      <c r="A86" s="24"/>
      <c r="B86" s="46" t="s">
        <v>45</v>
      </c>
      <c r="C86" s="31">
        <v>60000</v>
      </c>
      <c r="D86" s="31">
        <v>0</v>
      </c>
      <c r="E86" s="31">
        <v>60000</v>
      </c>
      <c r="F86" s="31"/>
      <c r="G86" s="39"/>
      <c r="H86" s="30"/>
      <c r="I86" s="34"/>
      <c r="J86" s="32" t="s">
        <v>38</v>
      </c>
      <c r="K86" s="35" t="s">
        <v>159</v>
      </c>
      <c r="L86" s="28" t="s">
        <v>150</v>
      </c>
    </row>
    <row r="87" spans="1:12" s="18" customFormat="1" ht="30" customHeight="1">
      <c r="A87" s="24"/>
      <c r="B87" s="46" t="s">
        <v>160</v>
      </c>
      <c r="C87" s="3"/>
      <c r="D87" s="3"/>
      <c r="E87" s="3"/>
      <c r="F87" s="31">
        <v>38</v>
      </c>
      <c r="G87" s="39">
        <v>40</v>
      </c>
      <c r="H87" s="30" t="s">
        <v>161</v>
      </c>
      <c r="I87" s="34">
        <v>13906172858</v>
      </c>
      <c r="J87" s="32" t="s">
        <v>38</v>
      </c>
      <c r="K87" s="35" t="s">
        <v>162</v>
      </c>
      <c r="L87" s="28" t="s">
        <v>150</v>
      </c>
    </row>
    <row r="88" spans="1:12" s="18" customFormat="1" ht="30" customHeight="1">
      <c r="A88" s="24"/>
      <c r="B88" s="46" t="s">
        <v>20</v>
      </c>
      <c r="C88" s="31">
        <v>456600</v>
      </c>
      <c r="D88" s="31">
        <v>96000</v>
      </c>
      <c r="E88" s="31">
        <f>C88-D88</f>
        <v>360600</v>
      </c>
      <c r="F88" s="31"/>
      <c r="G88" s="39"/>
      <c r="H88" s="30"/>
      <c r="I88" s="34"/>
      <c r="J88" s="32" t="s">
        <v>38</v>
      </c>
      <c r="K88" s="35" t="s">
        <v>162</v>
      </c>
      <c r="L88" s="28" t="s">
        <v>150</v>
      </c>
    </row>
    <row r="89" spans="1:12" s="18" customFormat="1" ht="30" customHeight="1">
      <c r="A89" s="24"/>
      <c r="B89" s="46" t="s">
        <v>45</v>
      </c>
      <c r="C89" s="31">
        <v>616000</v>
      </c>
      <c r="D89" s="31">
        <v>0</v>
      </c>
      <c r="E89" s="31">
        <f>C89-D89</f>
        <v>616000</v>
      </c>
      <c r="F89" s="31"/>
      <c r="G89" s="39"/>
      <c r="H89" s="30"/>
      <c r="I89" s="34"/>
      <c r="J89" s="32" t="s">
        <v>38</v>
      </c>
      <c r="K89" s="35" t="s">
        <v>162</v>
      </c>
      <c r="L89" s="28" t="s">
        <v>150</v>
      </c>
    </row>
    <row r="90" spans="1:12" s="18" customFormat="1" ht="30" customHeight="1">
      <c r="A90" s="24"/>
      <c r="B90" s="46" t="s">
        <v>163</v>
      </c>
      <c r="C90" s="3"/>
      <c r="D90" s="3"/>
      <c r="E90" s="3"/>
      <c r="F90" s="31">
        <v>15</v>
      </c>
      <c r="G90" s="39">
        <v>20</v>
      </c>
      <c r="H90" s="30" t="s">
        <v>164</v>
      </c>
      <c r="I90" s="34">
        <v>13861708930</v>
      </c>
      <c r="J90" s="32" t="s">
        <v>38</v>
      </c>
      <c r="K90" s="35" t="s">
        <v>165</v>
      </c>
      <c r="L90" s="28" t="s">
        <v>150</v>
      </c>
    </row>
    <row r="91" spans="1:12" s="18" customFormat="1" ht="30" customHeight="1">
      <c r="A91" s="24"/>
      <c r="B91" s="46" t="s">
        <v>20</v>
      </c>
      <c r="C91" s="31">
        <v>135000</v>
      </c>
      <c r="D91" s="31">
        <v>135000</v>
      </c>
      <c r="E91" s="31">
        <f>C91-D91</f>
        <v>0</v>
      </c>
      <c r="F91" s="31"/>
      <c r="G91" s="39"/>
      <c r="H91" s="30"/>
      <c r="I91" s="34"/>
      <c r="J91" s="32" t="s">
        <v>38</v>
      </c>
      <c r="K91" s="35" t="s">
        <v>165</v>
      </c>
      <c r="L91" s="28" t="s">
        <v>150</v>
      </c>
    </row>
    <row r="92" spans="1:12" s="18" customFormat="1" ht="30" customHeight="1">
      <c r="A92" s="24"/>
      <c r="B92" s="46"/>
      <c r="C92" s="31">
        <v>460000</v>
      </c>
      <c r="D92" s="31">
        <v>460000</v>
      </c>
      <c r="E92" s="31">
        <f>C92-D92</f>
        <v>0</v>
      </c>
      <c r="F92" s="31"/>
      <c r="G92" s="39"/>
      <c r="H92" s="30"/>
      <c r="I92" s="34"/>
      <c r="J92" s="32" t="s">
        <v>38</v>
      </c>
      <c r="K92" s="35" t="s">
        <v>165</v>
      </c>
      <c r="L92" s="28" t="s">
        <v>150</v>
      </c>
    </row>
    <row r="93" spans="1:12" s="18" customFormat="1" ht="30" customHeight="1">
      <c r="A93" s="24"/>
      <c r="B93" s="46" t="s">
        <v>45</v>
      </c>
      <c r="C93" s="31">
        <v>480000</v>
      </c>
      <c r="D93" s="31">
        <v>0</v>
      </c>
      <c r="E93" s="31">
        <f>C93-D93</f>
        <v>480000</v>
      </c>
      <c r="F93" s="31"/>
      <c r="G93" s="39"/>
      <c r="H93" s="30"/>
      <c r="I93" s="34"/>
      <c r="J93" s="32" t="s">
        <v>38</v>
      </c>
      <c r="K93" s="35" t="s">
        <v>165</v>
      </c>
      <c r="L93" s="28" t="s">
        <v>150</v>
      </c>
    </row>
    <row r="94" spans="1:12" ht="30" customHeight="1">
      <c r="A94" s="24"/>
      <c r="B94" s="46" t="s">
        <v>166</v>
      </c>
      <c r="F94" s="31">
        <v>8</v>
      </c>
      <c r="G94" s="39">
        <v>20</v>
      </c>
      <c r="H94" s="30" t="s">
        <v>167</v>
      </c>
      <c r="I94" s="34">
        <v>13812030518</v>
      </c>
      <c r="J94" s="32" t="s">
        <v>38</v>
      </c>
      <c r="K94" s="35" t="s">
        <v>168</v>
      </c>
      <c r="L94" s="28" t="s">
        <v>150</v>
      </c>
    </row>
    <row r="95" spans="1:12" ht="30" customHeight="1">
      <c r="A95" s="24"/>
      <c r="B95" s="46" t="s">
        <v>20</v>
      </c>
      <c r="C95" s="31">
        <v>83000</v>
      </c>
      <c r="D95" s="31">
        <v>81000</v>
      </c>
      <c r="E95" s="31">
        <f>C95-D95</f>
        <v>2000</v>
      </c>
      <c r="F95" s="31"/>
      <c r="G95" s="39"/>
      <c r="H95" s="30"/>
      <c r="I95" s="34"/>
      <c r="J95" s="32" t="s">
        <v>38</v>
      </c>
      <c r="K95" s="35" t="s">
        <v>168</v>
      </c>
      <c r="L95" s="28" t="s">
        <v>150</v>
      </c>
    </row>
    <row r="96" spans="1:12" ht="30" customHeight="1">
      <c r="A96" s="24"/>
      <c r="B96" s="46" t="s">
        <v>45</v>
      </c>
      <c r="C96" s="31">
        <v>261000</v>
      </c>
      <c r="D96" s="31">
        <v>0</v>
      </c>
      <c r="E96" s="31">
        <f>C96-D96</f>
        <v>261000</v>
      </c>
      <c r="F96" s="31"/>
      <c r="G96" s="39"/>
      <c r="H96" s="30"/>
      <c r="I96" s="34"/>
      <c r="J96" s="32" t="s">
        <v>38</v>
      </c>
      <c r="K96" s="35" t="s">
        <v>168</v>
      </c>
      <c r="L96" s="28" t="s">
        <v>150</v>
      </c>
    </row>
    <row r="97" spans="1:12" ht="30" customHeight="1">
      <c r="A97" s="41"/>
      <c r="B97" s="46" t="s">
        <v>169</v>
      </c>
      <c r="C97" s="31">
        <v>0</v>
      </c>
      <c r="D97" s="31">
        <v>0</v>
      </c>
      <c r="E97" s="31">
        <f>C97-D97</f>
        <v>0</v>
      </c>
      <c r="F97" s="31">
        <v>10</v>
      </c>
      <c r="G97" s="39">
        <v>20</v>
      </c>
      <c r="H97" s="30" t="s">
        <v>170</v>
      </c>
      <c r="I97" s="34">
        <v>13906182608</v>
      </c>
      <c r="J97" s="32" t="s">
        <v>38</v>
      </c>
      <c r="K97" s="35" t="s">
        <v>171</v>
      </c>
      <c r="L97" s="28" t="s">
        <v>150</v>
      </c>
    </row>
    <row r="98" spans="1:12" ht="30" customHeight="1">
      <c r="A98" s="47"/>
      <c r="B98" s="21"/>
      <c r="C98" s="22"/>
      <c r="D98" s="22"/>
      <c r="E98" s="22"/>
      <c r="F98" s="22"/>
      <c r="G98" s="22"/>
      <c r="H98" s="22"/>
      <c r="I98" s="22"/>
      <c r="J98" s="22"/>
      <c r="K98" s="22"/>
      <c r="L98" s="23"/>
    </row>
    <row r="99" spans="1:12" ht="30" customHeight="1">
      <c r="A99" s="41"/>
      <c r="B99" s="25" t="s">
        <v>172</v>
      </c>
      <c r="C99" s="3">
        <v>920000</v>
      </c>
      <c r="D99" s="3">
        <v>0</v>
      </c>
      <c r="E99" s="3">
        <v>920000</v>
      </c>
      <c r="F99" s="31"/>
      <c r="G99" s="39"/>
      <c r="H99" s="30"/>
      <c r="I99" s="34"/>
      <c r="J99" s="4" t="s">
        <v>173</v>
      </c>
      <c r="K99" s="35" t="s">
        <v>165</v>
      </c>
      <c r="L99" s="28" t="s">
        <v>174</v>
      </c>
    </row>
    <row r="100" spans="1:12" ht="30" customHeight="1">
      <c r="A100" s="41"/>
      <c r="B100" s="46" t="s">
        <v>45</v>
      </c>
      <c r="C100" s="31">
        <v>920000</v>
      </c>
      <c r="D100" s="31">
        <v>0</v>
      </c>
      <c r="E100" s="31">
        <f>C100-D100</f>
        <v>920000</v>
      </c>
      <c r="F100" s="31"/>
      <c r="G100" s="39"/>
      <c r="H100" s="30"/>
      <c r="I100" s="34"/>
      <c r="J100" s="32" t="s">
        <v>173</v>
      </c>
      <c r="K100" s="35" t="s">
        <v>165</v>
      </c>
      <c r="L100" s="28" t="s">
        <v>174</v>
      </c>
    </row>
    <row r="101" spans="1:12" ht="30" customHeight="1">
      <c r="A101" s="20" t="s">
        <v>175</v>
      </c>
      <c r="B101" s="21" t="s">
        <v>176</v>
      </c>
      <c r="C101" s="22"/>
      <c r="D101" s="22"/>
      <c r="E101" s="22"/>
      <c r="F101" s="22"/>
      <c r="G101" s="22"/>
      <c r="H101" s="22"/>
      <c r="I101" s="22"/>
      <c r="J101" s="22"/>
      <c r="K101" s="22"/>
      <c r="L101" s="23"/>
    </row>
    <row r="102" spans="1:12" ht="30" customHeight="1">
      <c r="A102" s="41"/>
      <c r="B102" s="14" t="s">
        <v>9</v>
      </c>
      <c r="C102" s="14" t="s">
        <v>9</v>
      </c>
      <c r="D102" s="14" t="s">
        <v>9</v>
      </c>
      <c r="E102" s="14" t="s">
        <v>9</v>
      </c>
      <c r="F102" s="14" t="s">
        <v>9</v>
      </c>
      <c r="G102" s="14" t="s">
        <v>9</v>
      </c>
      <c r="H102" s="14" t="s">
        <v>9</v>
      </c>
      <c r="I102" s="14" t="s">
        <v>9</v>
      </c>
      <c r="J102" s="14" t="s">
        <v>9</v>
      </c>
      <c r="K102" s="14" t="s">
        <v>9</v>
      </c>
      <c r="L102" s="48" t="s">
        <v>9</v>
      </c>
    </row>
    <row r="103" spans="1:12" ht="30" customHeight="1">
      <c r="A103" s="20" t="s">
        <v>177</v>
      </c>
      <c r="B103" s="21" t="s">
        <v>178</v>
      </c>
      <c r="C103" s="22"/>
      <c r="D103" s="22"/>
      <c r="E103" s="22"/>
      <c r="F103" s="22"/>
      <c r="G103" s="22"/>
      <c r="H103" s="22"/>
      <c r="I103" s="22"/>
      <c r="J103" s="22"/>
      <c r="K103" s="22"/>
      <c r="L103" s="23"/>
    </row>
    <row r="104" spans="1:12" s="18" customFormat="1" ht="30" customHeight="1">
      <c r="A104" s="13" t="s">
        <v>179</v>
      </c>
      <c r="B104" s="25" t="s">
        <v>180</v>
      </c>
      <c r="C104" s="3">
        <f>C105+C106</f>
        <v>1400000</v>
      </c>
      <c r="D104" s="3">
        <f>D105+D106</f>
        <v>1396200</v>
      </c>
      <c r="E104" s="3">
        <f>E105+E106</f>
        <v>3800</v>
      </c>
      <c r="F104" s="3">
        <v>64</v>
      </c>
      <c r="G104" s="33">
        <v>400</v>
      </c>
      <c r="H104" s="30" t="s">
        <v>181</v>
      </c>
      <c r="I104" s="34">
        <v>13801493939</v>
      </c>
      <c r="J104" s="4" t="s">
        <v>93</v>
      </c>
      <c r="K104" s="35" t="s">
        <v>182</v>
      </c>
      <c r="L104" s="28" t="s">
        <v>183</v>
      </c>
    </row>
    <row r="105" spans="1:12" s="18" customFormat="1" ht="30" customHeight="1">
      <c r="A105" s="13"/>
      <c r="B105" s="37" t="s">
        <v>20</v>
      </c>
      <c r="C105" s="31">
        <v>1000000</v>
      </c>
      <c r="D105" s="31">
        <v>529684</v>
      </c>
      <c r="E105" s="31">
        <f>C105-D105</f>
        <v>470316</v>
      </c>
      <c r="F105" s="3"/>
      <c r="G105" s="33"/>
      <c r="H105" s="30"/>
      <c r="I105" s="34"/>
      <c r="J105" s="32" t="s">
        <v>93</v>
      </c>
      <c r="K105" s="35" t="s">
        <v>182</v>
      </c>
      <c r="L105" s="28" t="s">
        <v>183</v>
      </c>
    </row>
    <row r="106" spans="1:12" s="18" customFormat="1" ht="30" customHeight="1">
      <c r="A106" s="13"/>
      <c r="B106" s="37" t="s">
        <v>45</v>
      </c>
      <c r="C106" s="31">
        <v>400000</v>
      </c>
      <c r="D106" s="31">
        <v>866516</v>
      </c>
      <c r="E106" s="31">
        <f>C106-D106</f>
        <v>-466516</v>
      </c>
      <c r="F106" s="3"/>
      <c r="G106" s="33"/>
      <c r="H106" s="30"/>
      <c r="I106" s="34"/>
      <c r="J106" s="32" t="s">
        <v>93</v>
      </c>
      <c r="K106" s="35" t="s">
        <v>182</v>
      </c>
      <c r="L106" s="28" t="s">
        <v>183</v>
      </c>
    </row>
    <row r="107" spans="1:12" s="18" customFormat="1" ht="30" customHeight="1">
      <c r="A107" s="13" t="s">
        <v>184</v>
      </c>
      <c r="B107" s="25" t="s">
        <v>185</v>
      </c>
      <c r="C107" s="3">
        <f>C108+C109</f>
        <v>800000</v>
      </c>
      <c r="D107" s="3">
        <f>D108+D109</f>
        <v>712500</v>
      </c>
      <c r="E107" s="3">
        <f>E108+E109</f>
        <v>87500</v>
      </c>
      <c r="F107" s="3">
        <v>40</v>
      </c>
      <c r="G107" s="33">
        <v>195</v>
      </c>
      <c r="H107" s="30" t="s">
        <v>186</v>
      </c>
      <c r="I107" s="34">
        <v>13961104728</v>
      </c>
      <c r="J107" s="4" t="s">
        <v>187</v>
      </c>
      <c r="K107" s="35" t="s">
        <v>188</v>
      </c>
      <c r="L107" s="28" t="s">
        <v>189</v>
      </c>
    </row>
    <row r="108" spans="1:12" s="18" customFormat="1" ht="30" customHeight="1">
      <c r="A108" s="13"/>
      <c r="B108" s="37" t="s">
        <v>20</v>
      </c>
      <c r="C108" s="31">
        <v>400000</v>
      </c>
      <c r="D108" s="31">
        <v>369500</v>
      </c>
      <c r="E108" s="31">
        <f>C108-D108</f>
        <v>30500</v>
      </c>
      <c r="F108" s="3"/>
      <c r="G108" s="33"/>
      <c r="H108" s="30"/>
      <c r="I108" s="34"/>
      <c r="J108" s="32" t="s">
        <v>187</v>
      </c>
      <c r="K108" s="35" t="s">
        <v>188</v>
      </c>
      <c r="L108" s="28" t="s">
        <v>189</v>
      </c>
    </row>
    <row r="109" spans="1:12" s="18" customFormat="1" ht="30" customHeight="1">
      <c r="A109" s="13"/>
      <c r="B109" s="37" t="s">
        <v>45</v>
      </c>
      <c r="C109" s="31">
        <v>400000</v>
      </c>
      <c r="D109" s="31">
        <v>343000</v>
      </c>
      <c r="E109" s="31">
        <f>C109-D109</f>
        <v>57000</v>
      </c>
      <c r="F109" s="3"/>
      <c r="G109" s="33"/>
      <c r="H109" s="30"/>
      <c r="I109" s="34"/>
      <c r="J109" s="32" t="s">
        <v>187</v>
      </c>
      <c r="K109" s="35" t="s">
        <v>188</v>
      </c>
      <c r="L109" s="28" t="s">
        <v>189</v>
      </c>
    </row>
    <row r="110" spans="1:12" s="18" customFormat="1" ht="30" customHeight="1">
      <c r="A110" s="13" t="s">
        <v>190</v>
      </c>
      <c r="B110" s="25" t="s">
        <v>191</v>
      </c>
      <c r="C110" s="3">
        <f>C111+C112</f>
        <v>1300000</v>
      </c>
      <c r="D110" s="3">
        <f>D111+D112</f>
        <v>1203019</v>
      </c>
      <c r="E110" s="3">
        <f>E111+E112</f>
        <v>96981</v>
      </c>
      <c r="F110" s="3">
        <v>50</v>
      </c>
      <c r="G110" s="33">
        <v>55</v>
      </c>
      <c r="H110" s="30" t="s">
        <v>186</v>
      </c>
      <c r="I110" s="34">
        <v>13961104728</v>
      </c>
      <c r="J110" s="4" t="s">
        <v>192</v>
      </c>
      <c r="K110" s="35" t="s">
        <v>188</v>
      </c>
      <c r="L110" s="28" t="s">
        <v>193</v>
      </c>
    </row>
    <row r="111" spans="1:12" s="18" customFormat="1" ht="30" customHeight="1">
      <c r="A111" s="13"/>
      <c r="B111" s="37" t="s">
        <v>20</v>
      </c>
      <c r="C111" s="31">
        <v>650000</v>
      </c>
      <c r="D111" s="31">
        <v>560658</v>
      </c>
      <c r="E111" s="31">
        <f>C111-D111</f>
        <v>89342</v>
      </c>
      <c r="F111" s="3"/>
      <c r="G111" s="33"/>
      <c r="H111" s="30"/>
      <c r="I111" s="34"/>
      <c r="J111" s="32" t="s">
        <v>192</v>
      </c>
      <c r="K111" s="35" t="s">
        <v>188</v>
      </c>
      <c r="L111" s="28" t="s">
        <v>193</v>
      </c>
    </row>
    <row r="112" spans="1:12" s="18" customFormat="1" ht="30" customHeight="1">
      <c r="A112" s="13"/>
      <c r="B112" s="37" t="s">
        <v>45</v>
      </c>
      <c r="C112" s="31">
        <v>650000</v>
      </c>
      <c r="D112" s="31">
        <v>642361</v>
      </c>
      <c r="E112" s="31">
        <f>C112-D112</f>
        <v>7639</v>
      </c>
      <c r="F112" s="3"/>
      <c r="G112" s="33"/>
      <c r="H112" s="30"/>
      <c r="I112" s="34"/>
      <c r="J112" s="32" t="s">
        <v>192</v>
      </c>
      <c r="K112" s="35" t="s">
        <v>188</v>
      </c>
      <c r="L112" s="28" t="s">
        <v>193</v>
      </c>
    </row>
    <row r="113" spans="1:12" ht="30" customHeight="1">
      <c r="A113" s="20" t="s">
        <v>194</v>
      </c>
      <c r="B113" s="21" t="s">
        <v>195</v>
      </c>
      <c r="C113" s="22"/>
      <c r="D113" s="22"/>
      <c r="E113" s="22"/>
      <c r="F113" s="22"/>
      <c r="G113" s="22"/>
      <c r="H113" s="22"/>
      <c r="I113" s="22"/>
      <c r="J113" s="22"/>
      <c r="K113" s="22"/>
      <c r="L113" s="23"/>
    </row>
    <row r="114" spans="1:12" s="18" customFormat="1" ht="30" customHeight="1">
      <c r="A114" s="13" t="s">
        <v>196</v>
      </c>
      <c r="B114" s="25" t="s">
        <v>197</v>
      </c>
      <c r="C114" s="3">
        <f>C115+C116</f>
        <v>125752.5</v>
      </c>
      <c r="D114" s="3">
        <f>D115+D116</f>
        <v>75900</v>
      </c>
      <c r="E114" s="3">
        <f>E115+E116</f>
        <v>49852.5</v>
      </c>
      <c r="F114" s="3">
        <v>12</v>
      </c>
      <c r="G114" s="33">
        <v>130</v>
      </c>
      <c r="H114" s="30" t="s">
        <v>198</v>
      </c>
      <c r="I114" s="34">
        <v>13706203808</v>
      </c>
      <c r="J114" s="4" t="s">
        <v>187</v>
      </c>
      <c r="K114" s="35" t="s">
        <v>199</v>
      </c>
      <c r="L114" s="28" t="s">
        <v>200</v>
      </c>
    </row>
    <row r="115" spans="1:12" s="18" customFormat="1" ht="30" customHeight="1">
      <c r="A115" s="13"/>
      <c r="B115" s="30" t="s">
        <v>20</v>
      </c>
      <c r="C115" s="31">
        <v>125752.5</v>
      </c>
      <c r="D115" s="31">
        <v>47700</v>
      </c>
      <c r="E115" s="31">
        <f>C115-D115</f>
        <v>78052.5</v>
      </c>
      <c r="F115" s="3"/>
      <c r="G115" s="33"/>
      <c r="H115" s="30"/>
      <c r="I115" s="34"/>
      <c r="J115" s="32" t="s">
        <v>187</v>
      </c>
      <c r="K115" s="35" t="s">
        <v>199</v>
      </c>
      <c r="L115" s="28" t="s">
        <v>200</v>
      </c>
    </row>
    <row r="116" spans="1:12" s="18" customFormat="1" ht="30" customHeight="1">
      <c r="A116" s="13"/>
      <c r="B116" s="37" t="s">
        <v>45</v>
      </c>
      <c r="C116" s="31">
        <v>0</v>
      </c>
      <c r="D116" s="31">
        <v>28200</v>
      </c>
      <c r="E116" s="31">
        <f>C116-D116</f>
        <v>-28200</v>
      </c>
      <c r="F116" s="3"/>
      <c r="G116" s="33"/>
      <c r="H116" s="30"/>
      <c r="I116" s="34"/>
      <c r="J116" s="32" t="s">
        <v>187</v>
      </c>
      <c r="K116" s="35" t="s">
        <v>199</v>
      </c>
      <c r="L116" s="28" t="s">
        <v>200</v>
      </c>
    </row>
    <row r="117" spans="1:12" s="18" customFormat="1" ht="30" customHeight="1">
      <c r="A117" s="13" t="s">
        <v>201</v>
      </c>
      <c r="B117" s="25" t="s">
        <v>202</v>
      </c>
      <c r="C117" s="3">
        <f>C119+C121+C123</f>
        <v>758000</v>
      </c>
      <c r="D117" s="3">
        <f>D119+D121+D123</f>
        <v>300000</v>
      </c>
      <c r="E117" s="3">
        <f>E119+E121+E123</f>
        <v>458000</v>
      </c>
      <c r="F117" s="3"/>
      <c r="G117" s="33"/>
      <c r="H117" s="30"/>
      <c r="I117" s="34"/>
      <c r="J117" s="4" t="s">
        <v>10</v>
      </c>
      <c r="K117" s="35" t="s">
        <v>203</v>
      </c>
      <c r="L117" s="28" t="s">
        <v>204</v>
      </c>
    </row>
    <row r="118" spans="1:12" s="18" customFormat="1" ht="30" customHeight="1">
      <c r="A118" s="13"/>
      <c r="B118" s="30" t="s">
        <v>205</v>
      </c>
      <c r="C118" s="3"/>
      <c r="D118" s="3"/>
      <c r="E118" s="3"/>
      <c r="F118" s="3"/>
      <c r="G118" s="33"/>
      <c r="H118" s="30"/>
      <c r="I118" s="34"/>
      <c r="J118" s="32" t="s">
        <v>10</v>
      </c>
      <c r="K118" s="35" t="s">
        <v>206</v>
      </c>
      <c r="L118" s="28" t="s">
        <v>204</v>
      </c>
    </row>
    <row r="119" spans="1:12" s="18" customFormat="1" ht="30" customHeight="1">
      <c r="A119" s="13"/>
      <c r="B119" s="30" t="s">
        <v>45</v>
      </c>
      <c r="C119" s="31">
        <v>450000</v>
      </c>
      <c r="D119" s="31">
        <v>300000</v>
      </c>
      <c r="E119" s="31">
        <f>C119-D119</f>
        <v>150000</v>
      </c>
      <c r="F119" s="3"/>
      <c r="G119" s="33"/>
      <c r="H119" s="30"/>
      <c r="I119" s="34"/>
      <c r="J119" s="32" t="s">
        <v>10</v>
      </c>
      <c r="K119" s="35" t="s">
        <v>206</v>
      </c>
      <c r="L119" s="28" t="s">
        <v>204</v>
      </c>
    </row>
    <row r="120" spans="1:12" s="18" customFormat="1" ht="30" customHeight="1">
      <c r="A120" s="13"/>
      <c r="B120" s="30" t="s">
        <v>207</v>
      </c>
      <c r="C120" s="31"/>
      <c r="D120" s="31"/>
      <c r="E120" s="31"/>
      <c r="F120" s="3"/>
      <c r="G120" s="33"/>
      <c r="H120" s="30"/>
      <c r="I120" s="34"/>
      <c r="J120" s="32" t="s">
        <v>10</v>
      </c>
      <c r="K120" s="35" t="s">
        <v>208</v>
      </c>
      <c r="L120" s="28" t="s">
        <v>204</v>
      </c>
    </row>
    <row r="121" spans="1:12" s="18" customFormat="1" ht="30" customHeight="1">
      <c r="A121" s="13"/>
      <c r="B121" s="30" t="s">
        <v>45</v>
      </c>
      <c r="C121" s="31">
        <v>108000</v>
      </c>
      <c r="D121" s="31">
        <v>0</v>
      </c>
      <c r="E121" s="31">
        <f>C121-D121</f>
        <v>108000</v>
      </c>
      <c r="F121" s="3"/>
      <c r="G121" s="33"/>
      <c r="H121" s="30"/>
      <c r="I121" s="34"/>
      <c r="J121" s="32" t="s">
        <v>10</v>
      </c>
      <c r="K121" s="35" t="s">
        <v>208</v>
      </c>
      <c r="L121" s="28" t="s">
        <v>204</v>
      </c>
    </row>
    <row r="122" spans="1:12" s="18" customFormat="1" ht="30" customHeight="1">
      <c r="A122" s="13"/>
      <c r="B122" s="30" t="s">
        <v>209</v>
      </c>
      <c r="C122" s="31"/>
      <c r="D122" s="31"/>
      <c r="E122" s="31"/>
      <c r="F122" s="3"/>
      <c r="G122" s="33"/>
      <c r="H122" s="30"/>
      <c r="I122" s="34"/>
      <c r="J122" s="32" t="s">
        <v>10</v>
      </c>
      <c r="K122" s="35" t="s">
        <v>210</v>
      </c>
      <c r="L122" s="28" t="s">
        <v>204</v>
      </c>
    </row>
    <row r="123" spans="1:12" s="18" customFormat="1" ht="30" customHeight="1">
      <c r="A123" s="13"/>
      <c r="B123" s="30" t="s">
        <v>45</v>
      </c>
      <c r="C123" s="31">
        <v>200000</v>
      </c>
      <c r="D123" s="31">
        <v>0</v>
      </c>
      <c r="E123" s="31">
        <f>C123-D123</f>
        <v>200000</v>
      </c>
      <c r="F123" s="3"/>
      <c r="G123" s="33"/>
      <c r="H123" s="30"/>
      <c r="I123" s="34"/>
      <c r="J123" s="32" t="s">
        <v>10</v>
      </c>
      <c r="K123" s="35" t="s">
        <v>211</v>
      </c>
      <c r="L123" s="28" t="s">
        <v>204</v>
      </c>
    </row>
    <row r="124" spans="1:12" ht="30" customHeight="1">
      <c r="A124" s="20" t="s">
        <v>212</v>
      </c>
      <c r="B124" s="21" t="s">
        <v>213</v>
      </c>
      <c r="C124" s="22"/>
      <c r="D124" s="22"/>
      <c r="E124" s="22"/>
      <c r="F124" s="22"/>
      <c r="G124" s="22"/>
      <c r="H124" s="22"/>
      <c r="I124" s="22"/>
      <c r="J124" s="22"/>
      <c r="K124" s="22"/>
      <c r="L124" s="23"/>
    </row>
    <row r="125" spans="1:12" ht="30" customHeight="1">
      <c r="A125" s="41"/>
      <c r="B125" s="14" t="s">
        <v>9</v>
      </c>
      <c r="C125" s="14" t="s">
        <v>9</v>
      </c>
      <c r="D125" s="14" t="s">
        <v>9</v>
      </c>
      <c r="E125" s="14" t="s">
        <v>9</v>
      </c>
      <c r="F125" s="14" t="s">
        <v>9</v>
      </c>
      <c r="G125" s="14" t="s">
        <v>9</v>
      </c>
      <c r="H125" s="14" t="s">
        <v>9</v>
      </c>
      <c r="I125" s="14" t="s">
        <v>9</v>
      </c>
      <c r="J125" s="14" t="s">
        <v>9</v>
      </c>
      <c r="K125" s="14" t="s">
        <v>9</v>
      </c>
      <c r="L125" s="48" t="s">
        <v>9</v>
      </c>
    </row>
    <row r="126" spans="1:12" ht="30" customHeight="1">
      <c r="A126" s="20" t="s">
        <v>214</v>
      </c>
      <c r="B126" s="21" t="s">
        <v>215</v>
      </c>
      <c r="C126" s="22"/>
      <c r="D126" s="22"/>
      <c r="E126" s="22"/>
      <c r="F126" s="22"/>
      <c r="G126" s="22"/>
      <c r="H126" s="22"/>
      <c r="I126" s="22"/>
      <c r="J126" s="22"/>
      <c r="K126" s="22"/>
      <c r="L126" s="23"/>
    </row>
    <row r="127" spans="1:12" ht="30" customHeight="1">
      <c r="A127" s="41"/>
      <c r="B127" s="14" t="s">
        <v>9</v>
      </c>
      <c r="C127" s="14" t="s">
        <v>9</v>
      </c>
      <c r="D127" s="14" t="s">
        <v>9</v>
      </c>
      <c r="E127" s="14" t="s">
        <v>9</v>
      </c>
      <c r="F127" s="14" t="s">
        <v>9</v>
      </c>
      <c r="G127" s="14" t="s">
        <v>9</v>
      </c>
      <c r="H127" s="14" t="s">
        <v>9</v>
      </c>
      <c r="I127" s="14" t="s">
        <v>9</v>
      </c>
      <c r="J127" s="14" t="s">
        <v>9</v>
      </c>
      <c r="K127" s="14" t="s">
        <v>9</v>
      </c>
      <c r="L127" s="48" t="s">
        <v>9</v>
      </c>
    </row>
    <row r="128" spans="1:12" ht="30" customHeight="1">
      <c r="A128" s="20" t="s">
        <v>216</v>
      </c>
      <c r="B128" s="21" t="s">
        <v>217</v>
      </c>
      <c r="C128" s="22"/>
      <c r="D128" s="22"/>
      <c r="E128" s="22"/>
      <c r="F128" s="22"/>
      <c r="G128" s="22"/>
      <c r="H128" s="22"/>
      <c r="I128" s="22"/>
      <c r="J128" s="22"/>
      <c r="K128" s="22"/>
      <c r="L128" s="23"/>
    </row>
    <row r="129" spans="1:13" ht="30" customHeight="1">
      <c r="A129" s="13" t="s">
        <v>218</v>
      </c>
      <c r="B129" s="25" t="s">
        <v>219</v>
      </c>
      <c r="C129" s="3">
        <f>C130+C131</f>
        <v>210000</v>
      </c>
      <c r="D129" s="3">
        <f>D130+D131</f>
        <v>210000</v>
      </c>
      <c r="E129" s="3">
        <f>E130+E131</f>
        <v>0</v>
      </c>
      <c r="F129" s="3">
        <v>10</v>
      </c>
      <c r="G129" s="33">
        <v>100</v>
      </c>
      <c r="H129" s="30" t="s">
        <v>220</v>
      </c>
      <c r="I129" s="34">
        <v>13805234229</v>
      </c>
      <c r="J129" s="4" t="s">
        <v>187</v>
      </c>
      <c r="K129" s="30" t="s">
        <v>221</v>
      </c>
      <c r="L129" s="28" t="s">
        <v>222</v>
      </c>
      <c r="M129" s="49"/>
    </row>
    <row r="130" spans="1:13" ht="30" customHeight="1">
      <c r="A130" s="13"/>
      <c r="B130" s="37" t="s">
        <v>20</v>
      </c>
      <c r="C130" s="31">
        <v>100000</v>
      </c>
      <c r="D130" s="31">
        <v>100000</v>
      </c>
      <c r="E130" s="31">
        <f>C130-D130</f>
        <v>0</v>
      </c>
      <c r="F130" s="3"/>
      <c r="G130" s="33"/>
      <c r="H130" s="30"/>
      <c r="I130" s="34"/>
      <c r="J130" s="32" t="s">
        <v>187</v>
      </c>
      <c r="K130" s="30"/>
      <c r="L130" s="28" t="s">
        <v>222</v>
      </c>
      <c r="M130" s="49"/>
    </row>
    <row r="131" spans="1:13" ht="30" customHeight="1">
      <c r="A131" s="13"/>
      <c r="B131" s="37" t="s">
        <v>45</v>
      </c>
      <c r="C131" s="31">
        <v>110000</v>
      </c>
      <c r="D131" s="31">
        <v>110000</v>
      </c>
      <c r="E131" s="31">
        <f>C131-D131</f>
        <v>0</v>
      </c>
      <c r="F131" s="3"/>
      <c r="G131" s="33"/>
      <c r="H131" s="30"/>
      <c r="I131" s="34"/>
      <c r="J131" s="32" t="s">
        <v>187</v>
      </c>
      <c r="K131" s="30"/>
      <c r="L131" s="28" t="s">
        <v>222</v>
      </c>
      <c r="M131" s="49"/>
    </row>
    <row r="132" spans="1:13" ht="30" customHeight="1">
      <c r="A132" s="13" t="s">
        <v>223</v>
      </c>
      <c r="B132" s="25" t="s">
        <v>224</v>
      </c>
      <c r="C132" s="3">
        <f>C133</f>
        <v>200000</v>
      </c>
      <c r="D132" s="3">
        <f>D133</f>
        <v>150000</v>
      </c>
      <c r="E132" s="3">
        <f>E133</f>
        <v>50000</v>
      </c>
      <c r="F132" s="3"/>
      <c r="G132" s="33"/>
      <c r="H132" s="30"/>
      <c r="I132" s="34"/>
      <c r="J132" s="4" t="s">
        <v>187</v>
      </c>
      <c r="K132" s="40" t="s">
        <v>225</v>
      </c>
      <c r="L132" s="28" t="s">
        <v>226</v>
      </c>
      <c r="M132" s="50"/>
    </row>
    <row r="133" spans="1:13" ht="30" customHeight="1">
      <c r="A133" s="13"/>
      <c r="B133" s="37" t="s">
        <v>45</v>
      </c>
      <c r="C133" s="31">
        <v>200000</v>
      </c>
      <c r="D133" s="31">
        <v>150000</v>
      </c>
      <c r="E133" s="31">
        <f>C133-D133</f>
        <v>50000</v>
      </c>
      <c r="F133" s="3"/>
      <c r="G133" s="33"/>
      <c r="H133" s="30"/>
      <c r="I133" s="34"/>
      <c r="J133" s="32" t="s">
        <v>187</v>
      </c>
      <c r="K133" s="40"/>
      <c r="L133" s="28" t="s">
        <v>226</v>
      </c>
      <c r="M133" s="50"/>
    </row>
    <row r="134" spans="1:13" ht="30" customHeight="1">
      <c r="A134" s="13" t="s">
        <v>227</v>
      </c>
      <c r="B134" s="25" t="s">
        <v>228</v>
      </c>
      <c r="C134" s="3">
        <f>C135</f>
        <v>170000</v>
      </c>
      <c r="D134" s="3">
        <f>D135</f>
        <v>0</v>
      </c>
      <c r="E134" s="3">
        <f>E135</f>
        <v>170000</v>
      </c>
      <c r="F134" s="3"/>
      <c r="G134" s="33"/>
      <c r="H134" s="30"/>
      <c r="I134" s="34"/>
      <c r="J134" s="4" t="s">
        <v>187</v>
      </c>
      <c r="K134" s="40" t="s">
        <v>229</v>
      </c>
      <c r="L134" s="28" t="s">
        <v>230</v>
      </c>
      <c r="M134" s="50"/>
    </row>
    <row r="135" spans="1:13" ht="30" customHeight="1">
      <c r="A135" s="13"/>
      <c r="B135" s="37" t="s">
        <v>45</v>
      </c>
      <c r="C135" s="31">
        <v>170000</v>
      </c>
      <c r="D135" s="31">
        <v>0</v>
      </c>
      <c r="E135" s="31">
        <f>C135-D135</f>
        <v>170000</v>
      </c>
      <c r="F135" s="3"/>
      <c r="G135" s="33"/>
      <c r="H135" s="30"/>
      <c r="I135" s="34"/>
      <c r="J135" s="32" t="s">
        <v>187</v>
      </c>
      <c r="K135" s="40"/>
      <c r="L135" s="28" t="s">
        <v>230</v>
      </c>
      <c r="M135" s="50"/>
    </row>
    <row r="136" spans="1:13" ht="30" customHeight="1">
      <c r="A136" s="20" t="s">
        <v>231</v>
      </c>
      <c r="B136" s="21" t="s">
        <v>232</v>
      </c>
      <c r="C136" s="22"/>
      <c r="D136" s="22"/>
      <c r="E136" s="22"/>
      <c r="F136" s="22"/>
      <c r="G136" s="22"/>
      <c r="H136" s="22"/>
      <c r="I136" s="22"/>
      <c r="J136" s="22"/>
      <c r="K136" s="22"/>
      <c r="L136" s="23"/>
    </row>
    <row r="137" spans="1:13" ht="30" customHeight="1">
      <c r="A137" s="13" t="s">
        <v>233</v>
      </c>
      <c r="B137" s="25" t="s">
        <v>234</v>
      </c>
      <c r="C137" s="3">
        <f>C139+C141</f>
        <v>150000</v>
      </c>
      <c r="D137" s="3">
        <f>D139+D141</f>
        <v>100000</v>
      </c>
      <c r="E137" s="3">
        <f>E139+E141</f>
        <v>50000</v>
      </c>
      <c r="F137" s="31"/>
      <c r="G137" s="39"/>
      <c r="H137" s="30"/>
      <c r="I137" s="34"/>
      <c r="J137" s="4" t="s">
        <v>10</v>
      </c>
      <c r="K137" s="35" t="s">
        <v>235</v>
      </c>
      <c r="L137" s="28" t="s">
        <v>236</v>
      </c>
    </row>
    <row r="138" spans="1:13" ht="30" customHeight="1">
      <c r="A138" s="41"/>
      <c r="B138" s="30" t="s">
        <v>237</v>
      </c>
      <c r="F138" s="31"/>
      <c r="G138" s="39"/>
      <c r="H138" s="30"/>
      <c r="I138" s="34"/>
      <c r="J138" s="32" t="s">
        <v>10</v>
      </c>
      <c r="K138" s="40"/>
      <c r="L138" s="28" t="s">
        <v>236</v>
      </c>
    </row>
    <row r="139" spans="1:13" ht="30" customHeight="1">
      <c r="A139" s="41"/>
      <c r="B139" s="37" t="s">
        <v>45</v>
      </c>
      <c r="C139" s="31">
        <v>100000</v>
      </c>
      <c r="D139" s="31">
        <v>100000</v>
      </c>
      <c r="E139" s="31">
        <f>C139-D139</f>
        <v>0</v>
      </c>
      <c r="F139" s="31"/>
      <c r="G139" s="39"/>
      <c r="H139" s="30"/>
      <c r="I139" s="34"/>
      <c r="J139" s="32" t="s">
        <v>10</v>
      </c>
      <c r="K139" s="40" t="s">
        <v>238</v>
      </c>
      <c r="L139" s="28" t="s">
        <v>236</v>
      </c>
    </row>
    <row r="140" spans="1:13" ht="30" customHeight="1">
      <c r="A140" s="41"/>
      <c r="B140" s="30" t="s">
        <v>239</v>
      </c>
      <c r="C140" s="31"/>
      <c r="D140" s="31"/>
      <c r="E140" s="31"/>
      <c r="F140" s="31"/>
      <c r="G140" s="39"/>
      <c r="H140" s="30"/>
      <c r="I140" s="34"/>
      <c r="J140" s="32" t="s">
        <v>10</v>
      </c>
      <c r="K140" s="40"/>
      <c r="L140" s="28" t="s">
        <v>236</v>
      </c>
    </row>
    <row r="141" spans="1:13" ht="30" customHeight="1">
      <c r="A141" s="41"/>
      <c r="B141" s="37" t="s">
        <v>45</v>
      </c>
      <c r="C141" s="31">
        <v>50000</v>
      </c>
      <c r="D141" s="31">
        <v>0</v>
      </c>
      <c r="E141" s="31">
        <f>C141-D141</f>
        <v>50000</v>
      </c>
      <c r="F141" s="31"/>
      <c r="G141" s="39"/>
      <c r="H141" s="30"/>
      <c r="I141" s="34"/>
      <c r="J141" s="32" t="s">
        <v>10</v>
      </c>
      <c r="K141" s="40" t="s">
        <v>240</v>
      </c>
      <c r="L141" s="28" t="s">
        <v>236</v>
      </c>
    </row>
    <row r="142" spans="1:13" ht="30" customHeight="1">
      <c r="A142" s="20" t="s">
        <v>241</v>
      </c>
      <c r="B142" s="21" t="s">
        <v>242</v>
      </c>
      <c r="C142" s="22"/>
      <c r="D142" s="22"/>
      <c r="E142" s="22"/>
      <c r="F142" s="22"/>
      <c r="G142" s="22"/>
      <c r="H142" s="22"/>
      <c r="I142" s="22"/>
      <c r="J142" s="22"/>
      <c r="K142" s="22"/>
      <c r="L142" s="23"/>
    </row>
    <row r="143" spans="1:13" ht="30" customHeight="1">
      <c r="A143" s="41"/>
      <c r="B143" s="14" t="s">
        <v>9</v>
      </c>
      <c r="C143" s="14" t="s">
        <v>9</v>
      </c>
      <c r="D143" s="14" t="s">
        <v>9</v>
      </c>
      <c r="E143" s="14" t="s">
        <v>9</v>
      </c>
      <c r="F143" s="14" t="s">
        <v>9</v>
      </c>
      <c r="G143" s="14" t="s">
        <v>9</v>
      </c>
      <c r="H143" s="14" t="s">
        <v>9</v>
      </c>
      <c r="I143" s="14" t="s">
        <v>9</v>
      </c>
      <c r="J143" s="14" t="s">
        <v>9</v>
      </c>
      <c r="K143" s="14" t="s">
        <v>9</v>
      </c>
      <c r="L143" s="48" t="s">
        <v>9</v>
      </c>
    </row>
    <row r="144" spans="1:13" ht="30" customHeight="1">
      <c r="A144" s="20" t="s">
        <v>243</v>
      </c>
      <c r="B144" s="21" t="s">
        <v>244</v>
      </c>
      <c r="C144" s="22"/>
      <c r="D144" s="22"/>
      <c r="E144" s="22"/>
      <c r="F144" s="22"/>
      <c r="G144" s="22"/>
      <c r="H144" s="22"/>
      <c r="I144" s="22"/>
      <c r="J144" s="22"/>
      <c r="K144" s="22"/>
      <c r="L144" s="23"/>
    </row>
    <row r="145" spans="1:12" ht="30" customHeight="1">
      <c r="A145" s="41"/>
      <c r="B145" s="14" t="s">
        <v>9</v>
      </c>
      <c r="C145" s="14" t="s">
        <v>9</v>
      </c>
      <c r="D145" s="14" t="s">
        <v>9</v>
      </c>
      <c r="E145" s="14" t="s">
        <v>9</v>
      </c>
      <c r="F145" s="14" t="s">
        <v>9</v>
      </c>
      <c r="G145" s="14" t="s">
        <v>9</v>
      </c>
      <c r="H145" s="14" t="s">
        <v>9</v>
      </c>
      <c r="I145" s="14" t="s">
        <v>9</v>
      </c>
      <c r="J145" s="14" t="s">
        <v>9</v>
      </c>
      <c r="K145" s="14" t="s">
        <v>9</v>
      </c>
      <c r="L145" s="48" t="s">
        <v>9</v>
      </c>
    </row>
    <row r="146" spans="1:12" ht="30" customHeight="1">
      <c r="A146" s="20" t="s">
        <v>245</v>
      </c>
      <c r="B146" s="21" t="s">
        <v>246</v>
      </c>
      <c r="C146" s="22"/>
      <c r="D146" s="22"/>
      <c r="E146" s="22"/>
      <c r="F146" s="22"/>
      <c r="G146" s="22"/>
      <c r="H146" s="22"/>
      <c r="I146" s="22"/>
      <c r="J146" s="22"/>
      <c r="K146" s="22"/>
      <c r="L146" s="23"/>
    </row>
    <row r="147" spans="1:12" ht="30" customHeight="1">
      <c r="A147" s="13" t="s">
        <v>247</v>
      </c>
      <c r="B147" s="25" t="s">
        <v>248</v>
      </c>
      <c r="C147" s="3">
        <f>C148</f>
        <v>100000</v>
      </c>
      <c r="D147" s="3">
        <f>D148</f>
        <v>0</v>
      </c>
      <c r="E147" s="3">
        <f>E148</f>
        <v>100000</v>
      </c>
      <c r="F147" s="31"/>
      <c r="G147" s="39"/>
      <c r="H147" s="30"/>
      <c r="I147" s="34"/>
      <c r="J147" s="4" t="s">
        <v>249</v>
      </c>
      <c r="K147" s="40" t="s">
        <v>250</v>
      </c>
      <c r="L147" s="28" t="s">
        <v>251</v>
      </c>
    </row>
    <row r="148" spans="1:12" ht="30" customHeight="1">
      <c r="A148" s="41"/>
      <c r="B148" s="37" t="s">
        <v>45</v>
      </c>
      <c r="C148" s="31">
        <v>100000</v>
      </c>
      <c r="D148" s="31">
        <v>0</v>
      </c>
      <c r="E148" s="31">
        <f>C148-D148</f>
        <v>100000</v>
      </c>
      <c r="F148" s="31"/>
      <c r="G148" s="39"/>
      <c r="H148" s="30"/>
      <c r="I148" s="34"/>
      <c r="J148" s="32" t="s">
        <v>249</v>
      </c>
      <c r="K148" s="40" t="s">
        <v>250</v>
      </c>
      <c r="L148" s="28" t="s">
        <v>251</v>
      </c>
    </row>
    <row r="149" spans="1:12" ht="30" customHeight="1">
      <c r="A149" s="13" t="s">
        <v>252</v>
      </c>
      <c r="B149" s="25" t="s">
        <v>253</v>
      </c>
      <c r="C149" s="3">
        <f>C150</f>
        <v>100000</v>
      </c>
      <c r="D149" s="3">
        <f>D150</f>
        <v>0</v>
      </c>
      <c r="E149" s="3">
        <f>E150</f>
        <v>100000</v>
      </c>
      <c r="F149" s="31"/>
      <c r="G149" s="39"/>
      <c r="H149" s="30"/>
      <c r="I149" s="34"/>
      <c r="J149" s="4" t="s">
        <v>249</v>
      </c>
      <c r="K149" s="40" t="s">
        <v>254</v>
      </c>
      <c r="L149" s="28" t="s">
        <v>255</v>
      </c>
    </row>
    <row r="150" spans="1:12" ht="30" customHeight="1">
      <c r="A150" s="41"/>
      <c r="B150" s="37" t="s">
        <v>45</v>
      </c>
      <c r="C150" s="31">
        <v>100000</v>
      </c>
      <c r="D150" s="31">
        <v>0</v>
      </c>
      <c r="E150" s="31">
        <f>C150-D150</f>
        <v>100000</v>
      </c>
      <c r="F150" s="31"/>
      <c r="G150" s="39"/>
      <c r="H150" s="30"/>
      <c r="I150" s="34"/>
      <c r="J150" s="32" t="s">
        <v>249</v>
      </c>
      <c r="K150" s="40" t="s">
        <v>254</v>
      </c>
      <c r="L150" s="28" t="s">
        <v>255</v>
      </c>
    </row>
    <row r="151" spans="1:12" ht="30" customHeight="1">
      <c r="A151" s="13" t="s">
        <v>256</v>
      </c>
      <c r="B151" s="25" t="s">
        <v>257</v>
      </c>
      <c r="C151" s="3">
        <f>C152</f>
        <v>50000</v>
      </c>
      <c r="D151" s="3">
        <f>D152</f>
        <v>0</v>
      </c>
      <c r="E151" s="3">
        <f>E152</f>
        <v>50000</v>
      </c>
      <c r="F151" s="31"/>
      <c r="G151" s="39"/>
      <c r="H151" s="30"/>
      <c r="I151" s="34"/>
      <c r="J151" s="4" t="s">
        <v>249</v>
      </c>
      <c r="K151" s="40" t="s">
        <v>258</v>
      </c>
      <c r="L151" s="28" t="s">
        <v>259</v>
      </c>
    </row>
    <row r="152" spans="1:12" ht="30" customHeight="1">
      <c r="A152" s="41"/>
      <c r="B152" s="37" t="s">
        <v>45</v>
      </c>
      <c r="C152" s="31">
        <v>50000</v>
      </c>
      <c r="D152" s="31">
        <v>0</v>
      </c>
      <c r="E152" s="31">
        <f>C152-D152</f>
        <v>50000</v>
      </c>
      <c r="F152" s="31"/>
      <c r="G152" s="39"/>
      <c r="H152" s="30"/>
      <c r="I152" s="34"/>
      <c r="J152" s="32" t="s">
        <v>249</v>
      </c>
      <c r="K152" s="40" t="s">
        <v>258</v>
      </c>
      <c r="L152" s="28" t="s">
        <v>259</v>
      </c>
    </row>
    <row r="153" spans="1:12" ht="30" customHeight="1">
      <c r="A153" s="13" t="s">
        <v>260</v>
      </c>
      <c r="B153" s="25" t="s">
        <v>261</v>
      </c>
      <c r="C153" s="3">
        <f>C154</f>
        <v>50000</v>
      </c>
      <c r="D153" s="3">
        <f>D154</f>
        <v>0</v>
      </c>
      <c r="E153" s="3">
        <f>E154</f>
        <v>50000</v>
      </c>
      <c r="F153" s="31"/>
      <c r="G153" s="39"/>
      <c r="H153" s="30"/>
      <c r="I153" s="34"/>
      <c r="J153" s="4" t="s">
        <v>249</v>
      </c>
      <c r="K153" s="40" t="s">
        <v>262</v>
      </c>
      <c r="L153" s="28" t="s">
        <v>263</v>
      </c>
    </row>
    <row r="154" spans="1:12" ht="30" customHeight="1">
      <c r="A154" s="41"/>
      <c r="B154" s="37" t="s">
        <v>45</v>
      </c>
      <c r="C154" s="31">
        <v>50000</v>
      </c>
      <c r="D154" s="31">
        <v>0</v>
      </c>
      <c r="E154" s="31">
        <f>C154-D154</f>
        <v>50000</v>
      </c>
      <c r="F154" s="31"/>
      <c r="G154" s="39"/>
      <c r="H154" s="30"/>
      <c r="I154" s="34"/>
      <c r="J154" s="32" t="s">
        <v>249</v>
      </c>
      <c r="K154" s="40" t="s">
        <v>262</v>
      </c>
      <c r="L154" s="28" t="s">
        <v>263</v>
      </c>
    </row>
    <row r="155" spans="1:12" ht="30" customHeight="1">
      <c r="A155" s="13" t="s">
        <v>264</v>
      </c>
      <c r="B155" s="25" t="s">
        <v>265</v>
      </c>
      <c r="C155" s="3">
        <f>C156</f>
        <v>150000</v>
      </c>
      <c r="D155" s="3">
        <f>D156</f>
        <v>142600</v>
      </c>
      <c r="E155" s="3">
        <f>E156</f>
        <v>7400</v>
      </c>
      <c r="F155" s="31"/>
      <c r="G155" s="39"/>
      <c r="H155" s="30"/>
      <c r="I155" s="34"/>
      <c r="J155" s="4" t="s">
        <v>249</v>
      </c>
      <c r="K155" s="40" t="s">
        <v>266</v>
      </c>
      <c r="L155" s="28" t="s">
        <v>267</v>
      </c>
    </row>
    <row r="156" spans="1:12" ht="30" customHeight="1">
      <c r="A156" s="41"/>
      <c r="B156" s="37" t="s">
        <v>45</v>
      </c>
      <c r="C156" s="31">
        <v>150000</v>
      </c>
      <c r="D156" s="31">
        <v>142600</v>
      </c>
      <c r="E156" s="31">
        <f t="shared" ref="E156:E162" si="0">C156-D156</f>
        <v>7400</v>
      </c>
      <c r="F156" s="31"/>
      <c r="G156" s="39"/>
      <c r="H156" s="30"/>
      <c r="I156" s="34"/>
      <c r="J156" s="32" t="s">
        <v>249</v>
      </c>
      <c r="K156" s="40" t="s">
        <v>266</v>
      </c>
      <c r="L156" s="28" t="s">
        <v>267</v>
      </c>
    </row>
    <row r="157" spans="1:12" ht="30" customHeight="1">
      <c r="A157" s="13" t="s">
        <v>268</v>
      </c>
      <c r="B157" s="25" t="s">
        <v>269</v>
      </c>
      <c r="C157" s="3">
        <v>0</v>
      </c>
      <c r="D157" s="3">
        <v>0</v>
      </c>
      <c r="E157" s="3">
        <f t="shared" si="0"/>
        <v>0</v>
      </c>
      <c r="F157" s="31"/>
      <c r="G157" s="39"/>
      <c r="H157" s="30"/>
      <c r="I157" s="34"/>
      <c r="J157" s="4" t="s">
        <v>249</v>
      </c>
      <c r="K157" s="40" t="s">
        <v>270</v>
      </c>
      <c r="L157" s="28" t="s">
        <v>271</v>
      </c>
    </row>
    <row r="158" spans="1:12" ht="30" customHeight="1">
      <c r="A158" s="41"/>
      <c r="B158" s="37" t="s">
        <v>45</v>
      </c>
      <c r="C158" s="31">
        <v>0</v>
      </c>
      <c r="D158" s="31">
        <v>0</v>
      </c>
      <c r="E158" s="31">
        <f t="shared" si="0"/>
        <v>0</v>
      </c>
      <c r="F158" s="31"/>
      <c r="G158" s="39"/>
      <c r="H158" s="30"/>
      <c r="I158" s="34"/>
      <c r="J158" s="32" t="s">
        <v>249</v>
      </c>
      <c r="K158" s="40" t="s">
        <v>270</v>
      </c>
      <c r="L158" s="28" t="s">
        <v>271</v>
      </c>
    </row>
    <row r="159" spans="1:12" ht="30" customHeight="1">
      <c r="A159" s="13" t="s">
        <v>272</v>
      </c>
      <c r="B159" s="25" t="s">
        <v>273</v>
      </c>
      <c r="C159" s="3">
        <v>0</v>
      </c>
      <c r="D159" s="3">
        <v>0</v>
      </c>
      <c r="E159" s="3">
        <f t="shared" si="0"/>
        <v>0</v>
      </c>
      <c r="F159" s="31"/>
      <c r="G159" s="39"/>
      <c r="H159" s="30"/>
      <c r="I159" s="34"/>
      <c r="J159" s="4" t="s">
        <v>249</v>
      </c>
      <c r="K159" s="40" t="s">
        <v>270</v>
      </c>
      <c r="L159" s="28" t="s">
        <v>274</v>
      </c>
    </row>
    <row r="160" spans="1:12" ht="30" customHeight="1">
      <c r="A160" s="41"/>
      <c r="B160" s="37" t="s">
        <v>45</v>
      </c>
      <c r="C160" s="31">
        <v>0</v>
      </c>
      <c r="D160" s="31">
        <v>0</v>
      </c>
      <c r="E160" s="31">
        <f t="shared" si="0"/>
        <v>0</v>
      </c>
      <c r="F160" s="31"/>
      <c r="G160" s="39"/>
      <c r="H160" s="30"/>
      <c r="I160" s="34"/>
      <c r="J160" s="32" t="s">
        <v>249</v>
      </c>
      <c r="K160" s="40" t="s">
        <v>270</v>
      </c>
      <c r="L160" s="28" t="s">
        <v>274</v>
      </c>
    </row>
    <row r="161" spans="1:13" ht="30" customHeight="1">
      <c r="A161" s="13" t="s">
        <v>275</v>
      </c>
      <c r="B161" s="25" t="s">
        <v>276</v>
      </c>
      <c r="C161" s="3">
        <v>0</v>
      </c>
      <c r="D161" s="3">
        <v>0</v>
      </c>
      <c r="E161" s="3">
        <f t="shared" si="0"/>
        <v>0</v>
      </c>
      <c r="F161" s="31"/>
      <c r="G161" s="39"/>
      <c r="H161" s="30"/>
      <c r="I161" s="34"/>
      <c r="J161" s="4" t="s">
        <v>187</v>
      </c>
      <c r="K161" s="40" t="s">
        <v>277</v>
      </c>
      <c r="L161" s="28" t="s">
        <v>278</v>
      </c>
    </row>
    <row r="162" spans="1:13" ht="30" customHeight="1">
      <c r="A162" s="41"/>
      <c r="B162" s="37" t="s">
        <v>45</v>
      </c>
      <c r="C162" s="31">
        <v>0</v>
      </c>
      <c r="D162" s="31">
        <v>0</v>
      </c>
      <c r="E162" s="31">
        <f t="shared" si="0"/>
        <v>0</v>
      </c>
      <c r="F162" s="31"/>
      <c r="G162" s="39"/>
      <c r="H162" s="30"/>
      <c r="I162" s="34"/>
      <c r="J162" s="32" t="s">
        <v>187</v>
      </c>
      <c r="K162" s="40" t="s">
        <v>277</v>
      </c>
      <c r="L162" s="28" t="s">
        <v>278</v>
      </c>
    </row>
    <row r="163" spans="1:13" ht="30" customHeight="1">
      <c r="A163" s="20" t="s">
        <v>279</v>
      </c>
      <c r="B163" s="51" t="s">
        <v>280</v>
      </c>
      <c r="C163" s="52"/>
      <c r="D163" s="52"/>
      <c r="E163" s="52"/>
      <c r="F163" s="52"/>
      <c r="G163" s="52"/>
      <c r="H163" s="52"/>
      <c r="I163" s="52"/>
      <c r="J163" s="52"/>
      <c r="K163" s="52"/>
      <c r="L163" s="53"/>
    </row>
    <row r="164" spans="1:13" ht="30" customHeight="1">
      <c r="A164" s="54"/>
      <c r="B164" s="55" t="s">
        <v>9</v>
      </c>
      <c r="C164" s="55" t="s">
        <v>9</v>
      </c>
      <c r="D164" s="55" t="s">
        <v>9</v>
      </c>
      <c r="E164" s="55" t="s">
        <v>9</v>
      </c>
      <c r="F164" s="55" t="s">
        <v>9</v>
      </c>
      <c r="G164" s="55" t="s">
        <v>9</v>
      </c>
      <c r="H164" s="55" t="s">
        <v>9</v>
      </c>
      <c r="I164" s="55" t="s">
        <v>9</v>
      </c>
      <c r="J164" s="55" t="s">
        <v>9</v>
      </c>
      <c r="K164" s="55" t="s">
        <v>9</v>
      </c>
      <c r="L164" s="56" t="s">
        <v>9</v>
      </c>
      <c r="M164" s="50"/>
    </row>
    <row r="165" spans="1:13" ht="84.75" customHeight="1">
      <c r="A165" s="240" t="s">
        <v>281</v>
      </c>
      <c r="B165" s="240"/>
      <c r="C165" s="240"/>
      <c r="D165" s="240"/>
      <c r="E165" s="240"/>
      <c r="F165" s="240"/>
      <c r="G165" s="240"/>
      <c r="H165" s="240"/>
      <c r="I165" s="240"/>
      <c r="J165" s="240"/>
      <c r="K165" s="240"/>
      <c r="L165" s="240"/>
    </row>
    <row r="166" spans="1:13" ht="21.95" customHeight="1">
      <c r="C166" s="6"/>
      <c r="D166" s="6"/>
      <c r="E166" s="6"/>
      <c r="J166" s="7"/>
    </row>
    <row r="167" spans="1:13" ht="21.95" customHeight="1">
      <c r="C167" s="6"/>
      <c r="D167" s="6"/>
      <c r="E167" s="6"/>
      <c r="F167" s="57"/>
      <c r="J167" s="7"/>
    </row>
    <row r="168" spans="1:13" ht="21.95" customHeight="1">
      <c r="C168" s="6"/>
      <c r="D168" s="6"/>
      <c r="E168" s="6"/>
      <c r="J168" s="7"/>
    </row>
    <row r="169" spans="1:13" ht="21.95" customHeight="1">
      <c r="C169" s="6"/>
      <c r="D169" s="6"/>
      <c r="E169" s="6"/>
      <c r="J169" s="7"/>
    </row>
    <row r="170" spans="1:13" ht="18" customHeight="1">
      <c r="C170" s="6"/>
      <c r="D170" s="6"/>
      <c r="E170" s="6"/>
      <c r="J170" s="7"/>
    </row>
    <row r="171" spans="1:13" ht="18" customHeight="1">
      <c r="C171" s="6"/>
      <c r="D171" s="6"/>
      <c r="E171" s="6"/>
      <c r="J171" s="7"/>
    </row>
    <row r="172" spans="1:13" ht="18" customHeight="1">
      <c r="C172" s="6"/>
      <c r="D172" s="6"/>
      <c r="E172" s="6"/>
      <c r="J172" s="7"/>
    </row>
    <row r="173" spans="1:13">
      <c r="C173" s="6"/>
      <c r="D173" s="6"/>
      <c r="E173" s="6"/>
      <c r="J173" s="7"/>
    </row>
    <row r="174" spans="1:13">
      <c r="C174" s="6"/>
      <c r="D174" s="6"/>
      <c r="E174" s="6"/>
      <c r="J174" s="7"/>
    </row>
    <row r="175" spans="1:13">
      <c r="C175" s="6"/>
      <c r="D175" s="6"/>
      <c r="E175" s="6"/>
      <c r="J175" s="7"/>
    </row>
    <row r="176" spans="1:13">
      <c r="C176" s="6"/>
      <c r="D176" s="6"/>
      <c r="E176" s="6"/>
      <c r="J176" s="7"/>
    </row>
    <row r="177" spans="1:11">
      <c r="C177" s="6"/>
      <c r="D177" s="6"/>
      <c r="E177" s="6"/>
      <c r="J177" s="7"/>
    </row>
    <row r="178" spans="1:11">
      <c r="C178" s="6"/>
      <c r="D178" s="6"/>
      <c r="E178" s="6"/>
      <c r="J178" s="7"/>
    </row>
    <row r="179" spans="1:11" s="5" customFormat="1">
      <c r="A179" s="1"/>
      <c r="B179" s="2"/>
      <c r="C179" s="6"/>
      <c r="D179" s="6"/>
      <c r="E179" s="6"/>
      <c r="I179"/>
      <c r="J179" s="7"/>
      <c r="K179"/>
    </row>
    <row r="180" spans="1:11" s="5" customFormat="1">
      <c r="A180" s="1"/>
      <c r="B180" s="2"/>
      <c r="C180" s="6"/>
      <c r="D180" s="6"/>
      <c r="E180" s="6"/>
      <c r="I180"/>
      <c r="J180" s="7"/>
      <c r="K180"/>
    </row>
    <row r="181" spans="1:11" s="5" customFormat="1">
      <c r="A181" s="1"/>
      <c r="B181" s="2"/>
      <c r="C181" s="6"/>
      <c r="D181" s="6"/>
      <c r="E181" s="6"/>
      <c r="I181"/>
      <c r="J181" s="7"/>
      <c r="K181"/>
    </row>
    <row r="182" spans="1:11" s="5" customFormat="1">
      <c r="A182" s="1"/>
      <c r="B182" s="2"/>
      <c r="C182" s="6"/>
      <c r="D182" s="6"/>
      <c r="E182" s="6"/>
      <c r="I182"/>
      <c r="J182" s="7"/>
      <c r="K182"/>
    </row>
    <row r="183" spans="1:11" s="5" customFormat="1">
      <c r="A183" s="1"/>
      <c r="B183" s="2"/>
      <c r="C183" s="6"/>
      <c r="D183" s="6"/>
      <c r="E183" s="6"/>
      <c r="I183"/>
      <c r="J183" s="7"/>
      <c r="K183"/>
    </row>
    <row r="184" spans="1:11" s="5" customFormat="1">
      <c r="A184" s="1"/>
      <c r="B184" s="2"/>
      <c r="C184" s="6"/>
      <c r="D184" s="6"/>
      <c r="E184" s="6"/>
      <c r="I184"/>
      <c r="J184" s="7"/>
      <c r="K184"/>
    </row>
    <row r="185" spans="1:11" s="5" customFormat="1">
      <c r="A185" s="1"/>
      <c r="B185" s="2"/>
      <c r="C185" s="6"/>
      <c r="D185" s="6"/>
      <c r="E185" s="6"/>
      <c r="I185"/>
      <c r="J185" s="7"/>
      <c r="K185"/>
    </row>
    <row r="186" spans="1:11" s="5" customFormat="1">
      <c r="A186" s="1"/>
      <c r="B186" s="2"/>
      <c r="C186" s="6"/>
      <c r="D186" s="6"/>
      <c r="E186" s="6"/>
      <c r="I186"/>
      <c r="J186" s="7"/>
      <c r="K186"/>
    </row>
    <row r="187" spans="1:11" s="5" customFormat="1">
      <c r="A187" s="1"/>
      <c r="B187" s="2"/>
      <c r="C187" s="6"/>
      <c r="D187" s="6"/>
      <c r="E187" s="6"/>
      <c r="I187"/>
      <c r="J187" s="7"/>
      <c r="K187"/>
    </row>
    <row r="188" spans="1:11" s="5" customFormat="1">
      <c r="A188" s="1"/>
      <c r="B188" s="2"/>
      <c r="C188" s="6"/>
      <c r="D188" s="6"/>
      <c r="E188" s="6"/>
      <c r="I188"/>
      <c r="J188" s="7"/>
      <c r="K188"/>
    </row>
    <row r="189" spans="1:11" s="5" customFormat="1">
      <c r="A189" s="1"/>
      <c r="B189" s="2"/>
      <c r="C189" s="6"/>
      <c r="D189" s="6"/>
      <c r="E189" s="6"/>
      <c r="I189"/>
      <c r="J189" s="7"/>
      <c r="K189"/>
    </row>
    <row r="190" spans="1:11" s="5" customFormat="1">
      <c r="A190" s="1"/>
      <c r="B190" s="2"/>
      <c r="C190" s="6"/>
      <c r="D190" s="6"/>
      <c r="E190" s="6"/>
      <c r="I190"/>
      <c r="J190" s="7"/>
      <c r="K190"/>
    </row>
    <row r="191" spans="1:11" s="5" customFormat="1">
      <c r="A191" s="1"/>
      <c r="B191" s="2"/>
      <c r="C191" s="6"/>
      <c r="D191" s="6"/>
      <c r="E191" s="6"/>
      <c r="I191"/>
      <c r="J191" s="7"/>
      <c r="K191"/>
    </row>
    <row r="192" spans="1:11" s="5" customFormat="1">
      <c r="A192" s="1"/>
      <c r="B192" s="2"/>
      <c r="C192" s="6"/>
      <c r="D192" s="6"/>
      <c r="E192" s="6"/>
      <c r="I192"/>
      <c r="J192" s="7"/>
      <c r="K192"/>
    </row>
    <row r="193" spans="1:11" s="5" customFormat="1">
      <c r="A193" s="1"/>
      <c r="B193" s="2"/>
      <c r="C193" s="6"/>
      <c r="D193" s="6"/>
      <c r="E193" s="6"/>
      <c r="I193"/>
      <c r="J193" s="7"/>
      <c r="K193"/>
    </row>
    <row r="194" spans="1:11" s="5" customFormat="1">
      <c r="A194" s="1"/>
      <c r="B194" s="2"/>
      <c r="C194" s="6"/>
      <c r="D194" s="6"/>
      <c r="E194" s="6"/>
      <c r="I194"/>
      <c r="J194" s="7"/>
      <c r="K194"/>
    </row>
    <row r="195" spans="1:11" s="5" customFormat="1">
      <c r="A195" s="1"/>
      <c r="B195" s="2"/>
      <c r="C195" s="6"/>
      <c r="D195" s="6"/>
      <c r="E195" s="6"/>
      <c r="I195"/>
      <c r="J195" s="7"/>
      <c r="K195"/>
    </row>
    <row r="196" spans="1:11">
      <c r="C196" s="6"/>
      <c r="D196" s="6"/>
      <c r="E196" s="6"/>
      <c r="J196" s="7"/>
    </row>
    <row r="197" spans="1:11">
      <c r="C197" s="6"/>
      <c r="D197" s="6"/>
      <c r="E197" s="6"/>
      <c r="J197" s="7"/>
    </row>
    <row r="198" spans="1:11">
      <c r="C198" s="6"/>
      <c r="D198" s="6"/>
      <c r="E198" s="6"/>
      <c r="J198" s="7"/>
    </row>
    <row r="199" spans="1:11">
      <c r="C199" s="6"/>
      <c r="D199" s="6"/>
      <c r="E199" s="6"/>
      <c r="J199" s="7"/>
    </row>
    <row r="200" spans="1:11">
      <c r="C200" s="6"/>
      <c r="D200" s="6"/>
      <c r="E200" s="6"/>
      <c r="J200" s="7"/>
    </row>
    <row r="201" spans="1:11">
      <c r="C201" s="6"/>
      <c r="D201" s="6"/>
      <c r="E201" s="6"/>
      <c r="J201" s="7"/>
    </row>
    <row r="202" spans="1:11">
      <c r="C202" s="6"/>
      <c r="D202" s="6"/>
      <c r="E202" s="6"/>
      <c r="J202" s="7"/>
    </row>
    <row r="203" spans="1:11">
      <c r="C203" s="6"/>
      <c r="D203" s="6"/>
      <c r="E203" s="6"/>
      <c r="J203" s="7"/>
    </row>
    <row r="204" spans="1:11">
      <c r="C204" s="6"/>
      <c r="D204" s="6"/>
      <c r="E204" s="6"/>
      <c r="J204" s="7"/>
    </row>
    <row r="205" spans="1:11">
      <c r="C205" s="6"/>
      <c r="D205" s="6"/>
      <c r="E205" s="6"/>
      <c r="J205" s="7"/>
    </row>
    <row r="206" spans="1:11">
      <c r="C206" s="6"/>
      <c r="D206" s="6"/>
      <c r="E206" s="6"/>
      <c r="J206" s="7"/>
    </row>
    <row r="207" spans="1:11">
      <c r="C207" s="6"/>
      <c r="D207" s="6"/>
      <c r="E207" s="6"/>
      <c r="J207" s="7"/>
    </row>
    <row r="208" spans="1:11">
      <c r="C208" s="6"/>
      <c r="D208" s="6"/>
      <c r="E208" s="6"/>
      <c r="J208" s="7"/>
    </row>
    <row r="209" spans="3:10">
      <c r="C209" s="6"/>
      <c r="D209" s="6"/>
      <c r="E209" s="6"/>
      <c r="J209" s="7"/>
    </row>
    <row r="210" spans="3:10">
      <c r="C210" s="6"/>
      <c r="D210" s="6"/>
      <c r="E210" s="6"/>
      <c r="J210" s="7"/>
    </row>
    <row r="211" spans="3:10">
      <c r="C211" s="6"/>
      <c r="D211" s="6"/>
      <c r="E211" s="6"/>
      <c r="J211" s="7"/>
    </row>
    <row r="212" spans="3:10">
      <c r="C212" s="6"/>
      <c r="D212" s="6"/>
      <c r="E212" s="6"/>
      <c r="J212" s="7"/>
    </row>
    <row r="213" spans="3:10">
      <c r="C213" s="6"/>
      <c r="D213" s="6"/>
      <c r="E213" s="6"/>
      <c r="J213" s="7"/>
    </row>
    <row r="214" spans="3:10">
      <c r="C214" s="6"/>
      <c r="D214" s="6"/>
      <c r="E214" s="6"/>
      <c r="J214" s="7"/>
    </row>
    <row r="215" spans="3:10">
      <c r="C215" s="6"/>
      <c r="D215" s="6"/>
      <c r="E215" s="6"/>
      <c r="J215" s="7"/>
    </row>
    <row r="216" spans="3:10">
      <c r="C216" s="6"/>
      <c r="D216" s="6"/>
      <c r="E216" s="6"/>
      <c r="J216" s="7"/>
    </row>
    <row r="217" spans="3:10">
      <c r="C217" s="6"/>
      <c r="D217" s="6"/>
      <c r="E217" s="6"/>
      <c r="J217" s="7"/>
    </row>
    <row r="218" spans="3:10">
      <c r="C218" s="6"/>
      <c r="D218" s="6"/>
      <c r="E218" s="6"/>
      <c r="J218" s="7"/>
    </row>
    <row r="219" spans="3:10">
      <c r="C219" s="6"/>
      <c r="D219" s="6"/>
      <c r="E219" s="6"/>
      <c r="J219" s="7"/>
    </row>
    <row r="220" spans="3:10">
      <c r="C220" s="6"/>
      <c r="D220" s="6"/>
      <c r="E220" s="6"/>
      <c r="J220" s="7"/>
    </row>
    <row r="221" spans="3:10">
      <c r="C221" s="6"/>
      <c r="D221" s="6"/>
      <c r="E221" s="6"/>
      <c r="J221" s="7"/>
    </row>
    <row r="222" spans="3:10">
      <c r="C222" s="6"/>
      <c r="D222" s="6"/>
      <c r="E222" s="6"/>
      <c r="J222" s="7"/>
    </row>
    <row r="223" spans="3:10">
      <c r="C223" s="6"/>
      <c r="D223" s="6"/>
      <c r="E223" s="6"/>
      <c r="J223" s="7"/>
    </row>
    <row r="224" spans="3:10">
      <c r="C224" s="6"/>
      <c r="D224" s="6"/>
      <c r="E224" s="6"/>
      <c r="J224" s="7"/>
    </row>
    <row r="225" spans="3:10">
      <c r="C225" s="6"/>
      <c r="D225" s="6"/>
      <c r="E225" s="6"/>
      <c r="J225" s="7"/>
    </row>
    <row r="226" spans="3:10">
      <c r="C226" s="6"/>
      <c r="D226" s="6"/>
      <c r="E226" s="6"/>
      <c r="J226" s="7"/>
    </row>
    <row r="227" spans="3:10">
      <c r="C227" s="6"/>
      <c r="D227" s="6"/>
      <c r="E227" s="6"/>
      <c r="J227" s="7"/>
    </row>
    <row r="228" spans="3:10">
      <c r="C228" s="6"/>
      <c r="D228" s="6"/>
      <c r="E228" s="6"/>
      <c r="J228" s="7"/>
    </row>
    <row r="229" spans="3:10">
      <c r="C229" s="6"/>
      <c r="D229" s="6"/>
      <c r="E229" s="6"/>
      <c r="J229" s="7"/>
    </row>
    <row r="230" spans="3:10">
      <c r="C230" s="6"/>
      <c r="D230" s="6"/>
      <c r="E230" s="6"/>
      <c r="J230" s="7"/>
    </row>
    <row r="231" spans="3:10">
      <c r="C231" s="6"/>
      <c r="D231" s="6"/>
      <c r="E231" s="6"/>
      <c r="J231" s="7"/>
    </row>
    <row r="232" spans="3:10">
      <c r="C232" s="6"/>
      <c r="D232" s="6"/>
      <c r="E232" s="6"/>
      <c r="J232" s="7"/>
    </row>
    <row r="233" spans="3:10">
      <c r="C233" s="6"/>
      <c r="D233" s="6"/>
      <c r="E233" s="6"/>
      <c r="J233" s="7"/>
    </row>
    <row r="234" spans="3:10">
      <c r="C234" s="6"/>
      <c r="D234" s="6"/>
      <c r="E234" s="6"/>
      <c r="J234" s="7"/>
    </row>
    <row r="235" spans="3:10">
      <c r="C235" s="6"/>
      <c r="D235" s="6"/>
      <c r="E235" s="6"/>
      <c r="J235" s="7"/>
    </row>
    <row r="236" spans="3:10">
      <c r="C236" s="6"/>
      <c r="D236" s="6"/>
      <c r="E236" s="6"/>
      <c r="J236" s="7"/>
    </row>
    <row r="237" spans="3:10">
      <c r="C237" s="6"/>
      <c r="D237" s="6"/>
      <c r="E237" s="6"/>
      <c r="J237" s="7"/>
    </row>
    <row r="238" spans="3:10">
      <c r="C238" s="6"/>
      <c r="D238" s="6"/>
      <c r="E238" s="6"/>
      <c r="J238" s="7"/>
    </row>
    <row r="239" spans="3:10">
      <c r="C239" s="6"/>
      <c r="D239" s="6"/>
      <c r="E239" s="6"/>
      <c r="J239" s="7"/>
    </row>
    <row r="240" spans="3:10">
      <c r="C240" s="6"/>
      <c r="D240" s="6"/>
      <c r="E240" s="6"/>
      <c r="J240" s="7"/>
    </row>
    <row r="241" spans="3:10">
      <c r="C241" s="6"/>
      <c r="D241" s="6"/>
      <c r="E241" s="6"/>
      <c r="J241" s="7"/>
    </row>
    <row r="242" spans="3:10">
      <c r="C242" s="6"/>
      <c r="D242" s="6"/>
      <c r="E242" s="6"/>
      <c r="J242" s="7"/>
    </row>
    <row r="243" spans="3:10">
      <c r="C243" s="6"/>
      <c r="D243" s="6"/>
      <c r="E243" s="6"/>
      <c r="J243" s="7"/>
    </row>
    <row r="244" spans="3:10">
      <c r="C244" s="6"/>
      <c r="D244" s="6"/>
      <c r="E244" s="6"/>
      <c r="J244" s="7"/>
    </row>
    <row r="245" spans="3:10">
      <c r="C245" s="6"/>
      <c r="D245" s="6"/>
      <c r="E245" s="6"/>
      <c r="J245" s="7"/>
    </row>
    <row r="246" spans="3:10">
      <c r="C246" s="6"/>
      <c r="D246" s="6"/>
      <c r="E246" s="6"/>
      <c r="J246" s="7"/>
    </row>
    <row r="247" spans="3:10">
      <c r="C247" s="6"/>
      <c r="D247" s="6"/>
      <c r="E247" s="6"/>
      <c r="J247" s="7"/>
    </row>
    <row r="248" spans="3:10">
      <c r="C248" s="6"/>
      <c r="D248" s="6"/>
      <c r="E248" s="6"/>
      <c r="J248" s="7"/>
    </row>
    <row r="249" spans="3:10">
      <c r="C249" s="6"/>
      <c r="D249" s="6"/>
      <c r="E249" s="6"/>
      <c r="J249" s="7"/>
    </row>
    <row r="250" spans="3:10">
      <c r="C250" s="6"/>
      <c r="D250" s="6"/>
      <c r="E250" s="6"/>
      <c r="J250" s="7"/>
    </row>
    <row r="251" spans="3:10">
      <c r="C251" s="6"/>
      <c r="D251" s="6"/>
      <c r="E251" s="6"/>
      <c r="J251" s="7"/>
    </row>
    <row r="252" spans="3:10">
      <c r="C252" s="6"/>
      <c r="D252" s="6"/>
      <c r="E252" s="6"/>
      <c r="J252" s="7"/>
    </row>
    <row r="253" spans="3:10">
      <c r="C253" s="6"/>
      <c r="D253" s="6"/>
      <c r="E253" s="6"/>
      <c r="J253" s="7"/>
    </row>
    <row r="254" spans="3:10">
      <c r="C254" s="6"/>
      <c r="D254" s="6"/>
      <c r="E254" s="6"/>
      <c r="J254" s="7"/>
    </row>
    <row r="255" spans="3:10">
      <c r="C255" s="6"/>
      <c r="D255" s="6"/>
      <c r="E255" s="6"/>
      <c r="J255" s="7"/>
    </row>
    <row r="256" spans="3:10">
      <c r="C256" s="6"/>
      <c r="D256" s="6"/>
      <c r="E256" s="6"/>
      <c r="J256" s="7"/>
    </row>
    <row r="257" spans="3:10">
      <c r="C257" s="6"/>
      <c r="D257" s="6"/>
      <c r="E257" s="6"/>
      <c r="J257" s="7"/>
    </row>
    <row r="258" spans="3:10">
      <c r="C258" s="6"/>
      <c r="D258" s="6"/>
      <c r="E258" s="6"/>
      <c r="J258" s="7"/>
    </row>
    <row r="259" spans="3:10">
      <c r="C259" s="6"/>
      <c r="D259" s="6"/>
      <c r="E259" s="6"/>
      <c r="J259" s="7"/>
    </row>
    <row r="260" spans="3:10">
      <c r="C260" s="6"/>
      <c r="D260" s="6"/>
      <c r="E260" s="6"/>
      <c r="J260" s="7"/>
    </row>
    <row r="261" spans="3:10">
      <c r="C261" s="6"/>
      <c r="D261" s="6"/>
      <c r="E261" s="6"/>
      <c r="J261" s="7"/>
    </row>
    <row r="262" spans="3:10">
      <c r="C262" s="6"/>
      <c r="D262" s="6"/>
      <c r="E262" s="6"/>
      <c r="J262" s="7"/>
    </row>
    <row r="263" spans="3:10">
      <c r="C263" s="6"/>
      <c r="D263" s="6"/>
      <c r="E263" s="6"/>
      <c r="J263" s="7"/>
    </row>
    <row r="264" spans="3:10">
      <c r="C264" s="6"/>
      <c r="D264" s="6"/>
      <c r="E264" s="6"/>
      <c r="J264" s="7"/>
    </row>
    <row r="265" spans="3:10">
      <c r="C265" s="6"/>
      <c r="D265" s="6"/>
      <c r="E265" s="6"/>
      <c r="J265" s="7"/>
    </row>
    <row r="266" spans="3:10">
      <c r="C266" s="6"/>
      <c r="D266" s="6"/>
      <c r="E266" s="6"/>
      <c r="J266" s="7"/>
    </row>
    <row r="267" spans="3:10">
      <c r="C267" s="6"/>
      <c r="D267" s="6"/>
      <c r="E267" s="6"/>
      <c r="J267" s="7"/>
    </row>
    <row r="268" spans="3:10">
      <c r="C268" s="6"/>
      <c r="D268" s="6"/>
      <c r="E268" s="6"/>
      <c r="J268" s="7"/>
    </row>
    <row r="269" spans="3:10">
      <c r="C269" s="6"/>
      <c r="D269" s="6"/>
      <c r="E269" s="6"/>
      <c r="J269" s="7"/>
    </row>
    <row r="270" spans="3:10">
      <c r="C270" s="6"/>
      <c r="D270" s="6"/>
      <c r="E270" s="6"/>
      <c r="J270" s="7"/>
    </row>
    <row r="271" spans="3:10">
      <c r="C271" s="6"/>
      <c r="D271" s="6"/>
      <c r="E271" s="6"/>
      <c r="J271" s="7"/>
    </row>
    <row r="272" spans="3:10">
      <c r="C272" s="6"/>
      <c r="D272" s="6"/>
      <c r="E272" s="6"/>
      <c r="J272" s="7"/>
    </row>
    <row r="273" spans="3:10">
      <c r="C273" s="6"/>
      <c r="D273" s="6"/>
      <c r="E273" s="6"/>
      <c r="J273" s="7"/>
    </row>
    <row r="274" spans="3:10">
      <c r="C274" s="6"/>
      <c r="D274" s="6"/>
      <c r="E274" s="6"/>
      <c r="J274" s="7"/>
    </row>
    <row r="275" spans="3:10">
      <c r="C275" s="6"/>
      <c r="D275" s="6"/>
      <c r="E275" s="6"/>
      <c r="J275" s="7"/>
    </row>
    <row r="276" spans="3:10">
      <c r="C276" s="6"/>
      <c r="D276" s="6"/>
      <c r="E276" s="6"/>
      <c r="J276" s="7"/>
    </row>
    <row r="277" spans="3:10">
      <c r="C277" s="6"/>
      <c r="D277" s="6"/>
      <c r="E277" s="6"/>
      <c r="J277" s="7"/>
    </row>
    <row r="278" spans="3:10">
      <c r="C278" s="6"/>
      <c r="D278" s="6"/>
      <c r="E278" s="6"/>
      <c r="J278" s="7"/>
    </row>
    <row r="279" spans="3:10">
      <c r="C279" s="6"/>
      <c r="D279" s="6"/>
      <c r="E279" s="6"/>
      <c r="J279" s="7"/>
    </row>
    <row r="280" spans="3:10">
      <c r="C280" s="6"/>
      <c r="D280" s="6"/>
      <c r="E280" s="6"/>
      <c r="J280" s="7"/>
    </row>
    <row r="281" spans="3:10">
      <c r="C281" s="6"/>
      <c r="D281" s="6"/>
      <c r="E281" s="6"/>
      <c r="J281" s="7"/>
    </row>
    <row r="282" spans="3:10">
      <c r="C282" s="6"/>
      <c r="D282" s="6"/>
      <c r="E282" s="6"/>
      <c r="J282" s="7"/>
    </row>
    <row r="283" spans="3:10">
      <c r="C283" s="6"/>
      <c r="D283" s="6"/>
      <c r="E283" s="6"/>
      <c r="J283" s="7"/>
    </row>
    <row r="284" spans="3:10">
      <c r="C284" s="6"/>
      <c r="D284" s="6"/>
      <c r="E284" s="6"/>
      <c r="J284" s="7"/>
    </row>
    <row r="285" spans="3:10">
      <c r="C285" s="6"/>
      <c r="D285" s="6"/>
      <c r="E285" s="6"/>
      <c r="J285" s="7"/>
    </row>
    <row r="286" spans="3:10">
      <c r="C286" s="6"/>
      <c r="D286" s="6"/>
      <c r="E286" s="6"/>
      <c r="J286" s="7"/>
    </row>
    <row r="287" spans="3:10">
      <c r="C287" s="6"/>
      <c r="D287" s="6"/>
      <c r="E287" s="6"/>
      <c r="J287" s="7"/>
    </row>
    <row r="288" spans="3:10">
      <c r="C288" s="6"/>
      <c r="D288" s="6"/>
      <c r="E288" s="6"/>
      <c r="J288" s="7"/>
    </row>
    <row r="289" spans="3:10">
      <c r="C289" s="6"/>
      <c r="D289" s="6"/>
      <c r="E289" s="6"/>
      <c r="J289" s="7"/>
    </row>
    <row r="290" spans="3:10">
      <c r="C290" s="6"/>
      <c r="D290" s="6"/>
      <c r="E290" s="6"/>
      <c r="J290" s="7"/>
    </row>
    <row r="291" spans="3:10">
      <c r="C291" s="6"/>
      <c r="D291" s="6"/>
      <c r="E291" s="6"/>
      <c r="J291" s="7"/>
    </row>
    <row r="292" spans="3:10">
      <c r="C292" s="6"/>
      <c r="D292" s="6"/>
      <c r="E292" s="6"/>
      <c r="J292" s="7"/>
    </row>
    <row r="293" spans="3:10">
      <c r="C293" s="6"/>
      <c r="D293" s="6"/>
      <c r="E293" s="6"/>
      <c r="J293" s="7"/>
    </row>
    <row r="294" spans="3:10">
      <c r="C294" s="6"/>
      <c r="D294" s="6"/>
      <c r="E294" s="6"/>
      <c r="J294" s="7"/>
    </row>
    <row r="295" spans="3:10">
      <c r="C295" s="6"/>
      <c r="D295" s="6"/>
      <c r="E295" s="6"/>
      <c r="J295" s="7"/>
    </row>
    <row r="296" spans="3:10">
      <c r="C296" s="6"/>
      <c r="D296" s="6"/>
      <c r="E296" s="6"/>
      <c r="J296" s="7"/>
    </row>
    <row r="297" spans="3:10">
      <c r="C297" s="6"/>
      <c r="D297" s="6"/>
      <c r="E297" s="6"/>
      <c r="J297" s="7"/>
    </row>
    <row r="298" spans="3:10">
      <c r="C298" s="6"/>
      <c r="D298" s="6"/>
      <c r="E298" s="6"/>
      <c r="J298" s="7"/>
    </row>
    <row r="299" spans="3:10">
      <c r="C299" s="6"/>
      <c r="D299" s="6"/>
      <c r="E299" s="6"/>
      <c r="J299" s="7"/>
    </row>
    <row r="300" spans="3:10">
      <c r="C300" s="6"/>
      <c r="D300" s="6"/>
      <c r="E300" s="6"/>
      <c r="J300" s="7"/>
    </row>
    <row r="301" spans="3:10">
      <c r="C301" s="6"/>
      <c r="D301" s="6"/>
      <c r="E301" s="6"/>
      <c r="J301" s="7"/>
    </row>
    <row r="302" spans="3:10">
      <c r="C302" s="6"/>
      <c r="D302" s="6"/>
      <c r="E302" s="6"/>
      <c r="J302" s="7"/>
    </row>
    <row r="303" spans="3:10">
      <c r="C303" s="6"/>
      <c r="D303" s="6"/>
      <c r="E303" s="6"/>
      <c r="J303" s="7"/>
    </row>
    <row r="304" spans="3:10">
      <c r="C304" s="6"/>
      <c r="D304" s="6"/>
      <c r="E304" s="6"/>
      <c r="J304" s="7"/>
    </row>
    <row r="305" spans="3:10">
      <c r="C305" s="6"/>
      <c r="D305" s="6"/>
      <c r="E305" s="6"/>
      <c r="J305" s="7"/>
    </row>
    <row r="306" spans="3:10">
      <c r="C306" s="6"/>
      <c r="D306" s="6"/>
      <c r="E306" s="6"/>
      <c r="J306" s="7"/>
    </row>
    <row r="307" spans="3:10">
      <c r="C307" s="6"/>
      <c r="D307" s="6"/>
      <c r="E307" s="6"/>
      <c r="J307" s="7"/>
    </row>
    <row r="308" spans="3:10">
      <c r="C308" s="6"/>
      <c r="D308" s="6"/>
      <c r="E308" s="6"/>
      <c r="J308" s="7"/>
    </row>
    <row r="309" spans="3:10">
      <c r="C309" s="6"/>
      <c r="D309" s="6"/>
      <c r="E309" s="6"/>
      <c r="J309" s="7"/>
    </row>
    <row r="310" spans="3:10">
      <c r="C310" s="6"/>
      <c r="D310" s="6"/>
      <c r="E310" s="6"/>
      <c r="J310" s="7"/>
    </row>
    <row r="311" spans="3:10">
      <c r="C311" s="6"/>
      <c r="D311" s="6"/>
      <c r="E311" s="6"/>
      <c r="J311" s="7"/>
    </row>
    <row r="312" spans="3:10">
      <c r="C312" s="6"/>
      <c r="D312" s="6"/>
      <c r="E312" s="6"/>
      <c r="J312" s="7"/>
    </row>
    <row r="313" spans="3:10">
      <c r="C313" s="6"/>
      <c r="D313" s="6"/>
      <c r="E313" s="6"/>
      <c r="J313" s="7"/>
    </row>
    <row r="314" spans="3:10">
      <c r="C314" s="6"/>
      <c r="D314" s="6"/>
      <c r="E314" s="6"/>
      <c r="J314" s="7"/>
    </row>
    <row r="315" spans="3:10">
      <c r="C315" s="6"/>
      <c r="D315" s="6"/>
      <c r="E315" s="6"/>
      <c r="J315" s="7"/>
    </row>
    <row r="316" spans="3:10">
      <c r="C316" s="6"/>
      <c r="D316" s="6"/>
      <c r="E316" s="6"/>
      <c r="J316" s="7"/>
    </row>
    <row r="317" spans="3:10">
      <c r="C317" s="6"/>
      <c r="D317" s="6"/>
      <c r="E317" s="6"/>
      <c r="J317" s="7"/>
    </row>
    <row r="318" spans="3:10">
      <c r="C318" s="6"/>
      <c r="D318" s="6"/>
      <c r="E318" s="6"/>
      <c r="J318" s="7"/>
    </row>
    <row r="319" spans="3:10">
      <c r="C319" s="6"/>
      <c r="D319" s="6"/>
      <c r="E319" s="6"/>
      <c r="J319" s="7"/>
    </row>
    <row r="320" spans="3:10">
      <c r="C320" s="6"/>
      <c r="D320" s="6"/>
      <c r="E320" s="6"/>
      <c r="J320" s="7"/>
    </row>
    <row r="321" spans="3:10">
      <c r="C321" s="6"/>
      <c r="D321" s="6"/>
      <c r="E321" s="6"/>
      <c r="J321" s="7"/>
    </row>
    <row r="322" spans="3:10">
      <c r="C322" s="6"/>
      <c r="D322" s="6"/>
      <c r="E322" s="6"/>
      <c r="J322" s="7"/>
    </row>
    <row r="323" spans="3:10">
      <c r="C323" s="6"/>
      <c r="D323" s="6"/>
      <c r="E323" s="6"/>
      <c r="J323" s="7"/>
    </row>
    <row r="324" spans="3:10">
      <c r="C324" s="6"/>
      <c r="D324" s="6"/>
      <c r="E324" s="6"/>
      <c r="J324" s="7"/>
    </row>
    <row r="325" spans="3:10">
      <c r="C325" s="6"/>
      <c r="D325" s="6"/>
      <c r="E325" s="6"/>
      <c r="J325" s="7"/>
    </row>
    <row r="326" spans="3:10">
      <c r="C326" s="6"/>
      <c r="D326" s="6"/>
      <c r="E326" s="6"/>
      <c r="J326" s="7"/>
    </row>
    <row r="327" spans="3:10">
      <c r="C327" s="6"/>
      <c r="D327" s="6"/>
      <c r="E327" s="6"/>
      <c r="J327" s="7"/>
    </row>
    <row r="328" spans="3:10">
      <c r="C328" s="6"/>
      <c r="D328" s="6"/>
      <c r="E328" s="6"/>
      <c r="J328" s="7"/>
    </row>
    <row r="329" spans="3:10">
      <c r="C329" s="6"/>
      <c r="D329" s="6"/>
      <c r="E329" s="6"/>
      <c r="J329" s="7"/>
    </row>
    <row r="330" spans="3:10">
      <c r="C330" s="6"/>
      <c r="D330" s="6"/>
      <c r="E330" s="6"/>
      <c r="J330" s="7"/>
    </row>
    <row r="331" spans="3:10">
      <c r="C331" s="6"/>
      <c r="D331" s="6"/>
      <c r="E331" s="6"/>
      <c r="J331" s="7"/>
    </row>
    <row r="332" spans="3:10">
      <c r="C332" s="6"/>
      <c r="D332" s="6"/>
      <c r="E332" s="6"/>
      <c r="J332" s="7"/>
    </row>
    <row r="333" spans="3:10">
      <c r="C333" s="6"/>
      <c r="D333" s="6"/>
      <c r="E333" s="6"/>
      <c r="J333" s="7"/>
    </row>
    <row r="334" spans="3:10">
      <c r="C334" s="6"/>
      <c r="D334" s="6"/>
      <c r="E334" s="6"/>
      <c r="J334" s="7"/>
    </row>
    <row r="335" spans="3:10">
      <c r="C335" s="6"/>
      <c r="D335" s="6"/>
      <c r="E335" s="6"/>
      <c r="J335" s="7"/>
    </row>
    <row r="336" spans="3:10">
      <c r="C336" s="6"/>
      <c r="D336" s="6"/>
      <c r="E336" s="6"/>
      <c r="J336" s="7"/>
    </row>
    <row r="337" spans="3:10">
      <c r="C337" s="6"/>
      <c r="D337" s="6"/>
      <c r="E337" s="6"/>
      <c r="J337" s="7"/>
    </row>
    <row r="338" spans="3:10">
      <c r="C338" s="6"/>
      <c r="D338" s="6"/>
      <c r="E338" s="6"/>
      <c r="J338" s="7"/>
    </row>
    <row r="339" spans="3:10">
      <c r="C339" s="6"/>
      <c r="D339" s="6"/>
      <c r="E339" s="6"/>
      <c r="J339" s="7"/>
    </row>
    <row r="340" spans="3:10">
      <c r="C340" s="6"/>
      <c r="D340" s="6"/>
      <c r="E340" s="6"/>
      <c r="J340" s="7"/>
    </row>
    <row r="341" spans="3:10">
      <c r="C341" s="6"/>
      <c r="D341" s="6"/>
      <c r="E341" s="6"/>
      <c r="J341" s="7"/>
    </row>
    <row r="342" spans="3:10">
      <c r="C342" s="6"/>
      <c r="D342" s="6"/>
      <c r="E342" s="6"/>
      <c r="J342" s="7"/>
    </row>
    <row r="343" spans="3:10">
      <c r="C343" s="6"/>
      <c r="D343" s="6"/>
      <c r="E343" s="6"/>
      <c r="J343" s="7"/>
    </row>
    <row r="344" spans="3:10">
      <c r="C344" s="6"/>
      <c r="D344" s="6"/>
      <c r="E344" s="6"/>
      <c r="J344" s="7"/>
    </row>
    <row r="345" spans="3:10">
      <c r="C345" s="6"/>
      <c r="D345" s="6"/>
      <c r="E345" s="6"/>
      <c r="J345" s="7"/>
    </row>
    <row r="346" spans="3:10">
      <c r="C346" s="6"/>
      <c r="D346" s="6"/>
      <c r="E346" s="6"/>
      <c r="J346" s="7"/>
    </row>
    <row r="347" spans="3:10">
      <c r="C347" s="6"/>
      <c r="D347" s="6"/>
      <c r="E347" s="6"/>
      <c r="J347" s="7"/>
    </row>
    <row r="348" spans="3:10">
      <c r="C348" s="6"/>
      <c r="D348" s="6"/>
      <c r="E348" s="6"/>
      <c r="J348" s="7"/>
    </row>
    <row r="349" spans="3:10">
      <c r="C349" s="6"/>
      <c r="D349" s="6"/>
      <c r="E349" s="6"/>
      <c r="J349" s="7"/>
    </row>
    <row r="350" spans="3:10">
      <c r="C350" s="6"/>
      <c r="D350" s="6"/>
      <c r="E350" s="6"/>
      <c r="J350" s="7"/>
    </row>
    <row r="351" spans="3:10">
      <c r="C351" s="6"/>
      <c r="D351" s="6"/>
      <c r="E351" s="6"/>
      <c r="J351" s="7"/>
    </row>
    <row r="352" spans="3:10">
      <c r="C352" s="6"/>
      <c r="D352" s="6"/>
      <c r="E352" s="6"/>
      <c r="J352" s="7"/>
    </row>
    <row r="353" spans="3:10">
      <c r="C353" s="6"/>
      <c r="D353" s="6"/>
      <c r="E353" s="6"/>
      <c r="J353" s="7"/>
    </row>
    <row r="354" spans="3:10">
      <c r="C354" s="6"/>
      <c r="D354" s="6"/>
      <c r="E354" s="6"/>
      <c r="J354" s="7"/>
    </row>
    <row r="355" spans="3:10">
      <c r="C355" s="6"/>
      <c r="D355" s="6"/>
      <c r="E355" s="6"/>
      <c r="J355" s="7"/>
    </row>
    <row r="356" spans="3:10">
      <c r="C356" s="6"/>
      <c r="D356" s="6"/>
      <c r="E356" s="6"/>
      <c r="J356" s="7"/>
    </row>
    <row r="357" spans="3:10">
      <c r="C357" s="6"/>
      <c r="D357" s="6"/>
      <c r="E357" s="6"/>
      <c r="J357" s="7"/>
    </row>
    <row r="358" spans="3:10">
      <c r="C358" s="6"/>
      <c r="D358" s="6"/>
      <c r="E358" s="6"/>
      <c r="J358" s="7"/>
    </row>
    <row r="359" spans="3:10">
      <c r="C359" s="6"/>
      <c r="D359" s="6"/>
      <c r="E359" s="6"/>
      <c r="J359" s="7"/>
    </row>
    <row r="360" spans="3:10">
      <c r="C360" s="6"/>
      <c r="D360" s="6"/>
      <c r="E360" s="6"/>
      <c r="J360" s="7"/>
    </row>
    <row r="361" spans="3:10">
      <c r="C361" s="6"/>
      <c r="D361" s="6"/>
      <c r="E361" s="6"/>
      <c r="J361" s="7"/>
    </row>
    <row r="362" spans="3:10">
      <c r="C362" s="6"/>
      <c r="D362" s="6"/>
      <c r="E362" s="6"/>
      <c r="J362" s="7"/>
    </row>
    <row r="363" spans="3:10">
      <c r="C363" s="6"/>
      <c r="D363" s="6"/>
      <c r="E363" s="6"/>
      <c r="J363" s="7"/>
    </row>
    <row r="364" spans="3:10">
      <c r="C364" s="6"/>
      <c r="D364" s="6"/>
      <c r="E364" s="6"/>
      <c r="J364" s="7"/>
    </row>
    <row r="365" spans="3:10">
      <c r="C365" s="6"/>
      <c r="D365" s="6"/>
      <c r="E365" s="6"/>
      <c r="J365" s="7"/>
    </row>
    <row r="366" spans="3:10">
      <c r="C366" s="6"/>
      <c r="D366" s="6"/>
      <c r="E366" s="6"/>
      <c r="J366" s="7"/>
    </row>
    <row r="367" spans="3:10">
      <c r="C367" s="6"/>
      <c r="D367" s="6"/>
      <c r="E367" s="6"/>
      <c r="J367" s="7"/>
    </row>
    <row r="368" spans="3:10">
      <c r="C368" s="6"/>
      <c r="D368" s="6"/>
      <c r="E368" s="6"/>
      <c r="J368" s="7"/>
    </row>
    <row r="369" spans="3:10">
      <c r="C369" s="6"/>
      <c r="D369" s="6"/>
      <c r="E369" s="6"/>
      <c r="J369" s="7"/>
    </row>
    <row r="370" spans="3:10">
      <c r="C370" s="6"/>
      <c r="D370" s="6"/>
      <c r="E370" s="6"/>
      <c r="J370" s="7"/>
    </row>
    <row r="371" spans="3:10">
      <c r="C371" s="6"/>
      <c r="D371" s="6"/>
      <c r="E371" s="6"/>
      <c r="J371" s="7"/>
    </row>
    <row r="372" spans="3:10">
      <c r="C372" s="6"/>
      <c r="D372" s="6"/>
      <c r="E372" s="6"/>
      <c r="J372" s="7"/>
    </row>
    <row r="373" spans="3:10">
      <c r="C373" s="6"/>
      <c r="D373" s="6"/>
      <c r="E373" s="6"/>
      <c r="J373" s="7"/>
    </row>
    <row r="374" spans="3:10">
      <c r="C374" s="6"/>
      <c r="D374" s="6"/>
      <c r="E374" s="6"/>
      <c r="J374" s="7"/>
    </row>
    <row r="375" spans="3:10">
      <c r="C375" s="6"/>
      <c r="D375" s="6"/>
      <c r="E375" s="6"/>
      <c r="J375" s="7"/>
    </row>
    <row r="376" spans="3:10">
      <c r="C376" s="6"/>
      <c r="D376" s="6"/>
      <c r="E376" s="6"/>
      <c r="J376" s="7"/>
    </row>
    <row r="377" spans="3:10">
      <c r="C377" s="6"/>
      <c r="D377" s="6"/>
      <c r="E377" s="6"/>
      <c r="J377" s="7"/>
    </row>
    <row r="378" spans="3:10">
      <c r="C378" s="6"/>
      <c r="D378" s="6"/>
      <c r="E378" s="6"/>
      <c r="J378" s="7"/>
    </row>
    <row r="379" spans="3:10">
      <c r="C379" s="6"/>
      <c r="D379" s="6"/>
      <c r="E379" s="6"/>
      <c r="J379" s="7"/>
    </row>
    <row r="380" spans="3:10">
      <c r="C380" s="6"/>
      <c r="D380" s="6"/>
      <c r="E380" s="6"/>
      <c r="J380" s="7"/>
    </row>
    <row r="381" spans="3:10">
      <c r="C381" s="6"/>
      <c r="D381" s="6"/>
      <c r="E381" s="6"/>
      <c r="J381" s="7"/>
    </row>
    <row r="382" spans="3:10">
      <c r="C382" s="6"/>
      <c r="D382" s="6"/>
      <c r="E382" s="6"/>
      <c r="J382" s="7"/>
    </row>
    <row r="383" spans="3:10">
      <c r="C383" s="6"/>
      <c r="D383" s="6"/>
      <c r="E383" s="6"/>
      <c r="J383" s="7"/>
    </row>
    <row r="384" spans="3:10">
      <c r="C384" s="6"/>
      <c r="D384" s="6"/>
      <c r="E384" s="6"/>
      <c r="J384" s="7"/>
    </row>
    <row r="385" spans="3:10">
      <c r="C385" s="6"/>
      <c r="D385" s="6"/>
      <c r="E385" s="6"/>
      <c r="J385" s="7"/>
    </row>
    <row r="386" spans="3:10">
      <c r="C386" s="6"/>
      <c r="D386" s="6"/>
      <c r="E386" s="6"/>
      <c r="J386" s="7"/>
    </row>
    <row r="387" spans="3:10">
      <c r="C387" s="6"/>
      <c r="D387" s="6"/>
      <c r="E387" s="6"/>
      <c r="J387" s="7"/>
    </row>
    <row r="388" spans="3:10">
      <c r="C388" s="6"/>
      <c r="D388" s="6"/>
      <c r="E388" s="6"/>
      <c r="J388" s="7"/>
    </row>
    <row r="389" spans="3:10">
      <c r="C389" s="6"/>
      <c r="D389" s="6"/>
      <c r="E389" s="6"/>
      <c r="J389" s="7"/>
    </row>
    <row r="390" spans="3:10">
      <c r="C390" s="6"/>
      <c r="D390" s="6"/>
      <c r="E390" s="6"/>
      <c r="J390" s="7"/>
    </row>
    <row r="391" spans="3:10">
      <c r="C391" s="6"/>
      <c r="D391" s="6"/>
      <c r="E391" s="6"/>
      <c r="J391" s="7"/>
    </row>
    <row r="392" spans="3:10">
      <c r="C392" s="6"/>
      <c r="D392" s="6"/>
      <c r="E392" s="6"/>
      <c r="J392" s="7"/>
    </row>
    <row r="393" spans="3:10">
      <c r="C393" s="6"/>
      <c r="D393" s="6"/>
      <c r="E393" s="6"/>
      <c r="J393" s="7"/>
    </row>
    <row r="394" spans="3:10">
      <c r="C394" s="6"/>
      <c r="D394" s="6"/>
      <c r="E394" s="6"/>
      <c r="J394" s="7"/>
    </row>
    <row r="395" spans="3:10">
      <c r="C395" s="6"/>
      <c r="D395" s="6"/>
      <c r="E395" s="6"/>
      <c r="J395" s="7"/>
    </row>
    <row r="396" spans="3:10">
      <c r="C396" s="6"/>
      <c r="D396" s="6"/>
      <c r="E396" s="6"/>
      <c r="J396" s="7"/>
    </row>
    <row r="397" spans="3:10">
      <c r="C397" s="6"/>
      <c r="D397" s="6"/>
      <c r="E397" s="6"/>
      <c r="J397" s="7"/>
    </row>
    <row r="398" spans="3:10">
      <c r="C398" s="6"/>
      <c r="D398" s="6"/>
      <c r="E398" s="6"/>
      <c r="J398" s="7"/>
    </row>
    <row r="399" spans="3:10">
      <c r="C399" s="6"/>
      <c r="D399" s="6"/>
      <c r="E399" s="6"/>
      <c r="J399" s="7"/>
    </row>
    <row r="400" spans="3:10">
      <c r="C400" s="6"/>
      <c r="D400" s="6"/>
      <c r="E400" s="6"/>
      <c r="J400" s="7"/>
    </row>
    <row r="401" spans="3:10">
      <c r="C401" s="6"/>
      <c r="D401" s="6"/>
      <c r="E401" s="6"/>
      <c r="J401" s="7"/>
    </row>
    <row r="402" spans="3:10">
      <c r="C402" s="6"/>
      <c r="D402" s="6"/>
      <c r="E402" s="6"/>
      <c r="J402" s="7"/>
    </row>
    <row r="403" spans="3:10">
      <c r="C403" s="6"/>
      <c r="D403" s="6"/>
      <c r="E403" s="6"/>
      <c r="J403" s="7"/>
    </row>
    <row r="404" spans="3:10">
      <c r="C404" s="6"/>
      <c r="D404" s="6"/>
      <c r="E404" s="6"/>
      <c r="J404" s="7"/>
    </row>
    <row r="405" spans="3:10">
      <c r="C405" s="6"/>
      <c r="D405" s="6"/>
      <c r="E405" s="6"/>
      <c r="J405" s="7"/>
    </row>
    <row r="406" spans="3:10">
      <c r="C406" s="6"/>
      <c r="D406" s="6"/>
      <c r="E406" s="6"/>
      <c r="J406" s="7"/>
    </row>
    <row r="407" spans="3:10">
      <c r="C407" s="6"/>
      <c r="D407" s="6"/>
      <c r="E407" s="6"/>
      <c r="J407" s="7"/>
    </row>
    <row r="408" spans="3:10">
      <c r="C408" s="6"/>
      <c r="D408" s="6"/>
      <c r="E408" s="6"/>
      <c r="J408" s="7"/>
    </row>
    <row r="409" spans="3:10">
      <c r="C409" s="6"/>
      <c r="D409" s="6"/>
      <c r="E409" s="6"/>
      <c r="J409" s="7"/>
    </row>
    <row r="410" spans="3:10">
      <c r="C410" s="6"/>
      <c r="D410" s="6"/>
      <c r="E410" s="6"/>
      <c r="J410" s="7"/>
    </row>
    <row r="411" spans="3:10">
      <c r="C411" s="6"/>
      <c r="D411" s="6"/>
      <c r="E411" s="6"/>
      <c r="J411" s="7"/>
    </row>
    <row r="412" spans="3:10">
      <c r="C412" s="6"/>
      <c r="D412" s="6"/>
      <c r="E412" s="6"/>
      <c r="J412" s="7"/>
    </row>
    <row r="413" spans="3:10">
      <c r="C413" s="6"/>
      <c r="D413" s="6"/>
      <c r="E413" s="6"/>
      <c r="J413" s="7"/>
    </row>
    <row r="414" spans="3:10">
      <c r="C414" s="6"/>
      <c r="D414" s="6"/>
      <c r="E414" s="6"/>
      <c r="J414" s="7"/>
    </row>
    <row r="415" spans="3:10">
      <c r="C415" s="6"/>
      <c r="D415" s="6"/>
      <c r="E415" s="6"/>
      <c r="J415" s="7"/>
    </row>
    <row r="416" spans="3:10">
      <c r="C416" s="6"/>
      <c r="D416" s="6"/>
      <c r="E416" s="6"/>
      <c r="J416" s="7"/>
    </row>
    <row r="417" spans="3:10">
      <c r="C417" s="6"/>
      <c r="D417" s="6"/>
      <c r="E417" s="6"/>
      <c r="J417" s="7"/>
    </row>
    <row r="418" spans="3:10">
      <c r="C418" s="6"/>
      <c r="D418" s="6"/>
      <c r="E418" s="6"/>
      <c r="J418" s="7"/>
    </row>
    <row r="419" spans="3:10">
      <c r="C419" s="6"/>
      <c r="D419" s="6"/>
      <c r="E419" s="6"/>
      <c r="J419" s="7"/>
    </row>
    <row r="420" spans="3:10">
      <c r="C420" s="6"/>
      <c r="D420" s="6"/>
      <c r="E420" s="6"/>
      <c r="J420" s="7"/>
    </row>
    <row r="421" spans="3:10">
      <c r="C421" s="6"/>
      <c r="D421" s="6"/>
      <c r="E421" s="6"/>
      <c r="J421" s="7"/>
    </row>
    <row r="422" spans="3:10">
      <c r="C422" s="6"/>
      <c r="D422" s="6"/>
      <c r="E422" s="6"/>
      <c r="J422" s="7"/>
    </row>
    <row r="423" spans="3:10">
      <c r="C423" s="6"/>
      <c r="D423" s="6"/>
      <c r="E423" s="6"/>
      <c r="J423" s="7"/>
    </row>
    <row r="424" spans="3:10">
      <c r="C424" s="6"/>
      <c r="D424" s="6"/>
      <c r="E424" s="6"/>
      <c r="J424" s="7"/>
    </row>
    <row r="425" spans="3:10">
      <c r="C425" s="6"/>
      <c r="D425" s="6"/>
      <c r="E425" s="6"/>
      <c r="J425" s="7"/>
    </row>
    <row r="426" spans="3:10">
      <c r="C426" s="6"/>
      <c r="D426" s="6"/>
      <c r="E426" s="6"/>
      <c r="J426" s="7"/>
    </row>
    <row r="427" spans="3:10">
      <c r="C427" s="6"/>
      <c r="D427" s="6"/>
      <c r="E427" s="6"/>
      <c r="J427" s="7"/>
    </row>
    <row r="428" spans="3:10">
      <c r="C428" s="6"/>
      <c r="D428" s="6"/>
      <c r="E428" s="6"/>
      <c r="J428" s="7"/>
    </row>
    <row r="429" spans="3:10">
      <c r="C429" s="6"/>
      <c r="D429" s="6"/>
      <c r="E429" s="6"/>
      <c r="J429" s="7"/>
    </row>
    <row r="430" spans="3:10">
      <c r="C430" s="6"/>
      <c r="D430" s="6"/>
      <c r="E430" s="6"/>
      <c r="J430" s="7"/>
    </row>
    <row r="431" spans="3:10">
      <c r="C431" s="6"/>
      <c r="D431" s="6"/>
      <c r="E431" s="6"/>
      <c r="J431" s="7"/>
    </row>
    <row r="432" spans="3:10">
      <c r="C432" s="6"/>
      <c r="D432" s="6"/>
      <c r="E432" s="6"/>
      <c r="J432" s="7"/>
    </row>
    <row r="433" spans="3:10">
      <c r="C433" s="6"/>
      <c r="D433" s="6"/>
      <c r="E433" s="6"/>
      <c r="J433" s="7"/>
    </row>
    <row r="434" spans="3:10">
      <c r="C434" s="6"/>
      <c r="D434" s="6"/>
      <c r="E434" s="6"/>
      <c r="J434" s="7"/>
    </row>
    <row r="435" spans="3:10">
      <c r="C435" s="6"/>
      <c r="D435" s="6"/>
      <c r="E435" s="6"/>
      <c r="J435" s="7"/>
    </row>
    <row r="436" spans="3:10">
      <c r="C436" s="6"/>
      <c r="D436" s="6"/>
      <c r="E436" s="6"/>
      <c r="J436" s="7"/>
    </row>
    <row r="437" spans="3:10">
      <c r="C437" s="6"/>
      <c r="D437" s="6"/>
      <c r="E437" s="6"/>
      <c r="J437" s="7"/>
    </row>
    <row r="438" spans="3:10">
      <c r="C438" s="6"/>
      <c r="D438" s="6"/>
      <c r="E438" s="6"/>
      <c r="J438" s="7"/>
    </row>
    <row r="439" spans="3:10">
      <c r="C439" s="6"/>
      <c r="D439" s="6"/>
      <c r="E439" s="6"/>
      <c r="J439" s="7"/>
    </row>
    <row r="440" spans="3:10">
      <c r="C440" s="6"/>
      <c r="D440" s="6"/>
      <c r="E440" s="6"/>
      <c r="J440" s="7"/>
    </row>
    <row r="441" spans="3:10">
      <c r="C441" s="6"/>
      <c r="D441" s="6"/>
      <c r="E441" s="6"/>
      <c r="J441" s="7"/>
    </row>
    <row r="442" spans="3:10">
      <c r="C442" s="6"/>
      <c r="D442" s="6"/>
      <c r="E442" s="6"/>
      <c r="J442" s="7"/>
    </row>
    <row r="443" spans="3:10">
      <c r="C443" s="6"/>
      <c r="D443" s="6"/>
      <c r="E443" s="6"/>
      <c r="J443" s="7"/>
    </row>
    <row r="444" spans="3:10">
      <c r="C444" s="6"/>
      <c r="D444" s="6"/>
      <c r="E444" s="6"/>
      <c r="J444" s="7"/>
    </row>
    <row r="445" spans="3:10">
      <c r="C445" s="6"/>
      <c r="D445" s="6"/>
      <c r="E445" s="6"/>
      <c r="J445" s="7"/>
    </row>
    <row r="446" spans="3:10">
      <c r="C446" s="6"/>
      <c r="D446" s="6"/>
      <c r="E446" s="6"/>
      <c r="J446" s="7"/>
    </row>
    <row r="447" spans="3:10">
      <c r="C447" s="6"/>
      <c r="D447" s="6"/>
      <c r="E447" s="6"/>
      <c r="J447" s="7"/>
    </row>
    <row r="448" spans="3:10">
      <c r="C448" s="6"/>
      <c r="D448" s="6"/>
      <c r="E448" s="6"/>
      <c r="J448" s="7"/>
    </row>
    <row r="449" spans="3:10">
      <c r="C449" s="6"/>
      <c r="D449" s="6"/>
      <c r="E449" s="6"/>
      <c r="J449" s="7"/>
    </row>
    <row r="450" spans="3:10">
      <c r="C450" s="6"/>
      <c r="D450" s="6"/>
      <c r="E450" s="6"/>
      <c r="J450" s="7"/>
    </row>
    <row r="451" spans="3:10">
      <c r="C451" s="6"/>
      <c r="D451" s="6"/>
      <c r="E451" s="6"/>
      <c r="J451" s="7"/>
    </row>
    <row r="452" spans="3:10">
      <c r="C452" s="6"/>
      <c r="D452" s="6"/>
      <c r="E452" s="6"/>
      <c r="J452" s="7"/>
    </row>
    <row r="453" spans="3:10">
      <c r="C453" s="6"/>
      <c r="D453" s="6"/>
      <c r="E453" s="6"/>
      <c r="J453" s="7"/>
    </row>
    <row r="454" spans="3:10">
      <c r="C454" s="6"/>
      <c r="D454" s="6"/>
      <c r="E454" s="6"/>
      <c r="J454" s="7"/>
    </row>
    <row r="455" spans="3:10">
      <c r="C455" s="6"/>
      <c r="D455" s="6"/>
      <c r="E455" s="6"/>
      <c r="J455" s="7"/>
    </row>
    <row r="456" spans="3:10">
      <c r="C456" s="6"/>
      <c r="D456" s="6"/>
      <c r="E456" s="6"/>
      <c r="J456" s="7"/>
    </row>
    <row r="457" spans="3:10">
      <c r="C457" s="6"/>
      <c r="D457" s="6"/>
      <c r="E457" s="6"/>
      <c r="J457" s="7"/>
    </row>
    <row r="458" spans="3:10">
      <c r="C458" s="6"/>
      <c r="D458" s="6"/>
      <c r="E458" s="6"/>
      <c r="J458" s="7"/>
    </row>
    <row r="459" spans="3:10">
      <c r="C459" s="6"/>
      <c r="D459" s="6"/>
      <c r="E459" s="6"/>
      <c r="J459" s="7"/>
    </row>
    <row r="460" spans="3:10">
      <c r="C460" s="6"/>
      <c r="D460" s="6"/>
      <c r="E460" s="6"/>
      <c r="J460" s="7"/>
    </row>
    <row r="461" spans="3:10">
      <c r="C461" s="6"/>
      <c r="D461" s="6"/>
      <c r="E461" s="6"/>
      <c r="J461" s="7"/>
    </row>
    <row r="462" spans="3:10">
      <c r="C462" s="6"/>
      <c r="D462" s="6"/>
      <c r="E462" s="6"/>
      <c r="J462" s="7"/>
    </row>
    <row r="463" spans="3:10">
      <c r="C463" s="6"/>
      <c r="D463" s="6"/>
      <c r="E463" s="6"/>
      <c r="J463" s="7"/>
    </row>
    <row r="464" spans="3:10">
      <c r="C464" s="6"/>
      <c r="D464" s="6"/>
      <c r="E464" s="6"/>
      <c r="J464" s="7"/>
    </row>
    <row r="465" spans="3:10">
      <c r="C465" s="6"/>
      <c r="D465" s="6"/>
      <c r="E465" s="6"/>
      <c r="J465" s="7"/>
    </row>
    <row r="466" spans="3:10">
      <c r="C466" s="6"/>
      <c r="D466" s="6"/>
      <c r="E466" s="6"/>
      <c r="J466" s="7"/>
    </row>
    <row r="467" spans="3:10">
      <c r="C467" s="6"/>
      <c r="D467" s="6"/>
      <c r="E467" s="6"/>
      <c r="J467" s="7"/>
    </row>
    <row r="468" spans="3:10">
      <c r="C468" s="6"/>
      <c r="D468" s="6"/>
      <c r="E468" s="6"/>
      <c r="J468" s="7"/>
    </row>
    <row r="469" spans="3:10">
      <c r="C469" s="6"/>
      <c r="D469" s="6"/>
      <c r="E469" s="6"/>
      <c r="J469" s="7"/>
    </row>
    <row r="470" spans="3:10">
      <c r="C470" s="6"/>
      <c r="D470" s="6"/>
      <c r="E470" s="6"/>
      <c r="J470" s="7"/>
    </row>
    <row r="471" spans="3:10">
      <c r="C471" s="6"/>
      <c r="D471" s="6"/>
      <c r="E471" s="6"/>
      <c r="J471" s="7"/>
    </row>
    <row r="472" spans="3:10">
      <c r="C472" s="6"/>
      <c r="D472" s="6"/>
      <c r="E472" s="6"/>
      <c r="J472" s="7"/>
    </row>
    <row r="473" spans="3:10">
      <c r="C473" s="6"/>
      <c r="D473" s="6"/>
      <c r="E473" s="6"/>
      <c r="J473" s="7"/>
    </row>
    <row r="474" spans="3:10">
      <c r="C474" s="6"/>
      <c r="D474" s="6"/>
      <c r="E474" s="6"/>
      <c r="J474" s="7"/>
    </row>
    <row r="475" spans="3:10">
      <c r="C475" s="6"/>
      <c r="D475" s="6"/>
      <c r="E475" s="6"/>
      <c r="J475" s="7"/>
    </row>
    <row r="476" spans="3:10">
      <c r="C476" s="6"/>
      <c r="D476" s="6"/>
      <c r="E476" s="6"/>
      <c r="J476" s="7"/>
    </row>
    <row r="477" spans="3:10">
      <c r="C477" s="6"/>
      <c r="D477" s="6"/>
      <c r="E477" s="6"/>
      <c r="J477" s="7"/>
    </row>
    <row r="478" spans="3:10">
      <c r="C478" s="6"/>
      <c r="D478" s="6"/>
      <c r="E478" s="6"/>
      <c r="J478" s="7"/>
    </row>
    <row r="479" spans="3:10">
      <c r="C479" s="6"/>
      <c r="D479" s="6"/>
      <c r="E479" s="6"/>
      <c r="J479" s="7"/>
    </row>
    <row r="480" spans="3:10">
      <c r="C480" s="6"/>
      <c r="D480" s="6"/>
      <c r="E480" s="6"/>
      <c r="J480" s="7"/>
    </row>
    <row r="481" spans="3:10">
      <c r="C481" s="6"/>
      <c r="D481" s="6"/>
      <c r="E481" s="6"/>
      <c r="J481" s="7"/>
    </row>
    <row r="482" spans="3:10">
      <c r="C482" s="6"/>
      <c r="D482" s="6"/>
      <c r="E482" s="6"/>
      <c r="J482" s="7"/>
    </row>
    <row r="483" spans="3:10">
      <c r="C483" s="6"/>
      <c r="D483" s="6"/>
      <c r="E483" s="6"/>
      <c r="J483" s="7"/>
    </row>
    <row r="484" spans="3:10">
      <c r="C484" s="6"/>
      <c r="D484" s="6"/>
      <c r="E484" s="6"/>
      <c r="J484" s="7"/>
    </row>
    <row r="485" spans="3:10">
      <c r="C485" s="6"/>
      <c r="D485" s="6"/>
      <c r="E485" s="6"/>
      <c r="J485" s="7"/>
    </row>
    <row r="486" spans="3:10">
      <c r="C486" s="6"/>
      <c r="D486" s="6"/>
      <c r="E486" s="6"/>
      <c r="J486" s="7"/>
    </row>
    <row r="487" spans="3:10">
      <c r="C487" s="6"/>
      <c r="D487" s="6"/>
      <c r="E487" s="6"/>
      <c r="J487" s="7"/>
    </row>
    <row r="488" spans="3:10">
      <c r="C488" s="6"/>
      <c r="D488" s="6"/>
      <c r="E488" s="6"/>
      <c r="J488" s="7"/>
    </row>
    <row r="489" spans="3:10">
      <c r="C489" s="6"/>
      <c r="D489" s="6"/>
      <c r="E489" s="6"/>
      <c r="J489" s="7"/>
    </row>
    <row r="490" spans="3:10">
      <c r="C490" s="6"/>
      <c r="D490" s="6"/>
      <c r="E490" s="6"/>
      <c r="J490" s="7"/>
    </row>
    <row r="491" spans="3:10">
      <c r="C491" s="6"/>
      <c r="D491" s="6"/>
      <c r="E491" s="6"/>
      <c r="J491" s="7"/>
    </row>
    <row r="492" spans="3:10">
      <c r="C492" s="6"/>
      <c r="D492" s="6"/>
      <c r="E492" s="6"/>
      <c r="J492" s="7"/>
    </row>
    <row r="493" spans="3:10">
      <c r="C493" s="6"/>
      <c r="D493" s="6"/>
      <c r="E493" s="6"/>
      <c r="J493" s="7"/>
    </row>
    <row r="494" spans="3:10">
      <c r="C494" s="6"/>
      <c r="D494" s="6"/>
      <c r="E494" s="6"/>
      <c r="J494" s="7"/>
    </row>
    <row r="495" spans="3:10">
      <c r="C495" s="6"/>
      <c r="D495" s="6"/>
      <c r="E495" s="6"/>
      <c r="J495" s="7"/>
    </row>
    <row r="496" spans="3:10">
      <c r="C496" s="6"/>
      <c r="D496" s="6"/>
      <c r="E496" s="6"/>
      <c r="J496" s="7"/>
    </row>
    <row r="497" spans="3:10">
      <c r="C497" s="6"/>
      <c r="D497" s="6"/>
      <c r="E497" s="6"/>
      <c r="J497" s="7"/>
    </row>
    <row r="498" spans="3:10">
      <c r="C498" s="6"/>
      <c r="D498" s="6"/>
      <c r="E498" s="6"/>
      <c r="J498" s="7"/>
    </row>
    <row r="499" spans="3:10">
      <c r="C499" s="6"/>
      <c r="D499" s="6"/>
      <c r="E499" s="6"/>
      <c r="J499" s="7"/>
    </row>
    <row r="500" spans="3:10">
      <c r="C500" s="6"/>
      <c r="D500" s="6"/>
      <c r="E500" s="6"/>
      <c r="J500" s="7"/>
    </row>
    <row r="501" spans="3:10">
      <c r="C501" s="6"/>
      <c r="D501" s="6"/>
      <c r="E501" s="6"/>
      <c r="J501" s="7"/>
    </row>
    <row r="502" spans="3:10">
      <c r="C502" s="6"/>
      <c r="D502" s="6"/>
      <c r="E502" s="6"/>
      <c r="J502" s="7"/>
    </row>
    <row r="503" spans="3:10">
      <c r="C503" s="6"/>
      <c r="D503" s="6"/>
      <c r="E503" s="6"/>
      <c r="J503" s="7"/>
    </row>
    <row r="504" spans="3:10">
      <c r="C504" s="6"/>
      <c r="D504" s="6"/>
      <c r="E504" s="6"/>
      <c r="J504" s="7"/>
    </row>
    <row r="505" spans="3:10">
      <c r="C505" s="6"/>
      <c r="D505" s="6"/>
      <c r="E505" s="6"/>
      <c r="J505" s="7"/>
    </row>
    <row r="506" spans="3:10">
      <c r="C506" s="6"/>
      <c r="D506" s="6"/>
      <c r="E506" s="6"/>
      <c r="J506" s="7"/>
    </row>
    <row r="507" spans="3:10">
      <c r="C507" s="6"/>
      <c r="D507" s="6"/>
      <c r="E507" s="6"/>
      <c r="J507" s="7"/>
    </row>
    <row r="508" spans="3:10">
      <c r="C508" s="6"/>
      <c r="D508" s="6"/>
      <c r="E508" s="6"/>
      <c r="J508" s="7"/>
    </row>
    <row r="509" spans="3:10">
      <c r="C509" s="6"/>
      <c r="D509" s="6"/>
      <c r="E509" s="6"/>
      <c r="J509" s="7"/>
    </row>
    <row r="510" spans="3:10">
      <c r="C510" s="6"/>
      <c r="D510" s="6"/>
      <c r="E510" s="6"/>
      <c r="J510" s="7"/>
    </row>
    <row r="511" spans="3:10">
      <c r="C511" s="6"/>
      <c r="D511" s="6"/>
      <c r="E511" s="6"/>
      <c r="J511" s="7"/>
    </row>
    <row r="512" spans="3:10">
      <c r="C512" s="6"/>
      <c r="D512" s="6"/>
      <c r="E512" s="6"/>
      <c r="J512" s="7"/>
    </row>
    <row r="513" spans="3:10">
      <c r="C513" s="6"/>
      <c r="D513" s="6"/>
      <c r="E513" s="6"/>
      <c r="J513" s="7"/>
    </row>
    <row r="514" spans="3:10">
      <c r="C514" s="6"/>
      <c r="D514" s="6"/>
      <c r="E514" s="6"/>
      <c r="J514" s="7"/>
    </row>
    <row r="515" spans="3:10">
      <c r="C515" s="6"/>
      <c r="D515" s="6"/>
      <c r="E515" s="6"/>
      <c r="J515" s="7"/>
    </row>
    <row r="516" spans="3:10">
      <c r="C516" s="6"/>
      <c r="D516" s="6"/>
      <c r="E516" s="6"/>
      <c r="J516" s="7"/>
    </row>
    <row r="517" spans="3:10">
      <c r="C517" s="6"/>
      <c r="D517" s="6"/>
      <c r="E517" s="6"/>
      <c r="J517" s="7"/>
    </row>
    <row r="518" spans="3:10">
      <c r="C518" s="6"/>
      <c r="D518" s="6"/>
      <c r="E518" s="6"/>
      <c r="J518" s="7"/>
    </row>
    <row r="519" spans="3:10">
      <c r="C519" s="6"/>
      <c r="D519" s="6"/>
      <c r="E519" s="6"/>
      <c r="J519" s="7"/>
    </row>
    <row r="520" spans="3:10">
      <c r="C520" s="6"/>
      <c r="D520" s="6"/>
      <c r="E520" s="6"/>
      <c r="J520" s="7"/>
    </row>
    <row r="521" spans="3:10">
      <c r="C521" s="6"/>
      <c r="D521" s="6"/>
      <c r="E521" s="6"/>
      <c r="J521" s="7"/>
    </row>
    <row r="522" spans="3:10">
      <c r="C522" s="6"/>
      <c r="D522" s="6"/>
      <c r="E522" s="6"/>
      <c r="J522" s="7"/>
    </row>
    <row r="523" spans="3:10">
      <c r="C523" s="6"/>
      <c r="D523" s="6"/>
      <c r="E523" s="6"/>
      <c r="J523" s="7"/>
    </row>
    <row r="524" spans="3:10">
      <c r="C524" s="6"/>
      <c r="D524" s="6"/>
      <c r="E524" s="6"/>
      <c r="J524" s="7"/>
    </row>
    <row r="525" spans="3:10">
      <c r="C525" s="6"/>
      <c r="D525" s="6"/>
      <c r="E525" s="6"/>
      <c r="J525" s="7"/>
    </row>
    <row r="526" spans="3:10">
      <c r="C526" s="6"/>
      <c r="D526" s="6"/>
      <c r="E526" s="6"/>
      <c r="J526" s="7"/>
    </row>
    <row r="527" spans="3:10">
      <c r="C527" s="6"/>
      <c r="D527" s="6"/>
      <c r="E527" s="6"/>
      <c r="J527" s="7"/>
    </row>
    <row r="528" spans="3:10">
      <c r="C528" s="6"/>
      <c r="D528" s="6"/>
      <c r="E528" s="6"/>
      <c r="J528" s="7"/>
    </row>
    <row r="529" spans="3:10">
      <c r="C529" s="6"/>
      <c r="D529" s="6"/>
      <c r="E529" s="6"/>
      <c r="J529" s="7"/>
    </row>
    <row r="530" spans="3:10">
      <c r="C530" s="6"/>
      <c r="D530" s="6"/>
      <c r="E530" s="6"/>
      <c r="J530" s="7"/>
    </row>
    <row r="531" spans="3:10">
      <c r="C531" s="6"/>
      <c r="D531" s="6"/>
      <c r="E531" s="6"/>
      <c r="J531" s="7"/>
    </row>
    <row r="532" spans="3:10">
      <c r="C532" s="6"/>
      <c r="D532" s="6"/>
      <c r="E532" s="6"/>
      <c r="J532" s="7"/>
    </row>
    <row r="533" spans="3:10">
      <c r="C533" s="6"/>
      <c r="D533" s="6"/>
      <c r="E533" s="6"/>
      <c r="J533" s="7"/>
    </row>
    <row r="534" spans="3:10">
      <c r="C534" s="6"/>
      <c r="D534" s="6"/>
      <c r="E534" s="6"/>
      <c r="J534" s="7"/>
    </row>
    <row r="535" spans="3:10">
      <c r="C535" s="6"/>
      <c r="D535" s="6"/>
      <c r="E535" s="6"/>
      <c r="J535" s="7"/>
    </row>
    <row r="536" spans="3:10">
      <c r="C536" s="6"/>
      <c r="D536" s="6"/>
      <c r="E536" s="6"/>
      <c r="J536" s="7"/>
    </row>
    <row r="537" spans="3:10">
      <c r="C537" s="6"/>
      <c r="D537" s="6"/>
      <c r="E537" s="6"/>
      <c r="J537" s="7"/>
    </row>
    <row r="538" spans="3:10">
      <c r="C538" s="6"/>
      <c r="D538" s="6"/>
      <c r="E538" s="6"/>
      <c r="J538" s="7"/>
    </row>
    <row r="539" spans="3:10">
      <c r="C539" s="6"/>
      <c r="D539" s="6"/>
      <c r="E539" s="6"/>
      <c r="J539" s="7"/>
    </row>
    <row r="540" spans="3:10">
      <c r="C540" s="6"/>
      <c r="D540" s="6"/>
      <c r="E540" s="6"/>
      <c r="J540" s="7"/>
    </row>
    <row r="541" spans="3:10">
      <c r="C541" s="6"/>
      <c r="D541" s="6"/>
      <c r="E541" s="6"/>
      <c r="J541" s="7"/>
    </row>
    <row r="542" spans="3:10">
      <c r="C542" s="6"/>
      <c r="D542" s="6"/>
      <c r="E542" s="6"/>
      <c r="J542" s="7"/>
    </row>
    <row r="543" spans="3:10">
      <c r="C543" s="6"/>
      <c r="D543" s="6"/>
      <c r="E543" s="6"/>
      <c r="J543" s="7"/>
    </row>
    <row r="544" spans="3:10">
      <c r="C544" s="6"/>
      <c r="D544" s="6"/>
      <c r="E544" s="6"/>
      <c r="J544" s="7"/>
    </row>
    <row r="545" spans="3:10">
      <c r="C545" s="6"/>
      <c r="D545" s="6"/>
      <c r="E545" s="6"/>
      <c r="J545" s="7"/>
    </row>
    <row r="546" spans="3:10">
      <c r="C546" s="6"/>
      <c r="D546" s="6"/>
      <c r="E546" s="6"/>
      <c r="J546" s="7"/>
    </row>
    <row r="547" spans="3:10">
      <c r="C547" s="6"/>
      <c r="D547" s="6"/>
      <c r="E547" s="6"/>
      <c r="J547" s="7"/>
    </row>
    <row r="548" spans="3:10">
      <c r="C548" s="6"/>
      <c r="D548" s="6"/>
      <c r="E548" s="6"/>
      <c r="J548" s="7"/>
    </row>
    <row r="549" spans="3:10">
      <c r="C549" s="6"/>
      <c r="D549" s="6"/>
      <c r="E549" s="6"/>
      <c r="J549" s="7"/>
    </row>
    <row r="550" spans="3:10">
      <c r="C550" s="6"/>
      <c r="D550" s="6"/>
      <c r="E550" s="6"/>
      <c r="J550" s="7"/>
    </row>
    <row r="551" spans="3:10">
      <c r="C551" s="6"/>
      <c r="D551" s="6"/>
      <c r="E551" s="6"/>
      <c r="J551" s="7"/>
    </row>
    <row r="552" spans="3:10">
      <c r="C552" s="6"/>
      <c r="D552" s="6"/>
      <c r="E552" s="6"/>
      <c r="J552" s="7"/>
    </row>
    <row r="553" spans="3:10">
      <c r="C553" s="6"/>
      <c r="D553" s="6"/>
      <c r="E553" s="6"/>
      <c r="J553" s="7"/>
    </row>
    <row r="554" spans="3:10">
      <c r="C554" s="6"/>
      <c r="D554" s="6"/>
      <c r="E554" s="6"/>
      <c r="J554" s="7"/>
    </row>
    <row r="555" spans="3:10">
      <c r="C555" s="6"/>
      <c r="D555" s="6"/>
      <c r="E555" s="6"/>
      <c r="J555" s="7"/>
    </row>
    <row r="556" spans="3:10">
      <c r="C556" s="6"/>
      <c r="D556" s="6"/>
      <c r="E556" s="6"/>
      <c r="J556" s="7"/>
    </row>
    <row r="557" spans="3:10">
      <c r="C557" s="6"/>
      <c r="D557" s="6"/>
      <c r="E557" s="6"/>
      <c r="J557" s="7"/>
    </row>
    <row r="558" spans="3:10">
      <c r="C558" s="6"/>
      <c r="D558" s="6"/>
      <c r="E558" s="6"/>
      <c r="J558" s="7"/>
    </row>
    <row r="559" spans="3:10">
      <c r="C559" s="6"/>
      <c r="D559" s="6"/>
      <c r="E559" s="6"/>
      <c r="J559" s="7"/>
    </row>
    <row r="560" spans="3:10">
      <c r="C560" s="6"/>
      <c r="D560" s="6"/>
      <c r="E560" s="6"/>
      <c r="J560" s="7"/>
    </row>
    <row r="561" spans="3:10">
      <c r="C561" s="6"/>
      <c r="D561" s="6"/>
      <c r="E561" s="6"/>
      <c r="J561" s="7"/>
    </row>
    <row r="562" spans="3:10">
      <c r="C562" s="6"/>
      <c r="D562" s="6"/>
      <c r="E562" s="6"/>
      <c r="J562" s="7"/>
    </row>
    <row r="563" spans="3:10">
      <c r="C563" s="6"/>
      <c r="D563" s="6"/>
      <c r="E563" s="6"/>
      <c r="J563" s="7"/>
    </row>
    <row r="564" spans="3:10">
      <c r="C564" s="6"/>
      <c r="D564" s="6"/>
      <c r="E564" s="6"/>
      <c r="J564" s="7"/>
    </row>
    <row r="565" spans="3:10">
      <c r="C565" s="6"/>
      <c r="D565" s="6"/>
      <c r="E565" s="6"/>
      <c r="J565" s="7"/>
    </row>
    <row r="566" spans="3:10">
      <c r="C566" s="6"/>
      <c r="D566" s="6"/>
      <c r="E566" s="6"/>
      <c r="J566" s="7"/>
    </row>
    <row r="567" spans="3:10">
      <c r="C567" s="6"/>
      <c r="D567" s="6"/>
      <c r="E567" s="6"/>
      <c r="J567" s="7"/>
    </row>
    <row r="568" spans="3:10">
      <c r="C568" s="6"/>
      <c r="D568" s="6"/>
      <c r="E568" s="6"/>
      <c r="J568" s="7"/>
    </row>
    <row r="569" spans="3:10">
      <c r="C569" s="6"/>
      <c r="D569" s="6"/>
      <c r="E569" s="6"/>
      <c r="J569" s="7"/>
    </row>
    <row r="570" spans="3:10">
      <c r="C570" s="6"/>
      <c r="D570" s="6"/>
      <c r="E570" s="6"/>
      <c r="J570" s="7"/>
    </row>
    <row r="571" spans="3:10">
      <c r="C571" s="6"/>
      <c r="D571" s="6"/>
      <c r="E571" s="6"/>
      <c r="J571" s="7"/>
    </row>
    <row r="572" spans="3:10">
      <c r="C572" s="6"/>
      <c r="D572" s="6"/>
      <c r="E572" s="6"/>
      <c r="J572" s="7"/>
    </row>
    <row r="573" spans="3:10">
      <c r="C573" s="6"/>
      <c r="D573" s="6"/>
      <c r="E573" s="6"/>
      <c r="J573" s="7"/>
    </row>
    <row r="574" spans="3:10">
      <c r="C574" s="6"/>
      <c r="D574" s="6"/>
      <c r="E574" s="6"/>
      <c r="J574" s="7"/>
    </row>
    <row r="575" spans="3:10">
      <c r="C575" s="6"/>
      <c r="D575" s="6"/>
      <c r="E575" s="6"/>
      <c r="J575" s="7"/>
    </row>
    <row r="576" spans="3:10">
      <c r="C576" s="6"/>
      <c r="D576" s="6"/>
      <c r="E576" s="6"/>
      <c r="J576" s="7"/>
    </row>
    <row r="577" spans="3:10">
      <c r="C577" s="6"/>
      <c r="D577" s="6"/>
      <c r="E577" s="6"/>
      <c r="J577" s="7"/>
    </row>
    <row r="578" spans="3:10">
      <c r="C578" s="6"/>
      <c r="D578" s="6"/>
      <c r="E578" s="6"/>
      <c r="J578" s="7"/>
    </row>
    <row r="579" spans="3:10">
      <c r="C579" s="6"/>
      <c r="D579" s="6"/>
      <c r="E579" s="6"/>
      <c r="J579" s="7"/>
    </row>
    <row r="580" spans="3:10">
      <c r="C580" s="6"/>
      <c r="D580" s="6"/>
      <c r="E580" s="6"/>
      <c r="J580" s="7"/>
    </row>
    <row r="581" spans="3:10">
      <c r="C581" s="6"/>
      <c r="D581" s="6"/>
      <c r="E581" s="6"/>
      <c r="J581" s="7"/>
    </row>
    <row r="582" spans="3:10">
      <c r="C582" s="6"/>
      <c r="D582" s="6"/>
      <c r="E582" s="6"/>
      <c r="J582" s="7"/>
    </row>
    <row r="583" spans="3:10">
      <c r="C583" s="6"/>
      <c r="D583" s="6"/>
      <c r="E583" s="6"/>
      <c r="J583" s="7"/>
    </row>
    <row r="584" spans="3:10">
      <c r="C584" s="6"/>
      <c r="D584" s="6"/>
      <c r="E584" s="6"/>
      <c r="J584" s="7"/>
    </row>
    <row r="585" spans="3:10">
      <c r="C585" s="6"/>
      <c r="D585" s="6"/>
      <c r="E585" s="6"/>
      <c r="J585" s="7"/>
    </row>
    <row r="586" spans="3:10">
      <c r="C586" s="6"/>
      <c r="D586" s="6"/>
      <c r="E586" s="6"/>
      <c r="J586" s="7"/>
    </row>
    <row r="587" spans="3:10">
      <c r="C587" s="6"/>
      <c r="D587" s="6"/>
      <c r="E587" s="6"/>
      <c r="J587" s="7"/>
    </row>
    <row r="588" spans="3:10">
      <c r="C588" s="6"/>
      <c r="D588" s="6"/>
      <c r="E588" s="6"/>
      <c r="J588" s="7"/>
    </row>
    <row r="589" spans="3:10">
      <c r="C589" s="6"/>
      <c r="D589" s="6"/>
      <c r="E589" s="6"/>
      <c r="J589" s="7"/>
    </row>
    <row r="590" spans="3:10">
      <c r="C590" s="6"/>
      <c r="D590" s="6"/>
      <c r="E590" s="6"/>
      <c r="J590" s="7"/>
    </row>
    <row r="591" spans="3:10">
      <c r="C591" s="6"/>
      <c r="D591" s="6"/>
      <c r="E591" s="6"/>
      <c r="J591" s="7"/>
    </row>
    <row r="592" spans="3:10">
      <c r="C592" s="6"/>
      <c r="D592" s="6"/>
      <c r="E592" s="6"/>
      <c r="J592" s="7"/>
    </row>
    <row r="593" spans="3:10">
      <c r="C593" s="6"/>
      <c r="D593" s="6"/>
      <c r="E593" s="6"/>
      <c r="J593" s="7"/>
    </row>
    <row r="594" spans="3:10">
      <c r="C594" s="6"/>
      <c r="D594" s="6"/>
      <c r="E594" s="6"/>
      <c r="J594" s="7"/>
    </row>
    <row r="595" spans="3:10">
      <c r="C595" s="6"/>
      <c r="D595" s="6"/>
      <c r="E595" s="6"/>
      <c r="J595" s="7"/>
    </row>
    <row r="596" spans="3:10">
      <c r="C596" s="6"/>
      <c r="D596" s="6"/>
      <c r="E596" s="6"/>
      <c r="J596" s="7"/>
    </row>
    <row r="597" spans="3:10">
      <c r="C597" s="6"/>
      <c r="D597" s="6"/>
      <c r="E597" s="6"/>
      <c r="J597" s="7"/>
    </row>
    <row r="598" spans="3:10">
      <c r="C598" s="6"/>
      <c r="D598" s="6"/>
      <c r="E598" s="6"/>
      <c r="J598" s="7"/>
    </row>
    <row r="599" spans="3:10">
      <c r="C599" s="6"/>
      <c r="D599" s="6"/>
      <c r="E599" s="6"/>
      <c r="J599" s="7"/>
    </row>
    <row r="600" spans="3:10">
      <c r="C600" s="6"/>
      <c r="D600" s="6"/>
      <c r="E600" s="6"/>
      <c r="J600" s="7"/>
    </row>
    <row r="601" spans="3:10">
      <c r="C601" s="6"/>
      <c r="D601" s="6"/>
      <c r="E601" s="6"/>
      <c r="J601" s="7"/>
    </row>
    <row r="602" spans="3:10">
      <c r="C602" s="6"/>
      <c r="D602" s="6"/>
      <c r="E602" s="6"/>
      <c r="J602" s="7"/>
    </row>
    <row r="603" spans="3:10">
      <c r="C603" s="6"/>
      <c r="D603" s="6"/>
      <c r="E603" s="6"/>
      <c r="J603" s="7"/>
    </row>
    <row r="604" spans="3:10">
      <c r="C604" s="6"/>
      <c r="D604" s="6"/>
      <c r="E604" s="6"/>
      <c r="J604" s="7"/>
    </row>
    <row r="605" spans="3:10">
      <c r="C605" s="6"/>
      <c r="D605" s="6"/>
      <c r="E605" s="6"/>
      <c r="J605" s="7"/>
    </row>
    <row r="606" spans="3:10">
      <c r="C606" s="6"/>
      <c r="D606" s="6"/>
      <c r="E606" s="6"/>
      <c r="J606" s="7"/>
    </row>
    <row r="607" spans="3:10">
      <c r="C607" s="6"/>
      <c r="D607" s="6"/>
      <c r="E607" s="6"/>
      <c r="J607" s="7"/>
    </row>
    <row r="608" spans="3:10">
      <c r="C608" s="6"/>
      <c r="D608" s="6"/>
      <c r="E608" s="6"/>
      <c r="J608" s="7"/>
    </row>
    <row r="609" spans="3:10">
      <c r="C609" s="6"/>
      <c r="D609" s="6"/>
      <c r="E609" s="6"/>
      <c r="J609" s="7"/>
    </row>
    <row r="610" spans="3:10">
      <c r="C610" s="6"/>
      <c r="D610" s="6"/>
      <c r="E610" s="6"/>
      <c r="J610" s="7"/>
    </row>
    <row r="611" spans="3:10">
      <c r="C611" s="6"/>
      <c r="D611" s="6"/>
      <c r="E611" s="6"/>
      <c r="J611" s="7"/>
    </row>
    <row r="612" spans="3:10">
      <c r="C612" s="6"/>
      <c r="D612" s="6"/>
      <c r="E612" s="6"/>
      <c r="J612" s="7"/>
    </row>
    <row r="613" spans="3:10">
      <c r="C613" s="6"/>
      <c r="D613" s="6"/>
      <c r="E613" s="6"/>
      <c r="J613" s="7"/>
    </row>
    <row r="614" spans="3:10">
      <c r="C614" s="6"/>
      <c r="D614" s="6"/>
      <c r="E614" s="6"/>
      <c r="J614" s="7"/>
    </row>
    <row r="615" spans="3:10">
      <c r="C615" s="6"/>
      <c r="D615" s="6"/>
      <c r="E615" s="6"/>
      <c r="J615" s="7"/>
    </row>
    <row r="616" spans="3:10">
      <c r="C616" s="6"/>
      <c r="D616" s="6"/>
      <c r="E616" s="6"/>
      <c r="J616" s="7"/>
    </row>
    <row r="617" spans="3:10">
      <c r="C617" s="6"/>
      <c r="D617" s="6"/>
      <c r="E617" s="6"/>
      <c r="J617" s="7"/>
    </row>
    <row r="618" spans="3:10">
      <c r="C618" s="6"/>
      <c r="D618" s="6"/>
      <c r="E618" s="6"/>
      <c r="J618" s="7"/>
    </row>
    <row r="619" spans="3:10">
      <c r="C619" s="6"/>
      <c r="D619" s="6"/>
      <c r="E619" s="6"/>
      <c r="J619" s="7"/>
    </row>
    <row r="620" spans="3:10">
      <c r="C620" s="6"/>
      <c r="D620" s="6"/>
      <c r="E620" s="6"/>
      <c r="J620" s="7"/>
    </row>
    <row r="621" spans="3:10">
      <c r="C621" s="6"/>
      <c r="D621" s="6"/>
      <c r="E621" s="6"/>
      <c r="J621" s="7"/>
    </row>
    <row r="622" spans="3:10">
      <c r="C622" s="6"/>
      <c r="D622" s="6"/>
      <c r="E622" s="6"/>
      <c r="J622" s="7"/>
    </row>
    <row r="623" spans="3:10">
      <c r="C623" s="6"/>
      <c r="D623" s="6"/>
      <c r="E623" s="6"/>
      <c r="J623" s="7"/>
    </row>
    <row r="624" spans="3:10">
      <c r="C624" s="6"/>
      <c r="D624" s="6"/>
      <c r="E624" s="6"/>
      <c r="J624" s="7"/>
    </row>
    <row r="625" spans="3:10">
      <c r="C625" s="6"/>
      <c r="D625" s="6"/>
      <c r="E625" s="6"/>
      <c r="J625" s="7"/>
    </row>
    <row r="626" spans="3:10">
      <c r="C626" s="6"/>
      <c r="D626" s="6"/>
      <c r="E626" s="6"/>
      <c r="J626" s="7"/>
    </row>
    <row r="627" spans="3:10">
      <c r="C627" s="6"/>
      <c r="D627" s="6"/>
      <c r="E627" s="6"/>
      <c r="J627" s="7"/>
    </row>
    <row r="628" spans="3:10">
      <c r="C628" s="6"/>
      <c r="D628" s="6"/>
      <c r="E628" s="6"/>
      <c r="J628" s="7"/>
    </row>
    <row r="629" spans="3:10">
      <c r="C629" s="6"/>
      <c r="D629" s="6"/>
      <c r="E629" s="6"/>
      <c r="J629" s="7"/>
    </row>
    <row r="630" spans="3:10">
      <c r="C630" s="6"/>
      <c r="D630" s="6"/>
      <c r="E630" s="6"/>
      <c r="J630" s="7"/>
    </row>
    <row r="631" spans="3:10">
      <c r="C631" s="6"/>
      <c r="D631" s="6"/>
      <c r="E631" s="6"/>
      <c r="J631" s="7"/>
    </row>
    <row r="632" spans="3:10">
      <c r="C632" s="6"/>
      <c r="D632" s="6"/>
      <c r="E632" s="6"/>
      <c r="J632" s="7"/>
    </row>
    <row r="633" spans="3:10">
      <c r="C633" s="6"/>
      <c r="D633" s="6"/>
      <c r="E633" s="6"/>
      <c r="J633" s="7"/>
    </row>
    <row r="634" spans="3:10">
      <c r="C634" s="6"/>
      <c r="D634" s="6"/>
      <c r="E634" s="6"/>
      <c r="J634" s="7"/>
    </row>
    <row r="635" spans="3:10">
      <c r="C635" s="6"/>
      <c r="D635" s="6"/>
      <c r="E635" s="6"/>
      <c r="J635" s="7"/>
    </row>
    <row r="636" spans="3:10">
      <c r="C636" s="6"/>
      <c r="D636" s="6"/>
      <c r="E636" s="6"/>
      <c r="J636" s="7"/>
    </row>
    <row r="637" spans="3:10">
      <c r="C637" s="6"/>
      <c r="D637" s="6"/>
      <c r="E637" s="6"/>
      <c r="J637" s="7"/>
    </row>
    <row r="638" spans="3:10">
      <c r="C638" s="6"/>
      <c r="D638" s="6"/>
      <c r="E638" s="6"/>
      <c r="J638" s="7"/>
    </row>
    <row r="639" spans="3:10">
      <c r="C639" s="6"/>
      <c r="D639" s="6"/>
      <c r="E639" s="6"/>
      <c r="J639" s="7"/>
    </row>
    <row r="640" spans="3:10">
      <c r="C640" s="6"/>
      <c r="D640" s="6"/>
      <c r="E640" s="6"/>
      <c r="J640" s="7"/>
    </row>
    <row r="641" spans="3:10">
      <c r="C641" s="6"/>
      <c r="D641" s="6"/>
      <c r="E641" s="6"/>
      <c r="J641" s="7"/>
    </row>
    <row r="642" spans="3:10">
      <c r="C642" s="6"/>
      <c r="D642" s="6"/>
      <c r="E642" s="6"/>
      <c r="J642" s="7"/>
    </row>
    <row r="643" spans="3:10">
      <c r="C643" s="6"/>
      <c r="D643" s="6"/>
      <c r="E643" s="6"/>
      <c r="J643" s="7"/>
    </row>
    <row r="644" spans="3:10">
      <c r="C644" s="6"/>
      <c r="D644" s="6"/>
      <c r="E644" s="6"/>
      <c r="J644" s="7"/>
    </row>
    <row r="645" spans="3:10">
      <c r="C645" s="6"/>
      <c r="D645" s="6"/>
      <c r="E645" s="6"/>
      <c r="J645" s="7"/>
    </row>
    <row r="646" spans="3:10">
      <c r="C646" s="6"/>
      <c r="D646" s="6"/>
      <c r="E646" s="6"/>
      <c r="J646" s="7"/>
    </row>
    <row r="647" spans="3:10">
      <c r="C647" s="6"/>
      <c r="D647" s="6"/>
      <c r="E647" s="6"/>
      <c r="J647" s="7"/>
    </row>
    <row r="648" spans="3:10">
      <c r="C648" s="6"/>
      <c r="D648" s="6"/>
      <c r="E648" s="6"/>
      <c r="J648" s="7"/>
    </row>
    <row r="649" spans="3:10">
      <c r="C649" s="6"/>
      <c r="D649" s="6"/>
      <c r="E649" s="6"/>
      <c r="J649" s="7"/>
    </row>
    <row r="650" spans="3:10">
      <c r="C650" s="6"/>
      <c r="D650" s="6"/>
      <c r="E650" s="6"/>
      <c r="J650" s="7"/>
    </row>
    <row r="651" spans="3:10">
      <c r="C651" s="6"/>
      <c r="D651" s="6"/>
      <c r="E651" s="6"/>
      <c r="J651" s="7"/>
    </row>
    <row r="652" spans="3:10">
      <c r="C652" s="6"/>
      <c r="D652" s="6"/>
      <c r="E652" s="6"/>
      <c r="J652" s="7"/>
    </row>
    <row r="653" spans="3:10">
      <c r="C653" s="6"/>
      <c r="D653" s="6"/>
      <c r="E653" s="6"/>
      <c r="J653" s="7"/>
    </row>
    <row r="654" spans="3:10">
      <c r="C654" s="6"/>
      <c r="D654" s="6"/>
      <c r="E654" s="6"/>
      <c r="J654" s="7"/>
    </row>
    <row r="655" spans="3:10">
      <c r="C655" s="6"/>
      <c r="D655" s="6"/>
      <c r="E655" s="6"/>
      <c r="J655" s="7"/>
    </row>
    <row r="656" spans="3:10">
      <c r="C656" s="6"/>
      <c r="D656" s="6"/>
      <c r="E656" s="6"/>
      <c r="J656" s="7"/>
    </row>
    <row r="657" spans="3:10">
      <c r="C657" s="6"/>
      <c r="D657" s="6"/>
      <c r="E657" s="6"/>
      <c r="J657" s="7"/>
    </row>
    <row r="658" spans="3:10">
      <c r="C658" s="6"/>
      <c r="D658" s="6"/>
      <c r="E658" s="6"/>
      <c r="J658" s="7"/>
    </row>
    <row r="659" spans="3:10">
      <c r="C659" s="6"/>
      <c r="D659" s="6"/>
      <c r="E659" s="6"/>
      <c r="J659" s="7"/>
    </row>
    <row r="660" spans="3:10">
      <c r="C660" s="6"/>
      <c r="D660" s="6"/>
      <c r="E660" s="6"/>
      <c r="J660" s="7"/>
    </row>
    <row r="661" spans="3:10">
      <c r="C661" s="6"/>
      <c r="D661" s="6"/>
      <c r="E661" s="6"/>
      <c r="J661" s="7"/>
    </row>
    <row r="662" spans="3:10">
      <c r="C662" s="6"/>
      <c r="D662" s="6"/>
      <c r="E662" s="6"/>
      <c r="J662" s="7"/>
    </row>
    <row r="663" spans="3:10">
      <c r="C663" s="6"/>
      <c r="D663" s="6"/>
      <c r="E663" s="6"/>
      <c r="J663" s="7"/>
    </row>
    <row r="664" spans="3:10">
      <c r="C664" s="6"/>
      <c r="D664" s="6"/>
      <c r="E664" s="6"/>
      <c r="J664" s="7"/>
    </row>
    <row r="665" spans="3:10">
      <c r="C665" s="6"/>
      <c r="D665" s="6"/>
      <c r="E665" s="6"/>
      <c r="J665" s="7"/>
    </row>
    <row r="666" spans="3:10">
      <c r="C666" s="6"/>
      <c r="D666" s="6"/>
      <c r="E666" s="6"/>
      <c r="J666" s="7"/>
    </row>
    <row r="667" spans="3:10">
      <c r="C667" s="6"/>
      <c r="D667" s="6"/>
      <c r="E667" s="6"/>
      <c r="J667" s="7"/>
    </row>
    <row r="668" spans="3:10">
      <c r="C668" s="6"/>
      <c r="D668" s="6"/>
      <c r="E668" s="6"/>
      <c r="J668" s="7"/>
    </row>
    <row r="669" spans="3:10">
      <c r="C669" s="6"/>
      <c r="D669" s="6"/>
      <c r="E669" s="6"/>
      <c r="J669" s="7"/>
    </row>
    <row r="670" spans="3:10">
      <c r="C670" s="6"/>
      <c r="D670" s="6"/>
      <c r="E670" s="6"/>
      <c r="J670" s="7"/>
    </row>
    <row r="671" spans="3:10">
      <c r="C671" s="6"/>
      <c r="D671" s="6"/>
      <c r="E671" s="6"/>
      <c r="J671" s="7"/>
    </row>
    <row r="672" spans="3:10">
      <c r="C672" s="6"/>
      <c r="D672" s="6"/>
      <c r="E672" s="6"/>
      <c r="J672" s="7"/>
    </row>
    <row r="673" spans="3:10">
      <c r="C673" s="6"/>
      <c r="D673" s="6"/>
      <c r="E673" s="6"/>
      <c r="J673" s="7"/>
    </row>
    <row r="674" spans="3:10">
      <c r="C674" s="6"/>
      <c r="D674" s="6"/>
      <c r="E674" s="6"/>
      <c r="J674" s="7"/>
    </row>
    <row r="675" spans="3:10">
      <c r="C675" s="6"/>
      <c r="D675" s="6"/>
      <c r="E675" s="6"/>
      <c r="J675" s="7"/>
    </row>
    <row r="676" spans="3:10">
      <c r="C676" s="6"/>
      <c r="D676" s="6"/>
      <c r="E676" s="6"/>
      <c r="J676" s="7"/>
    </row>
    <row r="677" spans="3:10">
      <c r="C677" s="6"/>
      <c r="D677" s="6"/>
      <c r="E677" s="6"/>
      <c r="J677" s="7"/>
    </row>
    <row r="678" spans="3:10">
      <c r="C678" s="6"/>
      <c r="D678" s="6"/>
      <c r="E678" s="6"/>
      <c r="J678" s="7"/>
    </row>
    <row r="679" spans="3:10">
      <c r="C679" s="6"/>
      <c r="D679" s="6"/>
      <c r="E679" s="6"/>
      <c r="J679" s="7"/>
    </row>
    <row r="680" spans="3:10">
      <c r="C680" s="6"/>
      <c r="D680" s="6"/>
      <c r="E680" s="6"/>
      <c r="J680" s="7"/>
    </row>
    <row r="681" spans="3:10">
      <c r="C681" s="6"/>
      <c r="D681" s="6"/>
      <c r="E681" s="6"/>
      <c r="J681" s="7"/>
    </row>
    <row r="682" spans="3:10">
      <c r="C682" s="6"/>
      <c r="D682" s="6"/>
      <c r="E682" s="6"/>
      <c r="J682" s="7"/>
    </row>
    <row r="683" spans="3:10">
      <c r="C683" s="6"/>
      <c r="D683" s="6"/>
      <c r="E683" s="6"/>
      <c r="J683" s="7"/>
    </row>
    <row r="684" spans="3:10">
      <c r="C684" s="6"/>
      <c r="D684" s="6"/>
      <c r="E684" s="6"/>
      <c r="J684" s="7"/>
    </row>
    <row r="685" spans="3:10">
      <c r="C685" s="6"/>
      <c r="D685" s="6"/>
      <c r="E685" s="6"/>
      <c r="J685" s="7"/>
    </row>
    <row r="686" spans="3:10">
      <c r="C686" s="6"/>
      <c r="D686" s="6"/>
      <c r="E686" s="6"/>
      <c r="J686" s="7"/>
    </row>
    <row r="687" spans="3:10">
      <c r="C687" s="6"/>
      <c r="D687" s="6"/>
      <c r="E687" s="6"/>
      <c r="J687" s="7"/>
    </row>
    <row r="688" spans="3:10">
      <c r="C688" s="6"/>
      <c r="D688" s="6"/>
      <c r="E688" s="6"/>
      <c r="J688" s="7"/>
    </row>
    <row r="689" spans="3:10">
      <c r="C689" s="6"/>
      <c r="D689" s="6"/>
      <c r="E689" s="6"/>
      <c r="J689" s="7"/>
    </row>
    <row r="690" spans="3:10">
      <c r="C690" s="6"/>
      <c r="D690" s="6"/>
      <c r="E690" s="6"/>
      <c r="J690" s="7"/>
    </row>
    <row r="691" spans="3:10">
      <c r="C691" s="6"/>
      <c r="D691" s="6"/>
      <c r="E691" s="6"/>
      <c r="J691" s="7"/>
    </row>
    <row r="692" spans="3:10">
      <c r="C692" s="6"/>
      <c r="D692" s="6"/>
      <c r="E692" s="6"/>
      <c r="J692" s="7"/>
    </row>
    <row r="693" spans="3:10">
      <c r="C693" s="6"/>
      <c r="D693" s="6"/>
      <c r="E693" s="6"/>
      <c r="J693" s="7"/>
    </row>
    <row r="694" spans="3:10">
      <c r="C694" s="6"/>
      <c r="D694" s="6"/>
      <c r="E694" s="6"/>
      <c r="J694" s="7"/>
    </row>
    <row r="695" spans="3:10">
      <c r="C695" s="6"/>
      <c r="D695" s="6"/>
      <c r="E695" s="6"/>
      <c r="J695" s="7"/>
    </row>
    <row r="696" spans="3:10">
      <c r="C696" s="6"/>
      <c r="D696" s="6"/>
      <c r="E696" s="6"/>
      <c r="J696" s="7"/>
    </row>
    <row r="697" spans="3:10">
      <c r="C697" s="6"/>
      <c r="D697" s="6"/>
      <c r="E697" s="6"/>
      <c r="J697" s="7"/>
    </row>
    <row r="698" spans="3:10">
      <c r="C698" s="6"/>
      <c r="D698" s="6"/>
      <c r="E698" s="6"/>
      <c r="J698" s="7"/>
    </row>
    <row r="699" spans="3:10">
      <c r="C699" s="6"/>
      <c r="D699" s="6"/>
      <c r="E699" s="6"/>
      <c r="J699" s="7"/>
    </row>
    <row r="700" spans="3:10">
      <c r="C700" s="6"/>
      <c r="D700" s="6"/>
      <c r="E700" s="6"/>
      <c r="J700" s="7"/>
    </row>
    <row r="701" spans="3:10">
      <c r="C701" s="6"/>
      <c r="D701" s="6"/>
      <c r="E701" s="6"/>
      <c r="J701" s="7"/>
    </row>
    <row r="702" spans="3:10">
      <c r="C702" s="6"/>
      <c r="D702" s="6"/>
      <c r="E702" s="6"/>
      <c r="J702" s="7"/>
    </row>
    <row r="703" spans="3:10">
      <c r="C703" s="6"/>
      <c r="D703" s="6"/>
      <c r="E703" s="6"/>
      <c r="J703" s="7"/>
    </row>
    <row r="704" spans="3:10">
      <c r="C704" s="6"/>
      <c r="D704" s="6"/>
      <c r="E704" s="6"/>
      <c r="J704" s="7"/>
    </row>
    <row r="705" spans="3:10">
      <c r="C705" s="6"/>
      <c r="D705" s="6"/>
      <c r="E705" s="6"/>
      <c r="J705" s="7"/>
    </row>
    <row r="706" spans="3:10">
      <c r="C706" s="6"/>
      <c r="D706" s="6"/>
      <c r="E706" s="6"/>
      <c r="J706" s="7"/>
    </row>
    <row r="707" spans="3:10">
      <c r="C707" s="6"/>
      <c r="D707" s="6"/>
      <c r="E707" s="6"/>
      <c r="J707" s="7"/>
    </row>
    <row r="708" spans="3:10">
      <c r="C708" s="6"/>
      <c r="D708" s="6"/>
      <c r="E708" s="6"/>
      <c r="J708" s="7"/>
    </row>
    <row r="709" spans="3:10">
      <c r="C709" s="6"/>
      <c r="D709" s="6"/>
      <c r="E709" s="6"/>
      <c r="J709" s="7"/>
    </row>
    <row r="710" spans="3:10">
      <c r="C710" s="6"/>
      <c r="D710" s="6"/>
      <c r="E710" s="6"/>
      <c r="J710" s="7"/>
    </row>
    <row r="711" spans="3:10">
      <c r="C711" s="6"/>
      <c r="D711" s="6"/>
      <c r="E711" s="6"/>
      <c r="J711" s="7"/>
    </row>
    <row r="712" spans="3:10">
      <c r="C712" s="6"/>
      <c r="D712" s="6"/>
      <c r="E712" s="6"/>
      <c r="J712" s="7"/>
    </row>
    <row r="713" spans="3:10">
      <c r="C713" s="6"/>
      <c r="D713" s="6"/>
      <c r="E713" s="6"/>
      <c r="J713" s="7"/>
    </row>
    <row r="714" spans="3:10">
      <c r="C714" s="6"/>
      <c r="D714" s="6"/>
      <c r="E714" s="6"/>
      <c r="J714" s="7"/>
    </row>
    <row r="715" spans="3:10">
      <c r="C715" s="6"/>
      <c r="D715" s="6"/>
      <c r="E715" s="6"/>
      <c r="J715" s="7"/>
    </row>
    <row r="716" spans="3:10">
      <c r="C716" s="6"/>
      <c r="D716" s="6"/>
      <c r="E716" s="6"/>
      <c r="J716" s="7"/>
    </row>
    <row r="717" spans="3:10">
      <c r="C717" s="6"/>
      <c r="D717" s="6"/>
      <c r="E717" s="6"/>
      <c r="J717" s="7"/>
    </row>
    <row r="718" spans="3:10">
      <c r="C718" s="6"/>
      <c r="D718" s="6"/>
      <c r="E718" s="6"/>
      <c r="J718" s="7"/>
    </row>
    <row r="719" spans="3:10">
      <c r="C719" s="6"/>
      <c r="D719" s="6"/>
      <c r="E719" s="6"/>
      <c r="J719" s="7"/>
    </row>
    <row r="720" spans="3:10">
      <c r="C720" s="6"/>
      <c r="D720" s="6"/>
      <c r="E720" s="6"/>
      <c r="J720" s="7"/>
    </row>
    <row r="721" spans="3:10">
      <c r="C721" s="6"/>
      <c r="D721" s="6"/>
      <c r="E721" s="6"/>
      <c r="J721" s="7"/>
    </row>
    <row r="722" spans="3:10">
      <c r="C722" s="6"/>
      <c r="D722" s="6"/>
      <c r="E722" s="6"/>
      <c r="J722" s="7"/>
    </row>
    <row r="723" spans="3:10">
      <c r="C723" s="6"/>
      <c r="D723" s="6"/>
      <c r="E723" s="6"/>
      <c r="J723" s="7"/>
    </row>
    <row r="724" spans="3:10">
      <c r="C724" s="6"/>
      <c r="D724" s="6"/>
      <c r="E724" s="6"/>
      <c r="J724" s="7"/>
    </row>
    <row r="725" spans="3:10">
      <c r="C725" s="6"/>
      <c r="D725" s="6"/>
      <c r="E725" s="6"/>
      <c r="J725" s="7"/>
    </row>
    <row r="726" spans="3:10">
      <c r="C726" s="6"/>
      <c r="D726" s="6"/>
      <c r="E726" s="6"/>
      <c r="J726" s="7"/>
    </row>
    <row r="727" spans="3:10">
      <c r="C727" s="6"/>
      <c r="D727" s="6"/>
      <c r="E727" s="6"/>
      <c r="J727" s="7"/>
    </row>
    <row r="728" spans="3:10">
      <c r="C728" s="6"/>
      <c r="D728" s="6"/>
      <c r="E728" s="6"/>
      <c r="J728" s="7"/>
    </row>
    <row r="729" spans="3:10">
      <c r="C729" s="6"/>
      <c r="D729" s="6"/>
      <c r="E729" s="6"/>
      <c r="J729" s="7"/>
    </row>
    <row r="730" spans="3:10">
      <c r="C730" s="6"/>
      <c r="D730" s="6"/>
      <c r="E730" s="6"/>
      <c r="J730" s="7"/>
    </row>
    <row r="731" spans="3:10">
      <c r="C731" s="6"/>
      <c r="D731" s="6"/>
      <c r="E731" s="6"/>
      <c r="J731" s="7"/>
    </row>
    <row r="732" spans="3:10">
      <c r="C732" s="6"/>
      <c r="D732" s="6"/>
      <c r="E732" s="6"/>
      <c r="J732" s="7"/>
    </row>
    <row r="733" spans="3:10">
      <c r="C733" s="6"/>
      <c r="D733" s="6"/>
      <c r="E733" s="6"/>
      <c r="J733" s="7"/>
    </row>
    <row r="734" spans="3:10">
      <c r="C734" s="6"/>
      <c r="D734" s="6"/>
      <c r="E734" s="6"/>
      <c r="J734" s="7"/>
    </row>
    <row r="735" spans="3:10">
      <c r="C735" s="6"/>
      <c r="D735" s="6"/>
      <c r="E735" s="6"/>
      <c r="J735" s="7"/>
    </row>
    <row r="736" spans="3:10">
      <c r="C736" s="6"/>
      <c r="D736" s="6"/>
      <c r="E736" s="6"/>
      <c r="J736" s="7"/>
    </row>
    <row r="737" spans="3:10">
      <c r="C737" s="6"/>
      <c r="D737" s="6"/>
      <c r="E737" s="6"/>
      <c r="J737" s="7"/>
    </row>
    <row r="738" spans="3:10">
      <c r="C738" s="6"/>
      <c r="D738" s="6"/>
      <c r="E738" s="6"/>
      <c r="J738" s="7"/>
    </row>
    <row r="739" spans="3:10">
      <c r="C739" s="6"/>
      <c r="D739" s="6"/>
      <c r="E739" s="6"/>
      <c r="J739" s="7"/>
    </row>
    <row r="740" spans="3:10">
      <c r="C740" s="6"/>
      <c r="D740" s="6"/>
      <c r="E740" s="6"/>
      <c r="J740" s="7"/>
    </row>
    <row r="741" spans="3:10">
      <c r="C741" s="6"/>
      <c r="D741" s="6"/>
      <c r="E741" s="6"/>
      <c r="J741" s="7"/>
    </row>
    <row r="742" spans="3:10">
      <c r="C742" s="6"/>
      <c r="D742" s="6"/>
      <c r="E742" s="6"/>
      <c r="J742" s="7"/>
    </row>
    <row r="743" spans="3:10">
      <c r="C743" s="6"/>
      <c r="D743" s="6"/>
      <c r="E743" s="6"/>
      <c r="J743" s="7"/>
    </row>
    <row r="744" spans="3:10">
      <c r="C744" s="6"/>
      <c r="D744" s="6"/>
      <c r="E744" s="6"/>
      <c r="J744" s="7"/>
    </row>
    <row r="745" spans="3:10">
      <c r="C745" s="6"/>
      <c r="D745" s="6"/>
      <c r="E745" s="6"/>
      <c r="J745" s="7"/>
    </row>
    <row r="746" spans="3:10">
      <c r="C746" s="6"/>
      <c r="D746" s="6"/>
      <c r="E746" s="6"/>
      <c r="J746" s="7"/>
    </row>
    <row r="747" spans="3:10">
      <c r="C747" s="6"/>
      <c r="D747" s="6"/>
      <c r="E747" s="6"/>
      <c r="J747" s="7"/>
    </row>
    <row r="748" spans="3:10">
      <c r="C748" s="6"/>
      <c r="D748" s="6"/>
      <c r="E748" s="6"/>
      <c r="J748" s="7"/>
    </row>
    <row r="749" spans="3:10">
      <c r="C749" s="6"/>
      <c r="D749" s="6"/>
      <c r="E749" s="6"/>
      <c r="J749" s="7"/>
    </row>
    <row r="750" spans="3:10">
      <c r="C750" s="6"/>
      <c r="D750" s="6"/>
      <c r="E750" s="6"/>
      <c r="J750" s="7"/>
    </row>
    <row r="751" spans="3:10">
      <c r="C751" s="6"/>
      <c r="D751" s="6"/>
      <c r="E751" s="6"/>
      <c r="J751" s="7"/>
    </row>
    <row r="752" spans="3:10">
      <c r="C752" s="6"/>
      <c r="D752" s="6"/>
      <c r="E752" s="6"/>
      <c r="J752" s="7"/>
    </row>
    <row r="753" spans="3:10">
      <c r="C753" s="6"/>
      <c r="D753" s="6"/>
      <c r="E753" s="6"/>
      <c r="J753" s="7"/>
    </row>
    <row r="754" spans="3:10">
      <c r="C754" s="6"/>
      <c r="D754" s="6"/>
      <c r="E754" s="6"/>
      <c r="J754" s="7"/>
    </row>
    <row r="755" spans="3:10">
      <c r="C755" s="6"/>
      <c r="D755" s="6"/>
      <c r="E755" s="6"/>
      <c r="J755" s="7"/>
    </row>
    <row r="756" spans="3:10">
      <c r="C756" s="6"/>
      <c r="D756" s="6"/>
      <c r="E756" s="6"/>
      <c r="J756" s="7"/>
    </row>
    <row r="757" spans="3:10">
      <c r="C757" s="6"/>
      <c r="D757" s="6"/>
      <c r="E757" s="6"/>
      <c r="J757" s="7"/>
    </row>
    <row r="758" spans="3:10">
      <c r="C758" s="6"/>
      <c r="D758" s="6"/>
      <c r="E758" s="6"/>
      <c r="J758" s="7"/>
    </row>
    <row r="759" spans="3:10">
      <c r="C759" s="6"/>
      <c r="D759" s="6"/>
      <c r="E759" s="6"/>
      <c r="J759" s="7"/>
    </row>
    <row r="760" spans="3:10">
      <c r="C760" s="6"/>
      <c r="D760" s="6"/>
      <c r="E760" s="6"/>
      <c r="J760" s="7"/>
    </row>
    <row r="761" spans="3:10">
      <c r="C761" s="6"/>
      <c r="D761" s="6"/>
      <c r="E761" s="6"/>
      <c r="J761" s="7"/>
    </row>
    <row r="762" spans="3:10">
      <c r="C762" s="6"/>
      <c r="D762" s="6"/>
      <c r="E762" s="6"/>
      <c r="J762" s="7"/>
    </row>
    <row r="763" spans="3:10">
      <c r="C763" s="6"/>
      <c r="D763" s="6"/>
      <c r="E763" s="6"/>
      <c r="J763" s="7"/>
    </row>
    <row r="764" spans="3:10">
      <c r="C764" s="6"/>
      <c r="D764" s="6"/>
      <c r="E764" s="6"/>
      <c r="J764" s="7"/>
    </row>
    <row r="765" spans="3:10">
      <c r="C765" s="6"/>
      <c r="D765" s="6"/>
      <c r="E765" s="6"/>
      <c r="J765" s="7"/>
    </row>
    <row r="766" spans="3:10">
      <c r="C766" s="6"/>
      <c r="D766" s="6"/>
      <c r="E766" s="6"/>
      <c r="J766" s="7"/>
    </row>
    <row r="767" spans="3:10">
      <c r="C767" s="6"/>
      <c r="D767" s="6"/>
      <c r="E767" s="6"/>
      <c r="J767" s="7"/>
    </row>
    <row r="768" spans="3:10">
      <c r="C768" s="6"/>
      <c r="D768" s="6"/>
      <c r="E768" s="6"/>
      <c r="J768" s="7"/>
    </row>
    <row r="769" spans="3:10">
      <c r="C769" s="6"/>
      <c r="D769" s="6"/>
      <c r="E769" s="6"/>
      <c r="J769" s="7"/>
    </row>
    <row r="770" spans="3:10">
      <c r="C770" s="6"/>
      <c r="D770" s="6"/>
      <c r="E770" s="6"/>
      <c r="J770" s="7"/>
    </row>
    <row r="771" spans="3:10">
      <c r="C771" s="6"/>
      <c r="D771" s="6"/>
      <c r="E771" s="6"/>
      <c r="J771" s="7"/>
    </row>
    <row r="772" spans="3:10">
      <c r="C772" s="6"/>
      <c r="D772" s="6"/>
      <c r="E772" s="6"/>
      <c r="J772" s="7"/>
    </row>
    <row r="773" spans="3:10">
      <c r="C773" s="6"/>
      <c r="D773" s="6"/>
      <c r="E773" s="6"/>
      <c r="J773" s="7"/>
    </row>
    <row r="774" spans="3:10">
      <c r="C774" s="6"/>
      <c r="D774" s="6"/>
      <c r="E774" s="6"/>
      <c r="J774" s="7"/>
    </row>
    <row r="775" spans="3:10">
      <c r="C775" s="6"/>
      <c r="D775" s="6"/>
      <c r="E775" s="6"/>
      <c r="J775" s="7"/>
    </row>
    <row r="776" spans="3:10">
      <c r="C776" s="6"/>
      <c r="D776" s="6"/>
      <c r="E776" s="6"/>
      <c r="J776" s="7"/>
    </row>
    <row r="777" spans="3:10">
      <c r="C777" s="6"/>
      <c r="D777" s="6"/>
      <c r="E777" s="6"/>
      <c r="J777" s="7"/>
    </row>
    <row r="778" spans="3:10">
      <c r="C778" s="6"/>
      <c r="D778" s="6"/>
      <c r="E778" s="6"/>
      <c r="J778" s="7"/>
    </row>
    <row r="779" spans="3:10">
      <c r="C779" s="6"/>
      <c r="D779" s="6"/>
      <c r="E779" s="6"/>
      <c r="J779" s="7"/>
    </row>
    <row r="780" spans="3:10">
      <c r="C780" s="6"/>
      <c r="D780" s="6"/>
      <c r="E780" s="6"/>
      <c r="J780" s="7"/>
    </row>
    <row r="781" spans="3:10">
      <c r="C781" s="6"/>
      <c r="D781" s="6"/>
      <c r="E781" s="6"/>
      <c r="J781" s="7"/>
    </row>
    <row r="782" spans="3:10">
      <c r="C782" s="6"/>
      <c r="D782" s="6"/>
      <c r="E782" s="6"/>
      <c r="J782" s="7"/>
    </row>
    <row r="783" spans="3:10">
      <c r="C783" s="6"/>
      <c r="D783" s="6"/>
      <c r="E783" s="6"/>
      <c r="J783" s="7"/>
    </row>
    <row r="784" spans="3:10">
      <c r="C784" s="6"/>
      <c r="D784" s="6"/>
      <c r="E784" s="6"/>
      <c r="J784" s="7"/>
    </row>
    <row r="785" spans="3:10">
      <c r="C785" s="6"/>
      <c r="D785" s="6"/>
      <c r="E785" s="6"/>
      <c r="J785" s="7"/>
    </row>
    <row r="786" spans="3:10">
      <c r="C786" s="6"/>
      <c r="D786" s="6"/>
      <c r="E786" s="6"/>
      <c r="J786" s="7"/>
    </row>
    <row r="787" spans="3:10">
      <c r="C787" s="6"/>
      <c r="D787" s="6"/>
      <c r="E787" s="6"/>
      <c r="J787" s="7"/>
    </row>
    <row r="788" spans="3:10">
      <c r="C788" s="6"/>
      <c r="D788" s="6"/>
      <c r="E788" s="6"/>
      <c r="J788" s="7"/>
    </row>
    <row r="789" spans="3:10">
      <c r="C789" s="6"/>
      <c r="D789" s="6"/>
      <c r="E789" s="6"/>
      <c r="J789" s="7"/>
    </row>
    <row r="790" spans="3:10">
      <c r="C790" s="6"/>
      <c r="D790" s="6"/>
      <c r="E790" s="6"/>
      <c r="J790" s="7"/>
    </row>
    <row r="791" spans="3:10">
      <c r="C791" s="6"/>
      <c r="D791" s="6"/>
      <c r="E791" s="6"/>
      <c r="J791" s="7"/>
    </row>
    <row r="792" spans="3:10">
      <c r="C792" s="6"/>
      <c r="D792" s="6"/>
      <c r="E792" s="6"/>
      <c r="J792" s="7"/>
    </row>
    <row r="793" spans="3:10">
      <c r="C793" s="6"/>
      <c r="D793" s="6"/>
      <c r="E793" s="6"/>
      <c r="J793" s="7"/>
    </row>
    <row r="794" spans="3:10">
      <c r="C794" s="6"/>
      <c r="D794" s="6"/>
      <c r="E794" s="6"/>
      <c r="J794" s="7"/>
    </row>
    <row r="795" spans="3:10">
      <c r="C795" s="6"/>
      <c r="D795" s="6"/>
      <c r="E795" s="6"/>
      <c r="J795" s="7"/>
    </row>
    <row r="796" spans="3:10">
      <c r="C796" s="6"/>
      <c r="D796" s="6"/>
      <c r="E796" s="6"/>
      <c r="J796" s="7"/>
    </row>
    <row r="797" spans="3:10">
      <c r="C797" s="6"/>
      <c r="D797" s="6"/>
      <c r="E797" s="6"/>
      <c r="J797" s="7"/>
    </row>
    <row r="798" spans="3:10">
      <c r="C798" s="6"/>
      <c r="D798" s="6"/>
      <c r="E798" s="6"/>
      <c r="J798" s="7"/>
    </row>
    <row r="799" spans="3:10">
      <c r="C799" s="6"/>
      <c r="D799" s="6"/>
      <c r="E799" s="6"/>
      <c r="J799" s="7"/>
    </row>
    <row r="800" spans="3:10">
      <c r="C800" s="6"/>
      <c r="D800" s="6"/>
      <c r="E800" s="6"/>
      <c r="J800" s="7"/>
    </row>
    <row r="801" spans="3:10">
      <c r="C801" s="6"/>
      <c r="D801" s="6"/>
      <c r="E801" s="6"/>
      <c r="J801" s="7"/>
    </row>
    <row r="802" spans="3:10">
      <c r="C802" s="6"/>
      <c r="D802" s="6"/>
      <c r="E802" s="6"/>
      <c r="J802" s="7"/>
    </row>
    <row r="803" spans="3:10">
      <c r="C803" s="6"/>
      <c r="D803" s="6"/>
      <c r="E803" s="6"/>
      <c r="J803" s="7"/>
    </row>
    <row r="804" spans="3:10">
      <c r="C804" s="6"/>
      <c r="D804" s="6"/>
      <c r="E804" s="6"/>
      <c r="J804" s="7"/>
    </row>
    <row r="805" spans="3:10">
      <c r="C805" s="6"/>
      <c r="D805" s="6"/>
      <c r="E805" s="6"/>
      <c r="J805" s="7"/>
    </row>
    <row r="806" spans="3:10">
      <c r="C806" s="6"/>
      <c r="D806" s="6"/>
      <c r="E806" s="6"/>
      <c r="J806" s="7"/>
    </row>
    <row r="807" spans="3:10">
      <c r="C807" s="6"/>
      <c r="D807" s="6"/>
      <c r="E807" s="6"/>
      <c r="J807" s="7"/>
    </row>
    <row r="808" spans="3:10">
      <c r="C808" s="6"/>
      <c r="D808" s="6"/>
      <c r="E808" s="6"/>
      <c r="J808" s="7"/>
    </row>
    <row r="809" spans="3:10">
      <c r="C809" s="6"/>
      <c r="D809" s="6"/>
      <c r="E809" s="6"/>
      <c r="J809" s="7"/>
    </row>
    <row r="810" spans="3:10">
      <c r="C810" s="6"/>
      <c r="D810" s="6"/>
      <c r="E810" s="6"/>
      <c r="J810" s="7"/>
    </row>
    <row r="811" spans="3:10">
      <c r="C811" s="6"/>
      <c r="D811" s="6"/>
      <c r="E811" s="6"/>
      <c r="J811" s="7"/>
    </row>
    <row r="812" spans="3:10">
      <c r="C812" s="6"/>
      <c r="D812" s="6"/>
      <c r="E812" s="6"/>
      <c r="J812" s="7"/>
    </row>
    <row r="813" spans="3:10">
      <c r="C813" s="6"/>
      <c r="D813" s="6"/>
      <c r="E813" s="6"/>
      <c r="J813" s="7"/>
    </row>
    <row r="814" spans="3:10">
      <c r="C814" s="6"/>
      <c r="D814" s="6"/>
      <c r="E814" s="6"/>
      <c r="J814" s="7"/>
    </row>
    <row r="815" spans="3:10">
      <c r="C815" s="6"/>
      <c r="D815" s="6"/>
      <c r="E815" s="6"/>
      <c r="J815" s="7"/>
    </row>
    <row r="816" spans="3:10">
      <c r="C816" s="6"/>
      <c r="D816" s="6"/>
      <c r="E816" s="6"/>
      <c r="J816" s="7"/>
    </row>
    <row r="817" spans="3:10">
      <c r="C817" s="6"/>
      <c r="D817" s="6"/>
      <c r="E817" s="6"/>
      <c r="J817" s="7"/>
    </row>
    <row r="818" spans="3:10">
      <c r="C818" s="6"/>
      <c r="D818" s="6"/>
      <c r="E818" s="6"/>
      <c r="J818" s="7"/>
    </row>
    <row r="819" spans="3:10">
      <c r="C819" s="6"/>
      <c r="D819" s="6"/>
      <c r="E819" s="6"/>
      <c r="J819" s="7"/>
    </row>
    <row r="820" spans="3:10">
      <c r="C820" s="6"/>
      <c r="D820" s="6"/>
      <c r="E820" s="6"/>
      <c r="J820" s="7"/>
    </row>
    <row r="821" spans="3:10">
      <c r="C821" s="6"/>
      <c r="D821" s="6"/>
      <c r="E821" s="6"/>
      <c r="J821" s="7"/>
    </row>
    <row r="822" spans="3:10">
      <c r="C822" s="6"/>
      <c r="D822" s="6"/>
      <c r="E822" s="6"/>
      <c r="J822" s="7"/>
    </row>
    <row r="823" spans="3:10">
      <c r="C823" s="6"/>
      <c r="D823" s="6"/>
      <c r="E823" s="6"/>
      <c r="J823" s="7"/>
    </row>
    <row r="824" spans="3:10">
      <c r="C824" s="6"/>
      <c r="D824" s="6"/>
      <c r="E824" s="6"/>
      <c r="J824" s="7"/>
    </row>
    <row r="825" spans="3:10">
      <c r="C825" s="6"/>
      <c r="D825" s="6"/>
      <c r="E825" s="6"/>
      <c r="J825" s="7"/>
    </row>
    <row r="826" spans="3:10">
      <c r="C826" s="6"/>
      <c r="D826" s="6"/>
      <c r="E826" s="6"/>
      <c r="J826" s="7"/>
    </row>
    <row r="827" spans="3:10">
      <c r="C827" s="6"/>
      <c r="D827" s="6"/>
      <c r="E827" s="6"/>
      <c r="J827" s="7"/>
    </row>
    <row r="828" spans="3:10">
      <c r="C828" s="6"/>
      <c r="D828" s="6"/>
      <c r="E828" s="6"/>
      <c r="J828" s="7"/>
    </row>
    <row r="829" spans="3:10">
      <c r="C829" s="6"/>
      <c r="D829" s="6"/>
      <c r="E829" s="6"/>
      <c r="J829" s="7"/>
    </row>
    <row r="830" spans="3:10">
      <c r="C830" s="6"/>
      <c r="D830" s="6"/>
      <c r="E830" s="6"/>
      <c r="J830" s="7"/>
    </row>
    <row r="831" spans="3:10">
      <c r="C831" s="6"/>
      <c r="D831" s="6"/>
      <c r="E831" s="6"/>
      <c r="J831" s="7"/>
    </row>
    <row r="832" spans="3:10">
      <c r="C832" s="6"/>
      <c r="D832" s="6"/>
      <c r="E832" s="6"/>
      <c r="J832" s="7"/>
    </row>
    <row r="833" spans="3:10">
      <c r="C833" s="6"/>
      <c r="D833" s="6"/>
      <c r="E833" s="6"/>
      <c r="J833" s="7"/>
    </row>
    <row r="834" spans="3:10">
      <c r="C834" s="6"/>
      <c r="D834" s="6"/>
      <c r="E834" s="6"/>
      <c r="J834" s="7"/>
    </row>
    <row r="835" spans="3:10">
      <c r="C835" s="6"/>
      <c r="D835" s="6"/>
      <c r="E835" s="6"/>
      <c r="J835" s="7"/>
    </row>
    <row r="836" spans="3:10">
      <c r="C836" s="6"/>
      <c r="D836" s="6"/>
      <c r="E836" s="6"/>
      <c r="J836" s="7"/>
    </row>
    <row r="837" spans="3:10">
      <c r="C837" s="6"/>
      <c r="D837" s="6"/>
      <c r="E837" s="6"/>
      <c r="J837" s="7"/>
    </row>
    <row r="838" spans="3:10">
      <c r="C838" s="6"/>
      <c r="D838" s="6"/>
      <c r="E838" s="6"/>
      <c r="J838" s="7"/>
    </row>
    <row r="839" spans="3:10">
      <c r="C839" s="6"/>
      <c r="D839" s="6"/>
      <c r="E839" s="6"/>
      <c r="J839" s="7"/>
    </row>
    <row r="840" spans="3:10">
      <c r="C840" s="6"/>
      <c r="D840" s="6"/>
      <c r="E840" s="6"/>
      <c r="J840" s="7"/>
    </row>
    <row r="841" spans="3:10">
      <c r="C841" s="6"/>
      <c r="D841" s="6"/>
      <c r="E841" s="6"/>
      <c r="J841" s="7"/>
    </row>
    <row r="842" spans="3:10">
      <c r="C842" s="6"/>
      <c r="D842" s="6"/>
      <c r="E842" s="6"/>
      <c r="J842" s="7"/>
    </row>
    <row r="843" spans="3:10">
      <c r="C843" s="6"/>
      <c r="D843" s="6"/>
      <c r="E843" s="6"/>
      <c r="J843" s="7"/>
    </row>
    <row r="844" spans="3:10">
      <c r="C844" s="6"/>
      <c r="D844" s="6"/>
      <c r="E844" s="6"/>
      <c r="J844" s="7"/>
    </row>
    <row r="845" spans="3:10">
      <c r="C845" s="6"/>
      <c r="D845" s="6"/>
      <c r="E845" s="6"/>
      <c r="J845" s="7"/>
    </row>
    <row r="846" spans="3:10">
      <c r="C846" s="6"/>
      <c r="D846" s="6"/>
      <c r="E846" s="6"/>
      <c r="J846" s="7"/>
    </row>
    <row r="847" spans="3:10">
      <c r="C847" s="6"/>
      <c r="D847" s="6"/>
      <c r="E847" s="6"/>
      <c r="J847" s="7"/>
    </row>
    <row r="848" spans="3:10">
      <c r="C848" s="6"/>
      <c r="D848" s="6"/>
      <c r="E848" s="6"/>
      <c r="J848" s="7"/>
    </row>
    <row r="849" spans="3:10">
      <c r="C849" s="6"/>
      <c r="D849" s="6"/>
      <c r="E849" s="6"/>
      <c r="J849" s="7"/>
    </row>
    <row r="850" spans="3:10">
      <c r="C850" s="6"/>
      <c r="D850" s="6"/>
      <c r="E850" s="6"/>
      <c r="J850" s="7"/>
    </row>
    <row r="851" spans="3:10">
      <c r="C851" s="6"/>
      <c r="D851" s="6"/>
      <c r="E851" s="6"/>
      <c r="J851" s="7"/>
    </row>
    <row r="852" spans="3:10">
      <c r="C852" s="6"/>
      <c r="D852" s="6"/>
      <c r="E852" s="6"/>
      <c r="J852" s="7"/>
    </row>
    <row r="853" spans="3:10">
      <c r="C853" s="6"/>
      <c r="D853" s="6"/>
      <c r="E853" s="6"/>
      <c r="J853" s="7"/>
    </row>
    <row r="854" spans="3:10">
      <c r="C854" s="6"/>
      <c r="D854" s="6"/>
      <c r="E854" s="6"/>
      <c r="J854" s="7"/>
    </row>
    <row r="855" spans="3:10">
      <c r="C855" s="6"/>
      <c r="D855" s="6"/>
      <c r="E855" s="6"/>
      <c r="J855" s="7"/>
    </row>
    <row r="856" spans="3:10">
      <c r="C856" s="6"/>
      <c r="D856" s="6"/>
      <c r="E856" s="6"/>
      <c r="J856" s="7"/>
    </row>
    <row r="857" spans="3:10">
      <c r="C857" s="6"/>
      <c r="D857" s="6"/>
      <c r="E857" s="6"/>
      <c r="J857" s="7"/>
    </row>
    <row r="858" spans="3:10">
      <c r="C858" s="6"/>
      <c r="D858" s="6"/>
      <c r="E858" s="6"/>
      <c r="J858" s="7"/>
    </row>
    <row r="859" spans="3:10">
      <c r="C859" s="6"/>
      <c r="D859" s="6"/>
      <c r="E859" s="6"/>
      <c r="J859" s="7"/>
    </row>
    <row r="860" spans="3:10">
      <c r="C860" s="6"/>
      <c r="D860" s="6"/>
      <c r="E860" s="6"/>
      <c r="J860" s="7"/>
    </row>
    <row r="861" spans="3:10">
      <c r="C861" s="6"/>
      <c r="D861" s="6"/>
      <c r="E861" s="6"/>
      <c r="J861" s="7"/>
    </row>
    <row r="862" spans="3:10">
      <c r="C862" s="6"/>
      <c r="D862" s="6"/>
      <c r="E862" s="6"/>
      <c r="J862" s="7"/>
    </row>
    <row r="863" spans="3:10">
      <c r="C863" s="6"/>
      <c r="D863" s="6"/>
      <c r="E863" s="6"/>
      <c r="J863" s="7"/>
    </row>
    <row r="864" spans="3:10">
      <c r="C864" s="6"/>
      <c r="D864" s="6"/>
      <c r="E864" s="6"/>
      <c r="J864" s="7"/>
    </row>
    <row r="865" spans="3:10">
      <c r="C865" s="6"/>
      <c r="D865" s="6"/>
      <c r="E865" s="6"/>
      <c r="J865" s="7"/>
    </row>
    <row r="866" spans="3:10">
      <c r="C866" s="6"/>
      <c r="D866" s="6"/>
      <c r="E866" s="6"/>
      <c r="J866" s="7"/>
    </row>
    <row r="867" spans="3:10">
      <c r="C867" s="6"/>
      <c r="D867" s="6"/>
      <c r="E867" s="6"/>
      <c r="J867" s="7"/>
    </row>
    <row r="868" spans="3:10">
      <c r="C868" s="6"/>
      <c r="D868" s="6"/>
      <c r="E868" s="6"/>
      <c r="J868" s="7"/>
    </row>
    <row r="869" spans="3:10">
      <c r="C869" s="6"/>
      <c r="D869" s="6"/>
      <c r="E869" s="6"/>
      <c r="J869" s="7"/>
    </row>
    <row r="870" spans="3:10">
      <c r="C870" s="6"/>
      <c r="D870" s="6"/>
      <c r="E870" s="6"/>
      <c r="J870" s="7"/>
    </row>
    <row r="871" spans="3:10">
      <c r="C871" s="6"/>
      <c r="D871" s="6"/>
      <c r="E871" s="6"/>
      <c r="J871" s="7"/>
    </row>
    <row r="872" spans="3:10">
      <c r="C872" s="6"/>
      <c r="D872" s="6"/>
      <c r="E872" s="6"/>
      <c r="J872" s="7"/>
    </row>
    <row r="873" spans="3:10">
      <c r="C873" s="6"/>
      <c r="D873" s="6"/>
      <c r="E873" s="6"/>
      <c r="J873" s="7"/>
    </row>
    <row r="874" spans="3:10">
      <c r="C874" s="6"/>
      <c r="D874" s="6"/>
      <c r="E874" s="6"/>
      <c r="J874" s="7"/>
    </row>
    <row r="875" spans="3:10">
      <c r="C875" s="6"/>
      <c r="D875" s="6"/>
      <c r="E875" s="6"/>
      <c r="J875" s="7"/>
    </row>
    <row r="876" spans="3:10">
      <c r="C876" s="6"/>
      <c r="D876" s="6"/>
      <c r="E876" s="6"/>
      <c r="J876" s="7"/>
    </row>
    <row r="877" spans="3:10">
      <c r="C877" s="6"/>
      <c r="D877" s="6"/>
      <c r="E877" s="6"/>
      <c r="J877" s="7"/>
    </row>
    <row r="878" spans="3:10">
      <c r="C878" s="6"/>
      <c r="D878" s="6"/>
      <c r="E878" s="6"/>
      <c r="J878" s="7"/>
    </row>
    <row r="879" spans="3:10">
      <c r="C879" s="6"/>
      <c r="D879" s="6"/>
      <c r="E879" s="6"/>
      <c r="J879" s="7"/>
    </row>
    <row r="880" spans="3:10">
      <c r="C880" s="6"/>
      <c r="D880" s="6"/>
      <c r="E880" s="6"/>
      <c r="J880" s="7"/>
    </row>
    <row r="881" spans="3:10">
      <c r="C881" s="6"/>
      <c r="D881" s="6"/>
      <c r="E881" s="6"/>
      <c r="J881" s="7"/>
    </row>
    <row r="882" spans="3:10">
      <c r="C882" s="6"/>
      <c r="D882" s="6"/>
      <c r="E882" s="6"/>
      <c r="J882" s="7"/>
    </row>
    <row r="883" spans="3:10">
      <c r="C883" s="6"/>
      <c r="D883" s="6"/>
      <c r="E883" s="6"/>
      <c r="J883" s="7"/>
    </row>
    <row r="884" spans="3:10">
      <c r="C884" s="6"/>
      <c r="D884" s="6"/>
      <c r="E884" s="6"/>
      <c r="J884" s="7"/>
    </row>
    <row r="885" spans="3:10">
      <c r="C885" s="6"/>
      <c r="D885" s="6"/>
      <c r="E885" s="6"/>
      <c r="J885" s="7"/>
    </row>
    <row r="886" spans="3:10">
      <c r="C886" s="6"/>
      <c r="D886" s="6"/>
      <c r="E886" s="6"/>
      <c r="J886" s="7"/>
    </row>
    <row r="887" spans="3:10">
      <c r="C887" s="6"/>
      <c r="D887" s="6"/>
      <c r="E887" s="6"/>
      <c r="J887" s="7"/>
    </row>
    <row r="888" spans="3:10">
      <c r="C888" s="6"/>
      <c r="D888" s="6"/>
      <c r="E888" s="6"/>
      <c r="J888" s="7"/>
    </row>
    <row r="889" spans="3:10">
      <c r="C889" s="6"/>
      <c r="D889" s="6"/>
      <c r="E889" s="6"/>
      <c r="J889" s="7"/>
    </row>
    <row r="890" spans="3:10">
      <c r="C890" s="6"/>
      <c r="D890" s="6"/>
      <c r="E890" s="6"/>
      <c r="J890" s="7"/>
    </row>
    <row r="891" spans="3:10">
      <c r="C891" s="6"/>
      <c r="D891" s="6"/>
      <c r="E891" s="6"/>
      <c r="J891" s="7"/>
    </row>
    <row r="892" spans="3:10">
      <c r="C892" s="6"/>
      <c r="D892" s="6"/>
      <c r="E892" s="6"/>
      <c r="J892" s="7"/>
    </row>
    <row r="893" spans="3:10">
      <c r="C893" s="6"/>
      <c r="D893" s="6"/>
      <c r="E893" s="6"/>
      <c r="J893" s="7"/>
    </row>
    <row r="894" spans="3:10">
      <c r="C894" s="6"/>
      <c r="D894" s="6"/>
      <c r="E894" s="6"/>
      <c r="J894" s="7"/>
    </row>
    <row r="895" spans="3:10">
      <c r="C895" s="6"/>
      <c r="D895" s="6"/>
      <c r="E895" s="6"/>
      <c r="J895" s="7"/>
    </row>
    <row r="896" spans="3:10">
      <c r="C896" s="6"/>
      <c r="D896" s="6"/>
      <c r="E896" s="6"/>
      <c r="J896" s="7"/>
    </row>
    <row r="897" spans="3:10">
      <c r="C897" s="6"/>
      <c r="D897" s="6"/>
      <c r="E897" s="6"/>
      <c r="J897" s="7"/>
    </row>
    <row r="898" spans="3:10">
      <c r="C898" s="6"/>
      <c r="D898" s="6"/>
      <c r="E898" s="6"/>
      <c r="J898" s="7"/>
    </row>
    <row r="899" spans="3:10">
      <c r="C899" s="6"/>
      <c r="D899" s="6"/>
      <c r="E899" s="6"/>
      <c r="J899" s="7"/>
    </row>
    <row r="900" spans="3:10">
      <c r="C900" s="6"/>
      <c r="D900" s="6"/>
      <c r="E900" s="6"/>
      <c r="J900" s="7"/>
    </row>
    <row r="901" spans="3:10">
      <c r="C901" s="6"/>
      <c r="D901" s="6"/>
      <c r="E901" s="6"/>
      <c r="J901" s="7"/>
    </row>
    <row r="902" spans="3:10">
      <c r="C902" s="6"/>
      <c r="D902" s="6"/>
      <c r="E902" s="6"/>
      <c r="J902" s="7"/>
    </row>
    <row r="903" spans="3:10">
      <c r="C903" s="6"/>
      <c r="D903" s="6"/>
      <c r="E903" s="6"/>
      <c r="J903" s="7"/>
    </row>
    <row r="904" spans="3:10">
      <c r="C904" s="6"/>
      <c r="D904" s="6"/>
      <c r="E904" s="6"/>
      <c r="J904" s="7"/>
    </row>
    <row r="905" spans="3:10">
      <c r="C905" s="6"/>
      <c r="D905" s="6"/>
      <c r="E905" s="6"/>
      <c r="J905" s="7"/>
    </row>
    <row r="906" spans="3:10">
      <c r="C906" s="6"/>
      <c r="D906" s="6"/>
      <c r="E906" s="6"/>
      <c r="J906" s="7"/>
    </row>
    <row r="907" spans="3:10">
      <c r="C907" s="6"/>
      <c r="D907" s="6"/>
      <c r="E907" s="6"/>
      <c r="J907" s="7"/>
    </row>
    <row r="908" spans="3:10">
      <c r="C908" s="6"/>
      <c r="D908" s="6"/>
      <c r="E908" s="6"/>
      <c r="J908" s="7"/>
    </row>
    <row r="909" spans="3:10">
      <c r="C909" s="6"/>
      <c r="D909" s="6"/>
      <c r="E909" s="6"/>
      <c r="J909" s="7"/>
    </row>
    <row r="910" spans="3:10">
      <c r="C910" s="6"/>
      <c r="D910" s="6"/>
      <c r="E910" s="6"/>
      <c r="J910" s="7"/>
    </row>
    <row r="911" spans="3:10">
      <c r="C911" s="6"/>
      <c r="D911" s="6"/>
      <c r="E911" s="6"/>
      <c r="J911" s="7"/>
    </row>
    <row r="912" spans="3:10">
      <c r="C912" s="6"/>
      <c r="D912" s="6"/>
      <c r="E912" s="6"/>
      <c r="J912" s="7"/>
    </row>
    <row r="913" spans="3:10">
      <c r="C913" s="6"/>
      <c r="D913" s="6"/>
      <c r="E913" s="6"/>
      <c r="J913" s="7"/>
    </row>
    <row r="914" spans="3:10">
      <c r="C914" s="6"/>
      <c r="D914" s="6"/>
      <c r="E914" s="6"/>
      <c r="J914" s="7"/>
    </row>
    <row r="915" spans="3:10">
      <c r="C915" s="6"/>
      <c r="D915" s="6"/>
      <c r="E915" s="6"/>
      <c r="J915" s="7"/>
    </row>
    <row r="916" spans="3:10">
      <c r="C916" s="6"/>
      <c r="D916" s="6"/>
      <c r="E916" s="6"/>
      <c r="J916" s="7"/>
    </row>
    <row r="917" spans="3:10">
      <c r="C917" s="6"/>
      <c r="D917" s="6"/>
      <c r="E917" s="6"/>
      <c r="J917" s="7"/>
    </row>
    <row r="918" spans="3:10">
      <c r="C918" s="6"/>
      <c r="D918" s="6"/>
      <c r="E918" s="6"/>
      <c r="J918" s="7"/>
    </row>
    <row r="919" spans="3:10">
      <c r="C919" s="6"/>
      <c r="D919" s="6"/>
      <c r="E919" s="6"/>
      <c r="J919" s="7"/>
    </row>
    <row r="920" spans="3:10">
      <c r="C920" s="6"/>
      <c r="D920" s="6"/>
      <c r="E920" s="6"/>
      <c r="J920" s="7"/>
    </row>
    <row r="921" spans="3:10">
      <c r="C921" s="6"/>
      <c r="D921" s="6"/>
      <c r="E921" s="6"/>
      <c r="J921" s="7"/>
    </row>
    <row r="922" spans="3:10">
      <c r="C922" s="6"/>
      <c r="D922" s="6"/>
      <c r="E922" s="6"/>
      <c r="J922" s="7"/>
    </row>
    <row r="923" spans="3:10">
      <c r="C923" s="6"/>
      <c r="D923" s="6"/>
      <c r="E923" s="6"/>
      <c r="J923" s="7"/>
    </row>
    <row r="924" spans="3:10">
      <c r="C924" s="6"/>
      <c r="D924" s="6"/>
      <c r="E924" s="6"/>
      <c r="J924" s="7"/>
    </row>
    <row r="925" spans="3:10">
      <c r="C925" s="6"/>
      <c r="D925" s="6"/>
      <c r="E925" s="6"/>
      <c r="J925" s="7"/>
    </row>
    <row r="926" spans="3:10">
      <c r="C926" s="6"/>
      <c r="D926" s="6"/>
      <c r="E926" s="6"/>
      <c r="J926" s="7"/>
    </row>
    <row r="927" spans="3:10">
      <c r="C927" s="6"/>
      <c r="D927" s="6"/>
      <c r="E927" s="6"/>
      <c r="J927" s="7"/>
    </row>
    <row r="928" spans="3:10">
      <c r="C928" s="6"/>
      <c r="D928" s="6"/>
      <c r="E928" s="6"/>
      <c r="J928" s="7"/>
    </row>
    <row r="929" spans="3:10">
      <c r="C929" s="6"/>
      <c r="D929" s="6"/>
      <c r="E929" s="6"/>
      <c r="J929" s="7"/>
    </row>
    <row r="930" spans="3:10">
      <c r="C930" s="6"/>
      <c r="D930" s="6"/>
      <c r="E930" s="6"/>
      <c r="J930" s="7"/>
    </row>
    <row r="931" spans="3:10">
      <c r="C931" s="6"/>
      <c r="D931" s="6"/>
      <c r="E931" s="6"/>
      <c r="J931" s="7"/>
    </row>
    <row r="932" spans="3:10">
      <c r="C932" s="6"/>
      <c r="D932" s="6"/>
      <c r="E932" s="6"/>
      <c r="J932" s="7"/>
    </row>
    <row r="933" spans="3:10">
      <c r="C933" s="6"/>
      <c r="D933" s="6"/>
      <c r="E933" s="6"/>
      <c r="J933" s="7"/>
    </row>
    <row r="934" spans="3:10">
      <c r="C934" s="6"/>
      <c r="D934" s="6"/>
      <c r="E934" s="6"/>
      <c r="J934" s="7"/>
    </row>
    <row r="935" spans="3:10">
      <c r="C935" s="6"/>
      <c r="D935" s="6"/>
      <c r="E935" s="6"/>
      <c r="J935" s="7"/>
    </row>
    <row r="936" spans="3:10">
      <c r="C936" s="6"/>
      <c r="D936" s="6"/>
      <c r="E936" s="6"/>
      <c r="J936" s="7"/>
    </row>
    <row r="937" spans="3:10">
      <c r="C937" s="6"/>
      <c r="D937" s="6"/>
      <c r="E937" s="6"/>
      <c r="J937" s="7"/>
    </row>
    <row r="938" spans="3:10">
      <c r="C938" s="6"/>
      <c r="D938" s="6"/>
      <c r="E938" s="6"/>
      <c r="J938" s="7"/>
    </row>
    <row r="939" spans="3:10">
      <c r="C939" s="6"/>
      <c r="D939" s="6"/>
      <c r="E939" s="6"/>
      <c r="J939" s="7"/>
    </row>
    <row r="940" spans="3:10">
      <c r="C940" s="6"/>
      <c r="D940" s="6"/>
      <c r="E940" s="6"/>
      <c r="J940" s="7"/>
    </row>
    <row r="941" spans="3:10">
      <c r="C941" s="6"/>
      <c r="D941" s="6"/>
      <c r="E941" s="6"/>
      <c r="J941" s="7"/>
    </row>
    <row r="942" spans="3:10">
      <c r="C942" s="6"/>
      <c r="D942" s="6"/>
      <c r="E942" s="6"/>
      <c r="J942" s="7"/>
    </row>
    <row r="943" spans="3:10">
      <c r="C943" s="6"/>
      <c r="D943" s="6"/>
      <c r="E943" s="6"/>
      <c r="J943" s="7"/>
    </row>
    <row r="944" spans="3:10">
      <c r="C944" s="6"/>
      <c r="D944" s="6"/>
      <c r="E944" s="6"/>
      <c r="J944" s="7"/>
    </row>
    <row r="945" spans="3:10">
      <c r="C945" s="6"/>
      <c r="D945" s="6"/>
      <c r="E945" s="6"/>
      <c r="J945" s="7"/>
    </row>
    <row r="946" spans="3:10">
      <c r="C946" s="6"/>
      <c r="D946" s="6"/>
      <c r="E946" s="6"/>
      <c r="J946" s="7"/>
    </row>
    <row r="947" spans="3:10">
      <c r="C947" s="6"/>
      <c r="D947" s="6"/>
      <c r="E947" s="6"/>
      <c r="J947" s="7"/>
    </row>
    <row r="948" spans="3:10">
      <c r="C948" s="6"/>
      <c r="D948" s="6"/>
      <c r="E948" s="6"/>
      <c r="J948" s="7"/>
    </row>
    <row r="949" spans="3:10">
      <c r="C949" s="6"/>
      <c r="D949" s="6"/>
      <c r="E949" s="6"/>
      <c r="J949" s="7"/>
    </row>
    <row r="950" spans="3:10">
      <c r="C950" s="6"/>
      <c r="D950" s="6"/>
      <c r="E950" s="6"/>
      <c r="J950" s="7"/>
    </row>
    <row r="951" spans="3:10">
      <c r="C951" s="6"/>
      <c r="D951" s="6"/>
      <c r="E951" s="6"/>
      <c r="J951" s="7"/>
    </row>
    <row r="952" spans="3:10">
      <c r="C952" s="6"/>
      <c r="D952" s="6"/>
      <c r="E952" s="6"/>
      <c r="J952" s="7"/>
    </row>
    <row r="953" spans="3:10">
      <c r="C953" s="6"/>
      <c r="D953" s="6"/>
      <c r="E953" s="6"/>
      <c r="J953" s="7"/>
    </row>
    <row r="954" spans="3:10">
      <c r="C954" s="6"/>
      <c r="D954" s="6"/>
      <c r="E954" s="6"/>
      <c r="J954" s="7"/>
    </row>
    <row r="955" spans="3:10">
      <c r="C955" s="6"/>
      <c r="D955" s="6"/>
      <c r="E955" s="6"/>
      <c r="J955" s="7"/>
    </row>
    <row r="956" spans="3:10">
      <c r="C956" s="6"/>
      <c r="D956" s="6"/>
      <c r="E956" s="6"/>
      <c r="J956" s="7"/>
    </row>
    <row r="957" spans="3:10">
      <c r="C957" s="6"/>
      <c r="D957" s="6"/>
      <c r="E957" s="6"/>
      <c r="J957" s="7"/>
    </row>
    <row r="958" spans="3:10">
      <c r="C958" s="6"/>
      <c r="D958" s="6"/>
      <c r="E958" s="6"/>
      <c r="J958" s="7"/>
    </row>
    <row r="959" spans="3:10">
      <c r="C959" s="6"/>
      <c r="D959" s="6"/>
      <c r="E959" s="6"/>
      <c r="J959" s="7"/>
    </row>
    <row r="960" spans="3:10">
      <c r="C960" s="6"/>
      <c r="D960" s="6"/>
      <c r="E960" s="6"/>
      <c r="J960" s="7"/>
    </row>
    <row r="961" spans="3:10">
      <c r="C961" s="6"/>
      <c r="D961" s="6"/>
      <c r="E961" s="6"/>
      <c r="J961" s="7"/>
    </row>
    <row r="962" spans="3:10">
      <c r="C962" s="6"/>
      <c r="D962" s="6"/>
      <c r="E962" s="6"/>
      <c r="J962" s="7"/>
    </row>
    <row r="963" spans="3:10">
      <c r="C963" s="6"/>
      <c r="D963" s="6"/>
      <c r="E963" s="6"/>
      <c r="J963" s="7"/>
    </row>
    <row r="964" spans="3:10">
      <c r="C964" s="6"/>
      <c r="D964" s="6"/>
      <c r="E964" s="6"/>
      <c r="J964" s="7"/>
    </row>
    <row r="965" spans="3:10">
      <c r="C965" s="6"/>
      <c r="D965" s="6"/>
      <c r="E965" s="6"/>
      <c r="J965" s="7"/>
    </row>
    <row r="966" spans="3:10">
      <c r="C966" s="6"/>
      <c r="D966" s="6"/>
      <c r="E966" s="6"/>
      <c r="J966" s="7"/>
    </row>
    <row r="967" spans="3:10">
      <c r="C967" s="6"/>
      <c r="D967" s="6"/>
      <c r="E967" s="6"/>
      <c r="J967" s="7"/>
    </row>
    <row r="968" spans="3:10">
      <c r="C968" s="6"/>
      <c r="D968" s="6"/>
      <c r="E968" s="6"/>
      <c r="J968" s="7"/>
    </row>
    <row r="969" spans="3:10">
      <c r="C969" s="6"/>
      <c r="D969" s="6"/>
      <c r="E969" s="6"/>
      <c r="J969" s="7"/>
    </row>
    <row r="970" spans="3:10">
      <c r="C970" s="6"/>
      <c r="D970" s="6"/>
      <c r="E970" s="6"/>
      <c r="J970" s="7"/>
    </row>
    <row r="971" spans="3:10">
      <c r="C971" s="6"/>
      <c r="D971" s="6"/>
      <c r="E971" s="6"/>
      <c r="J971" s="7"/>
    </row>
    <row r="972" spans="3:10">
      <c r="C972" s="6"/>
      <c r="D972" s="6"/>
      <c r="E972" s="6"/>
      <c r="J972" s="7"/>
    </row>
    <row r="973" spans="3:10">
      <c r="C973" s="6"/>
      <c r="D973" s="6"/>
      <c r="E973" s="6"/>
      <c r="J973" s="7"/>
    </row>
    <row r="974" spans="3:10">
      <c r="C974" s="6"/>
      <c r="D974" s="6"/>
      <c r="E974" s="6"/>
      <c r="J974" s="7"/>
    </row>
    <row r="975" spans="3:10">
      <c r="C975" s="6"/>
      <c r="D975" s="6"/>
      <c r="E975" s="6"/>
      <c r="J975" s="7"/>
    </row>
    <row r="976" spans="3:10">
      <c r="C976" s="6"/>
      <c r="D976" s="6"/>
      <c r="E976" s="6"/>
      <c r="J976" s="7"/>
    </row>
    <row r="977" spans="3:10">
      <c r="C977" s="6"/>
      <c r="D977" s="6"/>
      <c r="E977" s="6"/>
      <c r="J977" s="7"/>
    </row>
    <row r="978" spans="3:10">
      <c r="C978" s="6"/>
      <c r="D978" s="6"/>
      <c r="E978" s="6"/>
      <c r="J978" s="7"/>
    </row>
    <row r="979" spans="3:10">
      <c r="C979" s="6"/>
      <c r="D979" s="6"/>
      <c r="E979" s="6"/>
      <c r="J979" s="7"/>
    </row>
    <row r="980" spans="3:10">
      <c r="C980" s="6"/>
      <c r="D980" s="6"/>
      <c r="E980" s="6"/>
      <c r="J980" s="7"/>
    </row>
    <row r="981" spans="3:10">
      <c r="C981" s="6"/>
      <c r="D981" s="6"/>
      <c r="E981" s="6"/>
      <c r="J981" s="7"/>
    </row>
    <row r="982" spans="3:10">
      <c r="C982" s="6"/>
      <c r="D982" s="6"/>
      <c r="E982" s="6"/>
      <c r="J982" s="7"/>
    </row>
  </sheetData>
  <mergeCells count="2">
    <mergeCell ref="A2:L2"/>
    <mergeCell ref="A165:L165"/>
  </mergeCells>
  <phoneticPr fontId="32" type="noConversion"/>
  <printOptions horizontalCentered="1"/>
  <pageMargins left="0" right="0" top="0.196527777777778" bottom="1.1812499999999999" header="0.51180555555555496" footer="0"/>
  <pageSetup paperSize="9" firstPageNumber="0" orientation="portrait" horizontalDpi="300" verticalDpi="300" r:id="rId1"/>
  <headerFooter>
    <oddFooter>&amp;C第 &amp;P 页，共 &amp;N 页</oddFooter>
  </headerFooter>
</worksheet>
</file>

<file path=xl/worksheets/sheet10.xml><?xml version="1.0" encoding="utf-8"?>
<worksheet xmlns="http://schemas.openxmlformats.org/spreadsheetml/2006/main" xmlns:r="http://schemas.openxmlformats.org/officeDocument/2006/relationships">
  <dimension ref="A1:AMK1141"/>
  <sheetViews>
    <sheetView tabSelected="1" workbookViewId="0">
      <pane ySplit="5" topLeftCell="A312" activePane="bottomLeft" state="frozen"/>
      <selection pane="bottomLeft" activeCell="N1" sqref="N1:P1048576"/>
    </sheetView>
  </sheetViews>
  <sheetFormatPr defaultColWidth="9" defaultRowHeight="16.5"/>
  <cols>
    <col min="1" max="1" width="5.5" style="210" customWidth="1"/>
    <col min="2" max="2" width="15.875" style="106" customWidth="1"/>
    <col min="3" max="5" width="14.625" style="96" customWidth="1"/>
    <col min="6" max="6" width="10.625" style="138" hidden="1" customWidth="1"/>
    <col min="7" max="7" width="11.875" style="138" hidden="1" customWidth="1"/>
    <col min="8" max="8" width="9.25" style="138" hidden="1" customWidth="1"/>
    <col min="9" max="9" width="12.625" style="138" hidden="1" customWidth="1"/>
    <col min="10" max="10" width="10" style="113" customWidth="1"/>
    <col min="11" max="11" width="15.5" style="138" customWidth="1"/>
    <col min="12" max="12" width="10.875" style="140" customWidth="1"/>
    <col min="13" max="13" width="6.75" style="138" customWidth="1"/>
    <col min="14" max="15" width="14.5" style="138" hidden="1" customWidth="1"/>
    <col min="16" max="16" width="15.25" style="138" hidden="1" customWidth="1"/>
    <col min="17" max="17" width="8.75" style="138" customWidth="1"/>
    <col min="18" max="18" width="37" style="138" customWidth="1"/>
    <col min="19" max="1025" width="8.75" style="138" customWidth="1"/>
    <col min="1026" max="16384" width="9" style="138"/>
  </cols>
  <sheetData>
    <row r="1" spans="1:18">
      <c r="A1" s="136" t="s">
        <v>299</v>
      </c>
      <c r="C1" s="137"/>
      <c r="D1" s="137"/>
      <c r="E1" s="137"/>
      <c r="J1" s="139"/>
    </row>
    <row r="2" spans="1:18" ht="66.75" customHeight="1" thickBot="1">
      <c r="A2" s="243" t="s">
        <v>589</v>
      </c>
      <c r="B2" s="244"/>
      <c r="C2" s="244"/>
      <c r="D2" s="244"/>
      <c r="E2" s="244"/>
      <c r="F2" s="244"/>
      <c r="G2" s="244"/>
      <c r="H2" s="244"/>
      <c r="I2" s="244"/>
      <c r="J2" s="244"/>
      <c r="K2" s="244"/>
      <c r="L2" s="244"/>
    </row>
    <row r="3" spans="1:18" ht="40.5" customHeight="1">
      <c r="A3" s="141" t="s">
        <v>1</v>
      </c>
      <c r="B3" s="107" t="s">
        <v>478</v>
      </c>
      <c r="C3" s="107" t="s">
        <v>3</v>
      </c>
      <c r="D3" s="107" t="s">
        <v>400</v>
      </c>
      <c r="E3" s="107" t="s">
        <v>5</v>
      </c>
      <c r="F3" s="142"/>
      <c r="G3" s="142"/>
      <c r="H3" s="142"/>
      <c r="I3" s="143"/>
      <c r="J3" s="107" t="s">
        <v>6</v>
      </c>
      <c r="K3" s="107" t="s">
        <v>7</v>
      </c>
      <c r="L3" s="144" t="s">
        <v>8</v>
      </c>
      <c r="N3" s="140"/>
      <c r="O3" s="140"/>
      <c r="P3" s="151">
        <f>C4-D4</f>
        <v>6032183.2700000033</v>
      </c>
    </row>
    <row r="4" spans="1:18" ht="30" customHeight="1">
      <c r="A4" s="226" t="s">
        <v>283</v>
      </c>
      <c r="B4" s="99" t="s">
        <v>287</v>
      </c>
      <c r="C4" s="227">
        <f>C5+'冠名基金收支明细 (2024)'!C4</f>
        <v>49583259.210000001</v>
      </c>
      <c r="D4" s="227">
        <f>D5+'冠名基金收支明细 (2024)'!D4</f>
        <v>43551075.939999998</v>
      </c>
      <c r="E4" s="227">
        <f>SUM(E6,E9,E12,E15,E18,E21,E24,E27,E30,E31,E34,E37,E40,E43,E46,E49,E52,E55,E58,E61,E64,E67,E70,E73,E76,E79,E82,E85,E88,E91,E94,E97,E100,E103,E106,E109,E112,E115,E118,E121,E124,E127,E130,E133,E136,E138,E160,E163,E166,E169,E172,E175,E178,E181,E184,E187,E189,E192,E216,E219,E222,E225,E228,E231,E234,E247,E250,E253,E256,E259,E262,E265,E268,E271,E274,E277,E280,E283,E286,E289,E292,E294,E296,E298,E300,E302,E304,E306,E308,E310,E312,E314,E316,E318,E320,E322)</f>
        <v>6032183.2700000005</v>
      </c>
      <c r="F4" s="228"/>
      <c r="G4" s="228"/>
      <c r="H4" s="228"/>
      <c r="I4" s="229"/>
      <c r="J4" s="97" t="s">
        <v>9</v>
      </c>
      <c r="K4" s="97" t="s">
        <v>9</v>
      </c>
      <c r="L4" s="149" t="s">
        <v>338</v>
      </c>
      <c r="N4" s="150">
        <f>C5+'冠名基金收支明细 (2024)'!C4</f>
        <v>49583259.210000001</v>
      </c>
      <c r="O4" s="150">
        <f>D5+'冠名基金收支明细 (2024)'!D4</f>
        <v>43551075.939999998</v>
      </c>
      <c r="P4" s="150">
        <f>E5+'冠名基金收支明细 (2024)'!E4</f>
        <v>6032183.2699999996</v>
      </c>
      <c r="R4" s="151"/>
    </row>
    <row r="5" spans="1:18" ht="30" customHeight="1">
      <c r="A5" s="226" t="s">
        <v>283</v>
      </c>
      <c r="B5" s="108" t="s">
        <v>514</v>
      </c>
      <c r="C5" s="227">
        <f>SUM(C6,C9,C12,C15,C18,C21,C24,C27,C30,C31,C34,C37,C40,C43,C46,C49,C52,C55,C58,C61,C64,C67,C70,C73,C76,C79,C82,C85,C88,C91,C94,C97,C100,C103,C106,C109,C112,C115,C118,C121,C124,C127,C130,C133,C136,C138,C160,C163,C166,C169,C172,C175,C178,C181,C184,C187,C189,C192,C216,C219,C222,C225,C228,C231,C234,C247,C250,C253,C256,C259,C262,C265,C268,C271,C274,C277,C280,C283,C286,C289,C292,C294,C296,C298,C300,C302,C304,C306,C308,C310,C312,C314,C316,C318,C320,C322)</f>
        <v>10863570.279999999</v>
      </c>
      <c r="D5" s="227">
        <f>SUM(D6,D9,D12,D15,D18,D21,D24,D27,D30,D31,D34,D37,D40,D43,D46,D49,D52,D55,D58,D61,D64,D67,D70,D73,D76,D79,D82,D85,D88,D91,D94,D97,D100,D103,D106,D109,D112,D115,D118,D121,D124,D127,D130,D133,D136,D138,D160,D163,D166,D169,D172,D175,D178,D181,D184,D187,D189,D192,D216,D219,D222,D225,D228,D231,D234,D247,D250,D253,D256,D259,D262,D265,D268,D271,D274,D277,D280,D283,D286,D289,D292,D294,D296,D298,D300,D302,D304,D306,D308,D310,D312,D314,D316,D318,D320,D322)</f>
        <v>9352641.5199999996</v>
      </c>
      <c r="E5" s="227">
        <f>SUM(E8,E11,E14,E17,E20,E23,E26,E29,E33,E36,E39,E42,E45,E48,E51,E54,E57,E60,E63,E66,E69,E72,E75,E78,E84,E87,E90,E93,E96,E99,E102,E105,E108,E111,E114,E117,E120,E123,E126,E129,E132,E135,E137,E188,E141,E144,E147,E150,E153,E156,E159,E162,E165,E168,E171,E174,E177,E180,E183,E186,E191,E197,E200,E203,E206,E209,E212,E215,E218,E221,E224,E227,E230,E233,E237,E240,E243,E246,E249,E252,E255,E258,E261,E264,E267,E270,E273,E276,E279,E282,E285,E288,E291,E293,E295,E297,E299,E301,E303,E305,E307,E309,E311,E313,E315,E317,E319,E321,E323)</f>
        <v>1510928.76</v>
      </c>
      <c r="F5" s="228"/>
      <c r="G5" s="228"/>
      <c r="H5" s="228"/>
      <c r="I5" s="229"/>
      <c r="J5" s="97" t="s">
        <v>9</v>
      </c>
      <c r="K5" s="97" t="s">
        <v>9</v>
      </c>
      <c r="L5" s="152" t="s">
        <v>339</v>
      </c>
      <c r="N5" s="153">
        <f>SUM(C6,C12,C15,C18,C21,C27,C31,C34,C37,C40,C43,C49,C52,C55,C58,C64,C67,C70,C73,C76,C82,C85,C88,C91,C94,C97,C100,C103,C106,C109,C112,C115,C118,C121,C124,C127,C138,C160,C175,C178,C181,C189,C192,C225,C228,C231,C234,C247,C250,C253,C256,C259,C262,C265,C268,C271,C274,C277,C280,C184,C61,C163,C283,C286,C289,C130,C133,C172,C216,C79,)</f>
        <v>7379570.2800000003</v>
      </c>
      <c r="O5" s="153">
        <f>SUM(D6,D12,D15,D18,D21,D27,D31,D34,D37,D40,D43,D49,D52,D55,D58,D64,D67,D70,D73,D76,D82,D85,D88,D91,D94,D97,D100,D103,D106,D109,D112,D115,D118,D121,D124,D127,D138,D160,D175,D178,D181,D189,D192,D225,D228,D231,D234,D247,D250,D253,D256,D259,D262,D265,D268,D271,D274,D277,D280,D184,D61,D163,D283,D286,D289,D130,D133,D172,D216,D79,)</f>
        <v>8132641.5200000005</v>
      </c>
      <c r="P5" s="151">
        <f>C5-D5</f>
        <v>1510928.7599999998</v>
      </c>
    </row>
    <row r="6" spans="1:18" s="158" customFormat="1" ht="30" customHeight="1">
      <c r="A6" s="154" t="s">
        <v>13</v>
      </c>
      <c r="B6" s="104" t="s">
        <v>14</v>
      </c>
      <c r="C6" s="96">
        <f>C8</f>
        <v>0</v>
      </c>
      <c r="D6" s="96">
        <f>D8</f>
        <v>120000</v>
      </c>
      <c r="E6" s="96">
        <f>E7+E8</f>
        <v>281688</v>
      </c>
      <c r="F6" s="155"/>
      <c r="G6" s="155"/>
      <c r="H6" s="155"/>
      <c r="I6" s="155"/>
      <c r="J6" s="113" t="s">
        <v>15</v>
      </c>
      <c r="K6" s="156" t="s">
        <v>16</v>
      </c>
      <c r="L6" s="157" t="s">
        <v>17</v>
      </c>
      <c r="N6" s="159"/>
      <c r="O6" s="159"/>
      <c r="R6" s="159"/>
    </row>
    <row r="7" spans="1:18" s="158" customFormat="1" ht="30" customHeight="1">
      <c r="A7" s="154"/>
      <c r="B7" s="109" t="s">
        <v>431</v>
      </c>
      <c r="C7" s="97" t="s">
        <v>9</v>
      </c>
      <c r="D7" s="97" t="s">
        <v>9</v>
      </c>
      <c r="E7" s="98">
        <f>'冠名基金收支明细 (2024)'!E6</f>
        <v>401688</v>
      </c>
      <c r="F7" s="155"/>
      <c r="G7" s="155"/>
      <c r="H7" s="155"/>
      <c r="I7" s="155"/>
      <c r="J7" s="164" t="s">
        <v>15</v>
      </c>
      <c r="K7" s="156" t="s">
        <v>16</v>
      </c>
      <c r="L7" s="157" t="s">
        <v>17</v>
      </c>
      <c r="N7" s="159"/>
      <c r="O7" s="159"/>
      <c r="R7" s="159"/>
    </row>
    <row r="8" spans="1:18" s="158" customFormat="1" ht="30" customHeight="1">
      <c r="A8" s="154"/>
      <c r="B8" s="109" t="s">
        <v>514</v>
      </c>
      <c r="C8" s="98">
        <v>0</v>
      </c>
      <c r="D8" s="98">
        <v>120000</v>
      </c>
      <c r="E8" s="98">
        <f>C8-D8</f>
        <v>-120000</v>
      </c>
      <c r="F8" s="98"/>
      <c r="G8" s="98"/>
      <c r="H8" s="98"/>
      <c r="I8" s="98"/>
      <c r="J8" s="164" t="s">
        <v>15</v>
      </c>
      <c r="K8" s="156" t="s">
        <v>16</v>
      </c>
      <c r="L8" s="157" t="s">
        <v>17</v>
      </c>
      <c r="N8" s="159"/>
      <c r="R8" s="159"/>
    </row>
    <row r="9" spans="1:18" s="158" customFormat="1" ht="30" customHeight="1">
      <c r="A9" s="154" t="s">
        <v>21</v>
      </c>
      <c r="B9" s="105" t="s">
        <v>22</v>
      </c>
      <c r="C9" s="96">
        <f>C11</f>
        <v>0</v>
      </c>
      <c r="D9" s="96">
        <v>0</v>
      </c>
      <c r="E9" s="96">
        <f>E10+E11</f>
        <v>0</v>
      </c>
      <c r="F9" s="96"/>
      <c r="G9" s="160"/>
      <c r="H9" s="109"/>
      <c r="I9" s="161"/>
      <c r="J9" s="113" t="s">
        <v>23</v>
      </c>
      <c r="K9" s="156" t="s">
        <v>24</v>
      </c>
      <c r="L9" s="157" t="s">
        <v>25</v>
      </c>
      <c r="O9" s="159"/>
    </row>
    <row r="10" spans="1:18" s="158" customFormat="1" ht="30" customHeight="1">
      <c r="A10" s="154"/>
      <c r="B10" s="109" t="s">
        <v>431</v>
      </c>
      <c r="C10" s="97" t="s">
        <v>9</v>
      </c>
      <c r="D10" s="97" t="s">
        <v>9</v>
      </c>
      <c r="E10" s="98">
        <f>'冠名基金收支明细 (2024)'!E9</f>
        <v>0</v>
      </c>
      <c r="F10" s="96"/>
      <c r="G10" s="160"/>
      <c r="H10" s="109"/>
      <c r="I10" s="161"/>
      <c r="J10" s="113" t="s">
        <v>23</v>
      </c>
      <c r="K10" s="156" t="s">
        <v>24</v>
      </c>
      <c r="L10" s="157" t="s">
        <v>25</v>
      </c>
    </row>
    <row r="11" spans="1:18" s="158" customFormat="1" ht="30" customHeight="1">
      <c r="A11" s="154"/>
      <c r="B11" s="109" t="s">
        <v>514</v>
      </c>
      <c r="C11" s="98">
        <v>0</v>
      </c>
      <c r="D11" s="98">
        <v>0</v>
      </c>
      <c r="E11" s="98">
        <v>0</v>
      </c>
      <c r="F11" s="96"/>
      <c r="G11" s="160"/>
      <c r="H11" s="109"/>
      <c r="I11" s="161"/>
      <c r="J11" s="113" t="s">
        <v>23</v>
      </c>
      <c r="K11" s="156" t="s">
        <v>24</v>
      </c>
      <c r="L11" s="157" t="s">
        <v>25</v>
      </c>
    </row>
    <row r="12" spans="1:18" s="158" customFormat="1" ht="30" customHeight="1">
      <c r="A12" s="154" t="s">
        <v>26</v>
      </c>
      <c r="B12" s="104" t="s">
        <v>27</v>
      </c>
      <c r="C12" s="96">
        <f>C14</f>
        <v>0</v>
      </c>
      <c r="D12" s="96">
        <f>D14</f>
        <v>0</v>
      </c>
      <c r="E12" s="96">
        <f>E13+E14</f>
        <v>0</v>
      </c>
      <c r="F12" s="96"/>
      <c r="G12" s="160"/>
      <c r="H12" s="109"/>
      <c r="I12" s="161"/>
      <c r="J12" s="113" t="s">
        <v>28</v>
      </c>
      <c r="K12" s="199" t="s">
        <v>29</v>
      </c>
      <c r="L12" s="157" t="s">
        <v>30</v>
      </c>
    </row>
    <row r="13" spans="1:18" s="158" customFormat="1" ht="30" customHeight="1">
      <c r="A13" s="154"/>
      <c r="B13" s="109" t="s">
        <v>431</v>
      </c>
      <c r="C13" s="97" t="s">
        <v>9</v>
      </c>
      <c r="D13" s="97" t="s">
        <v>9</v>
      </c>
      <c r="E13" s="98">
        <f>'冠名基金收支明细 (2024)'!E12</f>
        <v>0</v>
      </c>
      <c r="F13" s="96"/>
      <c r="G13" s="160"/>
      <c r="H13" s="109"/>
      <c r="I13" s="161"/>
      <c r="J13" s="164" t="s">
        <v>28</v>
      </c>
      <c r="K13" s="199" t="s">
        <v>29</v>
      </c>
      <c r="L13" s="157" t="s">
        <v>30</v>
      </c>
    </row>
    <row r="14" spans="1:18" s="158" customFormat="1" ht="30" customHeight="1">
      <c r="A14" s="154"/>
      <c r="B14" s="109" t="s">
        <v>514</v>
      </c>
      <c r="C14" s="98">
        <v>0</v>
      </c>
      <c r="D14" s="98">
        <v>0</v>
      </c>
      <c r="E14" s="98">
        <v>0</v>
      </c>
      <c r="F14" s="96"/>
      <c r="G14" s="160"/>
      <c r="H14" s="109"/>
      <c r="I14" s="161"/>
      <c r="J14" s="113" t="s">
        <v>28</v>
      </c>
      <c r="K14" s="199" t="s">
        <v>29</v>
      </c>
      <c r="L14" s="157" t="s">
        <v>30</v>
      </c>
    </row>
    <row r="15" spans="1:18" s="158" customFormat="1" ht="30" customHeight="1">
      <c r="A15" s="154" t="s">
        <v>31</v>
      </c>
      <c r="B15" s="104" t="s">
        <v>32</v>
      </c>
      <c r="C15" s="96">
        <f>C17</f>
        <v>0</v>
      </c>
      <c r="D15" s="96">
        <v>0</v>
      </c>
      <c r="E15" s="96">
        <f>E16+E17</f>
        <v>1520</v>
      </c>
      <c r="F15" s="96"/>
      <c r="G15" s="160"/>
      <c r="H15" s="109"/>
      <c r="I15" s="161"/>
      <c r="J15" s="113" t="s">
        <v>33</v>
      </c>
      <c r="K15" s="156" t="s">
        <v>34</v>
      </c>
      <c r="L15" s="157" t="s">
        <v>35</v>
      </c>
    </row>
    <row r="16" spans="1:18" s="158" customFormat="1" ht="30" customHeight="1">
      <c r="A16" s="154"/>
      <c r="B16" s="109" t="s">
        <v>431</v>
      </c>
      <c r="C16" s="97" t="s">
        <v>9</v>
      </c>
      <c r="D16" s="97" t="s">
        <v>9</v>
      </c>
      <c r="E16" s="98">
        <f>'冠名基金收支明细 (2024)'!E16</f>
        <v>1520</v>
      </c>
      <c r="F16" s="96"/>
      <c r="G16" s="160"/>
      <c r="H16" s="109"/>
      <c r="I16" s="161"/>
      <c r="J16" s="164" t="s">
        <v>33</v>
      </c>
      <c r="K16" s="156" t="s">
        <v>34</v>
      </c>
      <c r="L16" s="157" t="s">
        <v>35</v>
      </c>
    </row>
    <row r="17" spans="1:12" s="158" customFormat="1" ht="30" customHeight="1">
      <c r="A17" s="154"/>
      <c r="B17" s="109" t="s">
        <v>514</v>
      </c>
      <c r="C17" s="98">
        <v>0</v>
      </c>
      <c r="D17" s="98">
        <v>0</v>
      </c>
      <c r="E17" s="98">
        <v>0</v>
      </c>
      <c r="F17" s="96"/>
      <c r="G17" s="160"/>
      <c r="H17" s="109"/>
      <c r="I17" s="161"/>
      <c r="J17" s="164" t="s">
        <v>33</v>
      </c>
      <c r="K17" s="156" t="s">
        <v>34</v>
      </c>
      <c r="L17" s="157" t="s">
        <v>35</v>
      </c>
    </row>
    <row r="18" spans="1:12" s="158" customFormat="1" ht="30" customHeight="1">
      <c r="A18" s="154" t="s">
        <v>36</v>
      </c>
      <c r="B18" s="104" t="s">
        <v>37</v>
      </c>
      <c r="C18" s="96">
        <f>C20</f>
        <v>0</v>
      </c>
      <c r="D18" s="96">
        <f>D20</f>
        <v>0</v>
      </c>
      <c r="E18" s="96">
        <f>E19+E20</f>
        <v>18350</v>
      </c>
      <c r="F18" s="96"/>
      <c r="G18" s="160"/>
      <c r="H18" s="109"/>
      <c r="I18" s="161"/>
      <c r="J18" s="113" t="s">
        <v>38</v>
      </c>
      <c r="K18" s="156" t="s">
        <v>39</v>
      </c>
      <c r="L18" s="157" t="s">
        <v>40</v>
      </c>
    </row>
    <row r="19" spans="1:12" s="158" customFormat="1" ht="30" customHeight="1">
      <c r="A19" s="163"/>
      <c r="B19" s="109" t="s">
        <v>431</v>
      </c>
      <c r="C19" s="97" t="s">
        <v>9</v>
      </c>
      <c r="D19" s="97" t="s">
        <v>9</v>
      </c>
      <c r="E19" s="98">
        <f>'冠名基金收支明细 (2024)'!E19</f>
        <v>18350</v>
      </c>
      <c r="F19" s="96"/>
      <c r="G19" s="160"/>
      <c r="H19" s="109"/>
      <c r="I19" s="161"/>
      <c r="J19" s="164" t="s">
        <v>38</v>
      </c>
      <c r="K19" s="156" t="s">
        <v>39</v>
      </c>
      <c r="L19" s="157" t="s">
        <v>40</v>
      </c>
    </row>
    <row r="20" spans="1:12" s="158" customFormat="1" ht="30" customHeight="1">
      <c r="A20" s="163"/>
      <c r="B20" s="109" t="s">
        <v>514</v>
      </c>
      <c r="C20" s="98">
        <v>0</v>
      </c>
      <c r="D20" s="98">
        <v>0</v>
      </c>
      <c r="E20" s="98">
        <v>0</v>
      </c>
      <c r="F20" s="96"/>
      <c r="G20" s="160"/>
      <c r="H20" s="109"/>
      <c r="I20" s="161"/>
      <c r="J20" s="164" t="s">
        <v>38</v>
      </c>
      <c r="K20" s="156" t="s">
        <v>39</v>
      </c>
      <c r="L20" s="157" t="s">
        <v>40</v>
      </c>
    </row>
    <row r="21" spans="1:12" s="158" customFormat="1" ht="30" customHeight="1">
      <c r="A21" s="154" t="s">
        <v>41</v>
      </c>
      <c r="B21" s="104" t="s">
        <v>42</v>
      </c>
      <c r="C21" s="96">
        <f>C23</f>
        <v>0</v>
      </c>
      <c r="D21" s="96">
        <f>D23</f>
        <v>0</v>
      </c>
      <c r="E21" s="96">
        <f>E22+E23</f>
        <v>5513.7599999999948</v>
      </c>
      <c r="F21" s="96"/>
      <c r="G21" s="160"/>
      <c r="H21" s="109"/>
      <c r="I21" s="161"/>
      <c r="J21" s="113" t="s">
        <v>33</v>
      </c>
      <c r="K21" s="156" t="s">
        <v>43</v>
      </c>
      <c r="L21" s="157" t="s">
        <v>44</v>
      </c>
    </row>
    <row r="22" spans="1:12" s="158" customFormat="1" ht="30" customHeight="1">
      <c r="A22" s="163"/>
      <c r="B22" s="109" t="s">
        <v>431</v>
      </c>
      <c r="C22" s="97" t="s">
        <v>9</v>
      </c>
      <c r="D22" s="97" t="s">
        <v>9</v>
      </c>
      <c r="E22" s="98">
        <f>'冠名基金收支明细 (2024)'!E22</f>
        <v>5513.7599999999948</v>
      </c>
      <c r="F22" s="96"/>
      <c r="G22" s="160"/>
      <c r="H22" s="109"/>
      <c r="I22" s="161"/>
      <c r="J22" s="164" t="s">
        <v>33</v>
      </c>
      <c r="K22" s="156" t="s">
        <v>43</v>
      </c>
      <c r="L22" s="157" t="s">
        <v>44</v>
      </c>
    </row>
    <row r="23" spans="1:12" s="158" customFormat="1" ht="30" customHeight="1">
      <c r="A23" s="163"/>
      <c r="B23" s="109" t="s">
        <v>514</v>
      </c>
      <c r="C23" s="98">
        <v>0</v>
      </c>
      <c r="D23" s="98">
        <v>0</v>
      </c>
      <c r="E23" s="98">
        <f>C23-D23</f>
        <v>0</v>
      </c>
      <c r="F23" s="96"/>
      <c r="G23" s="160"/>
      <c r="H23" s="109"/>
      <c r="I23" s="161"/>
      <c r="J23" s="164" t="s">
        <v>33</v>
      </c>
      <c r="K23" s="156" t="s">
        <v>43</v>
      </c>
      <c r="L23" s="157" t="s">
        <v>44</v>
      </c>
    </row>
    <row r="24" spans="1:12" s="158" customFormat="1" ht="30" customHeight="1">
      <c r="A24" s="154" t="s">
        <v>46</v>
      </c>
      <c r="B24" s="104" t="s">
        <v>47</v>
      </c>
      <c r="C24" s="96">
        <f>C26</f>
        <v>0</v>
      </c>
      <c r="D24" s="96">
        <f>D26</f>
        <v>0</v>
      </c>
      <c r="E24" s="96">
        <f>E25+E26</f>
        <v>30000</v>
      </c>
      <c r="F24" s="96"/>
      <c r="G24" s="160"/>
      <c r="H24" s="109"/>
      <c r="I24" s="161"/>
      <c r="J24" s="113" t="s">
        <v>33</v>
      </c>
      <c r="K24" s="156" t="s">
        <v>48</v>
      </c>
      <c r="L24" s="157" t="s">
        <v>49</v>
      </c>
    </row>
    <row r="25" spans="1:12" s="158" customFormat="1" ht="30" customHeight="1">
      <c r="A25" s="163"/>
      <c r="B25" s="109" t="s">
        <v>431</v>
      </c>
      <c r="C25" s="97" t="s">
        <v>9</v>
      </c>
      <c r="D25" s="97" t="s">
        <v>9</v>
      </c>
      <c r="E25" s="98">
        <f>'冠名基金收支明细 (2024)'!E25</f>
        <v>30000</v>
      </c>
      <c r="F25" s="96"/>
      <c r="G25" s="160"/>
      <c r="H25" s="109"/>
      <c r="I25" s="161"/>
      <c r="J25" s="164" t="s">
        <v>33</v>
      </c>
      <c r="K25" s="156" t="s">
        <v>48</v>
      </c>
      <c r="L25" s="157" t="s">
        <v>49</v>
      </c>
    </row>
    <row r="26" spans="1:12" s="158" customFormat="1" ht="30" customHeight="1">
      <c r="A26" s="163"/>
      <c r="B26" s="109" t="s">
        <v>514</v>
      </c>
      <c r="C26" s="98">
        <v>0</v>
      </c>
      <c r="D26" s="98">
        <v>0</v>
      </c>
      <c r="E26" s="98">
        <v>0</v>
      </c>
      <c r="F26" s="96"/>
      <c r="G26" s="160"/>
      <c r="H26" s="109"/>
      <c r="I26" s="161"/>
      <c r="J26" s="164" t="s">
        <v>33</v>
      </c>
      <c r="K26" s="156" t="s">
        <v>48</v>
      </c>
      <c r="L26" s="157" t="s">
        <v>49</v>
      </c>
    </row>
    <row r="27" spans="1:12" s="158" customFormat="1" ht="30" customHeight="1">
      <c r="A27" s="154" t="s">
        <v>50</v>
      </c>
      <c r="B27" s="104" t="s">
        <v>51</v>
      </c>
      <c r="C27" s="96">
        <f>C29</f>
        <v>0</v>
      </c>
      <c r="D27" s="96">
        <f>D29</f>
        <v>0</v>
      </c>
      <c r="E27" s="96">
        <f>E28+E29</f>
        <v>10000</v>
      </c>
      <c r="F27" s="96"/>
      <c r="G27" s="160"/>
      <c r="H27" s="109"/>
      <c r="I27" s="161"/>
      <c r="J27" s="113" t="s">
        <v>33</v>
      </c>
      <c r="K27" s="156" t="s">
        <v>52</v>
      </c>
      <c r="L27" s="157" t="s">
        <v>53</v>
      </c>
    </row>
    <row r="28" spans="1:12" s="158" customFormat="1" ht="30" customHeight="1">
      <c r="A28" s="163"/>
      <c r="B28" s="109" t="s">
        <v>431</v>
      </c>
      <c r="C28" s="97" t="s">
        <v>9</v>
      </c>
      <c r="D28" s="97" t="s">
        <v>9</v>
      </c>
      <c r="E28" s="98">
        <f>'冠名基金收支明细 (2024)'!E28</f>
        <v>10000</v>
      </c>
      <c r="F28" s="96"/>
      <c r="G28" s="160"/>
      <c r="H28" s="109"/>
      <c r="I28" s="161"/>
      <c r="J28" s="164" t="s">
        <v>33</v>
      </c>
      <c r="K28" s="156" t="s">
        <v>52</v>
      </c>
      <c r="L28" s="157" t="s">
        <v>53</v>
      </c>
    </row>
    <row r="29" spans="1:12" s="158" customFormat="1" ht="30" customHeight="1">
      <c r="A29" s="163"/>
      <c r="B29" s="109" t="s">
        <v>514</v>
      </c>
      <c r="C29" s="98">
        <v>0</v>
      </c>
      <c r="D29" s="98">
        <v>0</v>
      </c>
      <c r="E29" s="98">
        <f>C29-D29</f>
        <v>0</v>
      </c>
      <c r="F29" s="96"/>
      <c r="G29" s="160"/>
      <c r="H29" s="109"/>
      <c r="I29" s="161"/>
      <c r="J29" s="164" t="s">
        <v>33</v>
      </c>
      <c r="K29" s="156" t="s">
        <v>52</v>
      </c>
      <c r="L29" s="157" t="s">
        <v>53</v>
      </c>
    </row>
    <row r="30" spans="1:12" s="158" customFormat="1" ht="30" customHeight="1">
      <c r="A30" s="154" t="s">
        <v>54</v>
      </c>
      <c r="B30" s="104" t="s">
        <v>55</v>
      </c>
      <c r="C30" s="96">
        <v>0</v>
      </c>
      <c r="D30" s="96">
        <v>0</v>
      </c>
      <c r="E30" s="96">
        <v>0</v>
      </c>
      <c r="F30" s="96"/>
      <c r="G30" s="160"/>
      <c r="H30" s="109"/>
      <c r="I30" s="161"/>
      <c r="J30" s="113" t="s">
        <v>10</v>
      </c>
      <c r="K30" s="165" t="s">
        <v>56</v>
      </c>
      <c r="L30" s="157" t="s">
        <v>57</v>
      </c>
    </row>
    <row r="31" spans="1:12" s="158" customFormat="1" ht="30" customHeight="1">
      <c r="A31" s="154" t="s">
        <v>58</v>
      </c>
      <c r="B31" s="104" t="s">
        <v>59</v>
      </c>
      <c r="C31" s="96">
        <f>C33</f>
        <v>0</v>
      </c>
      <c r="D31" s="96">
        <f>D33</f>
        <v>0</v>
      </c>
      <c r="E31" s="96">
        <f>+E32+E33</f>
        <v>0</v>
      </c>
      <c r="F31" s="96"/>
      <c r="G31" s="160"/>
      <c r="H31" s="109"/>
      <c r="I31" s="161"/>
      <c r="J31" s="113" t="s">
        <v>33</v>
      </c>
      <c r="K31" s="156" t="s">
        <v>60</v>
      </c>
      <c r="L31" s="157" t="s">
        <v>61</v>
      </c>
    </row>
    <row r="32" spans="1:12" s="158" customFormat="1" ht="30" customHeight="1">
      <c r="A32" s="154"/>
      <c r="B32" s="109" t="s">
        <v>431</v>
      </c>
      <c r="C32" s="97" t="s">
        <v>9</v>
      </c>
      <c r="D32" s="97" t="s">
        <v>9</v>
      </c>
      <c r="E32" s="98">
        <f>'冠名基金收支明细 (2024)'!E32</f>
        <v>0</v>
      </c>
      <c r="F32" s="96"/>
      <c r="G32" s="160"/>
      <c r="H32" s="109"/>
      <c r="I32" s="161"/>
      <c r="J32" s="164" t="s">
        <v>33</v>
      </c>
      <c r="K32" s="156" t="s">
        <v>60</v>
      </c>
      <c r="L32" s="157" t="s">
        <v>61</v>
      </c>
    </row>
    <row r="33" spans="1:15" s="158" customFormat="1" ht="30" customHeight="1">
      <c r="A33" s="163"/>
      <c r="B33" s="109" t="s">
        <v>514</v>
      </c>
      <c r="C33" s="98">
        <v>0</v>
      </c>
      <c r="D33" s="98">
        <v>0</v>
      </c>
      <c r="E33" s="98">
        <f>C33-D33</f>
        <v>0</v>
      </c>
      <c r="F33" s="96"/>
      <c r="G33" s="160"/>
      <c r="H33" s="109"/>
      <c r="I33" s="161"/>
      <c r="J33" s="164" t="s">
        <v>33</v>
      </c>
      <c r="K33" s="156" t="s">
        <v>60</v>
      </c>
      <c r="L33" s="157" t="s">
        <v>61</v>
      </c>
    </row>
    <row r="34" spans="1:15" s="158" customFormat="1" ht="30" customHeight="1">
      <c r="A34" s="154" t="s">
        <v>62</v>
      </c>
      <c r="B34" s="104" t="s">
        <v>63</v>
      </c>
      <c r="C34" s="96">
        <f>C36</f>
        <v>0</v>
      </c>
      <c r="D34" s="96">
        <f>D36</f>
        <v>0</v>
      </c>
      <c r="E34" s="96">
        <f>E35+E36</f>
        <v>37457.919999999998</v>
      </c>
      <c r="F34" s="96"/>
      <c r="G34" s="160"/>
      <c r="H34" s="109"/>
      <c r="I34" s="161"/>
      <c r="J34" s="113" t="s">
        <v>38</v>
      </c>
      <c r="K34" s="156" t="s">
        <v>64</v>
      </c>
      <c r="L34" s="157" t="s">
        <v>65</v>
      </c>
    </row>
    <row r="35" spans="1:15" s="158" customFormat="1" ht="30" customHeight="1">
      <c r="A35" s="163"/>
      <c r="B35" s="110" t="s">
        <v>431</v>
      </c>
      <c r="C35" s="97" t="s">
        <v>9</v>
      </c>
      <c r="D35" s="97" t="s">
        <v>9</v>
      </c>
      <c r="E35" s="98">
        <f>'冠名基金收支明细 (2024)'!E35</f>
        <v>37457.919999999998</v>
      </c>
      <c r="F35" s="96"/>
      <c r="G35" s="160"/>
      <c r="H35" s="109"/>
      <c r="I35" s="161"/>
      <c r="J35" s="164" t="s">
        <v>38</v>
      </c>
      <c r="K35" s="156" t="s">
        <v>64</v>
      </c>
      <c r="L35" s="157" t="s">
        <v>65</v>
      </c>
      <c r="N35" s="159"/>
    </row>
    <row r="36" spans="1:15" s="158" customFormat="1" ht="30" customHeight="1">
      <c r="A36" s="163"/>
      <c r="B36" s="110" t="s">
        <v>514</v>
      </c>
      <c r="C36" s="98">
        <v>0</v>
      </c>
      <c r="D36" s="98">
        <v>0</v>
      </c>
      <c r="E36" s="98">
        <v>0</v>
      </c>
      <c r="F36" s="96"/>
      <c r="G36" s="160"/>
      <c r="H36" s="109"/>
      <c r="I36" s="161"/>
      <c r="J36" s="164" t="s">
        <v>38</v>
      </c>
      <c r="K36" s="156" t="s">
        <v>64</v>
      </c>
      <c r="L36" s="157" t="s">
        <v>65</v>
      </c>
      <c r="N36" s="159"/>
    </row>
    <row r="37" spans="1:15" s="158" customFormat="1" ht="30" customHeight="1">
      <c r="A37" s="154" t="s">
        <v>66</v>
      </c>
      <c r="B37" s="104" t="s">
        <v>67</v>
      </c>
      <c r="C37" s="96">
        <f>C39</f>
        <v>0</v>
      </c>
      <c r="D37" s="96">
        <f>D39</f>
        <v>0</v>
      </c>
      <c r="E37" s="96">
        <f>E38+E39</f>
        <v>38000</v>
      </c>
      <c r="F37" s="96">
        <v>6</v>
      </c>
      <c r="G37" s="160">
        <v>10</v>
      </c>
      <c r="H37" s="109" t="s">
        <v>68</v>
      </c>
      <c r="I37" s="161">
        <v>15312060575</v>
      </c>
      <c r="J37" s="113" t="s">
        <v>38</v>
      </c>
      <c r="K37" s="156" t="s">
        <v>69</v>
      </c>
      <c r="L37" s="157" t="s">
        <v>70</v>
      </c>
    </row>
    <row r="38" spans="1:15" s="158" customFormat="1" ht="30" customHeight="1">
      <c r="A38" s="163"/>
      <c r="B38" s="110" t="s">
        <v>431</v>
      </c>
      <c r="C38" s="97" t="s">
        <v>9</v>
      </c>
      <c r="D38" s="97" t="s">
        <v>9</v>
      </c>
      <c r="E38" s="98">
        <f>'冠名基金收支明细 (2024)'!E38</f>
        <v>38000</v>
      </c>
      <c r="F38" s="96"/>
      <c r="G38" s="160"/>
      <c r="H38" s="109"/>
      <c r="I38" s="161"/>
      <c r="J38" s="164" t="s">
        <v>38</v>
      </c>
      <c r="K38" s="156" t="s">
        <v>69</v>
      </c>
      <c r="L38" s="157" t="s">
        <v>70</v>
      </c>
    </row>
    <row r="39" spans="1:15" s="158" customFormat="1" ht="30" customHeight="1">
      <c r="A39" s="163"/>
      <c r="B39" s="110" t="s">
        <v>514</v>
      </c>
      <c r="C39" s="98">
        <v>0</v>
      </c>
      <c r="D39" s="98">
        <v>0</v>
      </c>
      <c r="E39" s="98">
        <v>0</v>
      </c>
      <c r="F39" s="96"/>
      <c r="G39" s="160"/>
      <c r="H39" s="109"/>
      <c r="I39" s="161"/>
      <c r="J39" s="164" t="s">
        <v>38</v>
      </c>
      <c r="K39" s="156" t="s">
        <v>69</v>
      </c>
      <c r="L39" s="157" t="s">
        <v>70</v>
      </c>
    </row>
    <row r="40" spans="1:15" s="158" customFormat="1" ht="30" customHeight="1">
      <c r="A40" s="154" t="s">
        <v>71</v>
      </c>
      <c r="B40" s="104" t="s">
        <v>72</v>
      </c>
      <c r="C40" s="96">
        <f>C42</f>
        <v>0</v>
      </c>
      <c r="D40" s="96">
        <f>D42</f>
        <v>0</v>
      </c>
      <c r="E40" s="96">
        <f>E41+E42</f>
        <v>0</v>
      </c>
      <c r="F40" s="96">
        <v>5</v>
      </c>
      <c r="G40" s="160">
        <v>10</v>
      </c>
      <c r="H40" s="109" t="s">
        <v>73</v>
      </c>
      <c r="I40" s="161">
        <v>13813077777</v>
      </c>
      <c r="J40" s="113" t="s">
        <v>38</v>
      </c>
      <c r="K40" s="156" t="s">
        <v>74</v>
      </c>
      <c r="L40" s="157" t="s">
        <v>75</v>
      </c>
    </row>
    <row r="41" spans="1:15" s="158" customFormat="1" ht="37.5" customHeight="1">
      <c r="A41" s="154"/>
      <c r="B41" s="109" t="s">
        <v>431</v>
      </c>
      <c r="C41" s="97" t="s">
        <v>9</v>
      </c>
      <c r="D41" s="97" t="s">
        <v>9</v>
      </c>
      <c r="E41" s="98">
        <f>'冠名基金收支明细 (2024)'!E40</f>
        <v>0</v>
      </c>
      <c r="F41" s="96"/>
      <c r="G41" s="160"/>
      <c r="H41" s="109"/>
      <c r="I41" s="161"/>
      <c r="J41" s="164" t="s">
        <v>38</v>
      </c>
      <c r="K41" s="156" t="s">
        <v>74</v>
      </c>
      <c r="L41" s="157" t="s">
        <v>75</v>
      </c>
    </row>
    <row r="42" spans="1:15" s="158" customFormat="1" ht="30" customHeight="1">
      <c r="A42" s="163"/>
      <c r="B42" s="110" t="s">
        <v>514</v>
      </c>
      <c r="C42" s="98">
        <v>0</v>
      </c>
      <c r="D42" s="98">
        <v>0</v>
      </c>
      <c r="E42" s="98">
        <f>C42-D42</f>
        <v>0</v>
      </c>
      <c r="F42" s="96"/>
      <c r="G42" s="160"/>
      <c r="H42" s="109"/>
      <c r="I42" s="161"/>
      <c r="J42" s="164" t="s">
        <v>38</v>
      </c>
      <c r="K42" s="156" t="s">
        <v>74</v>
      </c>
      <c r="L42" s="157" t="s">
        <v>75</v>
      </c>
    </row>
    <row r="43" spans="1:15" s="158" customFormat="1" ht="30" customHeight="1">
      <c r="A43" s="154" t="s">
        <v>76</v>
      </c>
      <c r="B43" s="104" t="s">
        <v>77</v>
      </c>
      <c r="C43" s="96">
        <f>C45</f>
        <v>0</v>
      </c>
      <c r="D43" s="96">
        <f>D45</f>
        <v>0</v>
      </c>
      <c r="E43" s="96">
        <f>E44+E45</f>
        <v>0</v>
      </c>
      <c r="F43" s="96">
        <v>6</v>
      </c>
      <c r="G43" s="160">
        <v>10</v>
      </c>
      <c r="H43" s="109" t="s">
        <v>78</v>
      </c>
      <c r="I43" s="161">
        <v>15295510709</v>
      </c>
      <c r="J43" s="113" t="s">
        <v>38</v>
      </c>
      <c r="K43" s="156" t="s">
        <v>79</v>
      </c>
      <c r="L43" s="157" t="s">
        <v>80</v>
      </c>
    </row>
    <row r="44" spans="1:15" s="158" customFormat="1" ht="37.5" customHeight="1">
      <c r="A44" s="154"/>
      <c r="B44" s="109" t="s">
        <v>431</v>
      </c>
      <c r="C44" s="97" t="s">
        <v>9</v>
      </c>
      <c r="D44" s="97" t="s">
        <v>9</v>
      </c>
      <c r="E44" s="98">
        <f>'冠名基金收支明细 (2024)'!E43</f>
        <v>0</v>
      </c>
      <c r="F44" s="96"/>
      <c r="G44" s="160"/>
      <c r="H44" s="109"/>
      <c r="I44" s="161"/>
      <c r="J44" s="164" t="s">
        <v>38</v>
      </c>
      <c r="K44" s="166" t="s">
        <v>79</v>
      </c>
      <c r="L44" s="157" t="s">
        <v>80</v>
      </c>
    </row>
    <row r="45" spans="1:15" s="158" customFormat="1" ht="30" customHeight="1">
      <c r="A45" s="163"/>
      <c r="B45" s="110" t="s">
        <v>514</v>
      </c>
      <c r="C45" s="98">
        <v>0</v>
      </c>
      <c r="D45" s="98">
        <v>0</v>
      </c>
      <c r="E45" s="98">
        <f>C45-D45</f>
        <v>0</v>
      </c>
      <c r="F45" s="96"/>
      <c r="G45" s="160"/>
      <c r="H45" s="109"/>
      <c r="I45" s="161"/>
      <c r="J45" s="164" t="s">
        <v>38</v>
      </c>
      <c r="K45" s="156" t="s">
        <v>79</v>
      </c>
      <c r="L45" s="157" t="s">
        <v>80</v>
      </c>
    </row>
    <row r="46" spans="1:15" s="158" customFormat="1" ht="30" customHeight="1">
      <c r="A46" s="154" t="s">
        <v>81</v>
      </c>
      <c r="B46" s="104" t="s">
        <v>82</v>
      </c>
      <c r="C46" s="96">
        <f>C48</f>
        <v>0</v>
      </c>
      <c r="D46" s="96">
        <f>D48</f>
        <v>0</v>
      </c>
      <c r="E46" s="96">
        <f>E47+E48</f>
        <v>0</v>
      </c>
      <c r="F46" s="96">
        <v>20</v>
      </c>
      <c r="G46" s="160">
        <v>10</v>
      </c>
      <c r="H46" s="109" t="s">
        <v>83</v>
      </c>
      <c r="I46" s="161">
        <v>13601439888</v>
      </c>
      <c r="J46" s="113" t="s">
        <v>38</v>
      </c>
      <c r="K46" s="156" t="s">
        <v>84</v>
      </c>
      <c r="L46" s="157" t="s">
        <v>85</v>
      </c>
    </row>
    <row r="47" spans="1:15" s="158" customFormat="1" ht="30" customHeight="1">
      <c r="A47" s="163"/>
      <c r="B47" s="110" t="s">
        <v>431</v>
      </c>
      <c r="C47" s="97" t="s">
        <v>9</v>
      </c>
      <c r="D47" s="97" t="s">
        <v>9</v>
      </c>
      <c r="E47" s="98">
        <f>'冠名基金收支明细 (2023)'!E46</f>
        <v>0</v>
      </c>
      <c r="F47" s="96"/>
      <c r="G47" s="160"/>
      <c r="H47" s="109"/>
      <c r="I47" s="161"/>
      <c r="J47" s="164" t="s">
        <v>38</v>
      </c>
      <c r="K47" s="156" t="s">
        <v>84</v>
      </c>
      <c r="L47" s="157" t="s">
        <v>85</v>
      </c>
      <c r="O47" s="159"/>
    </row>
    <row r="48" spans="1:15" s="158" customFormat="1" ht="30" customHeight="1">
      <c r="A48" s="163"/>
      <c r="B48" s="110" t="s">
        <v>514</v>
      </c>
      <c r="C48" s="98">
        <v>0</v>
      </c>
      <c r="D48" s="98">
        <v>0</v>
      </c>
      <c r="E48" s="98">
        <f>C48-D48</f>
        <v>0</v>
      </c>
      <c r="F48" s="96"/>
      <c r="G48" s="160"/>
      <c r="H48" s="109"/>
      <c r="I48" s="161"/>
      <c r="J48" s="164" t="s">
        <v>38</v>
      </c>
      <c r="K48" s="156" t="s">
        <v>84</v>
      </c>
      <c r="L48" s="157" t="s">
        <v>85</v>
      </c>
      <c r="O48" s="159"/>
    </row>
    <row r="49" spans="1:14" s="158" customFormat="1" ht="30" customHeight="1">
      <c r="A49" s="154" t="s">
        <v>86</v>
      </c>
      <c r="B49" s="104" t="s">
        <v>87</v>
      </c>
      <c r="C49" s="96">
        <f>C51</f>
        <v>0</v>
      </c>
      <c r="D49" s="96">
        <f>D51</f>
        <v>0</v>
      </c>
      <c r="E49" s="96">
        <f>E50+E51</f>
        <v>0</v>
      </c>
      <c r="F49" s="96">
        <v>8</v>
      </c>
      <c r="G49" s="160">
        <v>40</v>
      </c>
      <c r="H49" s="109" t="s">
        <v>88</v>
      </c>
      <c r="I49" s="161">
        <v>17766428897</v>
      </c>
      <c r="J49" s="113" t="s">
        <v>33</v>
      </c>
      <c r="K49" s="156" t="s">
        <v>89</v>
      </c>
      <c r="L49" s="157" t="s">
        <v>90</v>
      </c>
    </row>
    <row r="50" spans="1:14" s="158" customFormat="1" ht="30" customHeight="1">
      <c r="A50" s="154"/>
      <c r="B50" s="110" t="s">
        <v>431</v>
      </c>
      <c r="C50" s="97" t="s">
        <v>9</v>
      </c>
      <c r="D50" s="97" t="s">
        <v>9</v>
      </c>
      <c r="E50" s="98">
        <f>'冠名基金收支明细 (2024)'!E50</f>
        <v>0</v>
      </c>
      <c r="F50" s="96"/>
      <c r="G50" s="160"/>
      <c r="H50" s="109"/>
      <c r="I50" s="161"/>
      <c r="J50" s="164" t="s">
        <v>33</v>
      </c>
      <c r="K50" s="156" t="s">
        <v>89</v>
      </c>
      <c r="L50" s="157" t="s">
        <v>90</v>
      </c>
    </row>
    <row r="51" spans="1:14" s="158" customFormat="1" ht="30" customHeight="1">
      <c r="A51" s="163"/>
      <c r="B51" s="110" t="s">
        <v>514</v>
      </c>
      <c r="C51" s="98">
        <v>0</v>
      </c>
      <c r="D51" s="98">
        <v>0</v>
      </c>
      <c r="E51" s="98">
        <f>C51-D51</f>
        <v>0</v>
      </c>
      <c r="F51" s="96"/>
      <c r="G51" s="160"/>
      <c r="H51" s="109"/>
      <c r="I51" s="161"/>
      <c r="J51" s="164" t="s">
        <v>33</v>
      </c>
      <c r="K51" s="156" t="s">
        <v>89</v>
      </c>
      <c r="L51" s="157" t="s">
        <v>90</v>
      </c>
    </row>
    <row r="52" spans="1:14" s="158" customFormat="1" ht="30" customHeight="1">
      <c r="A52" s="154" t="s">
        <v>91</v>
      </c>
      <c r="B52" s="104" t="s">
        <v>92</v>
      </c>
      <c r="C52" s="96">
        <f>C54</f>
        <v>100000</v>
      </c>
      <c r="D52" s="96">
        <f>D54</f>
        <v>100000</v>
      </c>
      <c r="E52" s="96">
        <f>E53+E54</f>
        <v>100000</v>
      </c>
      <c r="F52" s="96"/>
      <c r="G52" s="160"/>
      <c r="H52" s="109"/>
      <c r="I52" s="161"/>
      <c r="J52" s="113" t="s">
        <v>93</v>
      </c>
      <c r="K52" s="156" t="s">
        <v>94</v>
      </c>
      <c r="L52" s="157" t="s">
        <v>95</v>
      </c>
    </row>
    <row r="53" spans="1:14" s="158" customFormat="1" ht="30" customHeight="1">
      <c r="A53" s="154"/>
      <c r="B53" s="110" t="s">
        <v>431</v>
      </c>
      <c r="C53" s="97" t="s">
        <v>9</v>
      </c>
      <c r="D53" s="97" t="s">
        <v>9</v>
      </c>
      <c r="E53" s="98">
        <f>'冠名基金收支明细 (2024)'!E53</f>
        <v>100000</v>
      </c>
      <c r="F53" s="98"/>
      <c r="G53" s="98"/>
      <c r="H53" s="98"/>
      <c r="I53" s="98"/>
      <c r="J53" s="164" t="s">
        <v>93</v>
      </c>
      <c r="K53" s="156" t="s">
        <v>94</v>
      </c>
      <c r="L53" s="157" t="s">
        <v>95</v>
      </c>
    </row>
    <row r="54" spans="1:14" s="158" customFormat="1" ht="30" customHeight="1">
      <c r="A54" s="154"/>
      <c r="B54" s="110" t="s">
        <v>514</v>
      </c>
      <c r="C54" s="98">
        <v>100000</v>
      </c>
      <c r="D54" s="98">
        <v>100000</v>
      </c>
      <c r="E54" s="98">
        <f>C54-D54</f>
        <v>0</v>
      </c>
      <c r="F54" s="98"/>
      <c r="G54" s="98"/>
      <c r="H54" s="98"/>
      <c r="I54" s="98"/>
      <c r="J54" s="164" t="s">
        <v>93</v>
      </c>
      <c r="K54" s="156" t="s">
        <v>94</v>
      </c>
      <c r="L54" s="157" t="s">
        <v>95</v>
      </c>
    </row>
    <row r="55" spans="1:14" s="158" customFormat="1" ht="30" customHeight="1">
      <c r="A55" s="154" t="s">
        <v>96</v>
      </c>
      <c r="B55" s="104" t="s">
        <v>97</v>
      </c>
      <c r="C55" s="96">
        <f>C57</f>
        <v>200000</v>
      </c>
      <c r="D55" s="96">
        <f>D57</f>
        <v>181137.1</v>
      </c>
      <c r="E55" s="96">
        <f>E56+E57</f>
        <v>206902.9</v>
      </c>
      <c r="F55" s="96"/>
      <c r="G55" s="160"/>
      <c r="H55" s="109"/>
      <c r="I55" s="161"/>
      <c r="J55" s="113" t="s">
        <v>38</v>
      </c>
      <c r="K55" s="156" t="s">
        <v>98</v>
      </c>
      <c r="L55" s="157" t="s">
        <v>99</v>
      </c>
      <c r="N55" s="159">
        <v>188040</v>
      </c>
    </row>
    <row r="56" spans="1:14" s="158" customFormat="1" ht="30" customHeight="1">
      <c r="A56" s="163"/>
      <c r="B56" s="110" t="s">
        <v>431</v>
      </c>
      <c r="C56" s="97" t="s">
        <v>9</v>
      </c>
      <c r="D56" s="97" t="s">
        <v>9</v>
      </c>
      <c r="E56" s="98">
        <f>'冠名基金收支明细 (2024)'!E56</f>
        <v>188040</v>
      </c>
      <c r="F56" s="96"/>
      <c r="G56" s="160"/>
      <c r="H56" s="109"/>
      <c r="I56" s="161"/>
      <c r="J56" s="164" t="s">
        <v>38</v>
      </c>
      <c r="K56" s="156" t="s">
        <v>98</v>
      </c>
      <c r="L56" s="157" t="s">
        <v>99</v>
      </c>
    </row>
    <row r="57" spans="1:14" s="158" customFormat="1" ht="30" customHeight="1">
      <c r="A57" s="163"/>
      <c r="B57" s="110" t="s">
        <v>514</v>
      </c>
      <c r="C57" s="98">
        <v>200000</v>
      </c>
      <c r="D57" s="98">
        <v>181137.1</v>
      </c>
      <c r="E57" s="98">
        <f>C57-D57</f>
        <v>18862.899999999994</v>
      </c>
      <c r="F57" s="96"/>
      <c r="G57" s="160"/>
      <c r="H57" s="109"/>
      <c r="I57" s="161"/>
      <c r="J57" s="164" t="s">
        <v>38</v>
      </c>
      <c r="K57" s="156" t="s">
        <v>98</v>
      </c>
      <c r="L57" s="157" t="s">
        <v>99</v>
      </c>
    </row>
    <row r="58" spans="1:14" s="158" customFormat="1" ht="30" customHeight="1">
      <c r="A58" s="154" t="s">
        <v>377</v>
      </c>
      <c r="B58" s="104" t="s">
        <v>374</v>
      </c>
      <c r="C58" s="96">
        <f>C60</f>
        <v>748712.79</v>
      </c>
      <c r="D58" s="96">
        <f>D60</f>
        <v>423020</v>
      </c>
      <c r="E58" s="96">
        <f>E59+E60</f>
        <v>1252283.69</v>
      </c>
      <c r="F58" s="96"/>
      <c r="G58" s="160"/>
      <c r="H58" s="109"/>
      <c r="I58" s="161"/>
      <c r="J58" s="113" t="s">
        <v>38</v>
      </c>
      <c r="K58" s="219" t="s">
        <v>429</v>
      </c>
      <c r="L58" s="157" t="s">
        <v>376</v>
      </c>
      <c r="N58" s="159"/>
    </row>
    <row r="59" spans="1:14" s="158" customFormat="1" ht="30" customHeight="1">
      <c r="A59" s="163"/>
      <c r="B59" s="110" t="s">
        <v>431</v>
      </c>
      <c r="C59" s="97" t="s">
        <v>9</v>
      </c>
      <c r="D59" s="97" t="s">
        <v>9</v>
      </c>
      <c r="E59" s="98">
        <f>'冠名基金收支明细 (2024)'!E59</f>
        <v>926590.9</v>
      </c>
      <c r="F59" s="96"/>
      <c r="G59" s="160"/>
      <c r="H59" s="109"/>
      <c r="I59" s="161"/>
      <c r="J59" s="164" t="s">
        <v>38</v>
      </c>
      <c r="K59" s="219" t="s">
        <v>429</v>
      </c>
      <c r="L59" s="157" t="s">
        <v>376</v>
      </c>
    </row>
    <row r="60" spans="1:14" s="158" customFormat="1" ht="30" customHeight="1">
      <c r="A60" s="163"/>
      <c r="B60" s="110" t="s">
        <v>514</v>
      </c>
      <c r="C60" s="98">
        <f>748712.79</f>
        <v>748712.79</v>
      </c>
      <c r="D60" s="98">
        <v>423020</v>
      </c>
      <c r="E60" s="98">
        <f>C60-D60</f>
        <v>325692.79000000004</v>
      </c>
      <c r="F60" s="96"/>
      <c r="G60" s="160"/>
      <c r="H60" s="109"/>
      <c r="I60" s="161"/>
      <c r="J60" s="164" t="s">
        <v>38</v>
      </c>
      <c r="K60" s="219" t="s">
        <v>429</v>
      </c>
      <c r="L60" s="157" t="s">
        <v>433</v>
      </c>
    </row>
    <row r="61" spans="1:14" ht="30" customHeight="1">
      <c r="A61" s="154" t="s">
        <v>499</v>
      </c>
      <c r="B61" s="217" t="s">
        <v>467</v>
      </c>
      <c r="C61" s="96">
        <f>C63</f>
        <v>7180</v>
      </c>
      <c r="D61" s="96">
        <f>D63</f>
        <v>0</v>
      </c>
      <c r="E61" s="96">
        <f>E62+E63</f>
        <v>107930</v>
      </c>
      <c r="F61" s="231"/>
      <c r="G61" s="231"/>
      <c r="H61" s="231"/>
      <c r="I61" s="231"/>
      <c r="J61" s="164" t="s">
        <v>468</v>
      </c>
      <c r="K61" s="161" t="s">
        <v>469</v>
      </c>
      <c r="L61" s="157" t="s">
        <v>485</v>
      </c>
    </row>
    <row r="62" spans="1:14" ht="30" customHeight="1">
      <c r="A62" s="154"/>
      <c r="B62" s="110" t="s">
        <v>431</v>
      </c>
      <c r="C62" s="97" t="s">
        <v>9</v>
      </c>
      <c r="D62" s="97" t="s">
        <v>9</v>
      </c>
      <c r="E62" s="98">
        <f>'冠名基金收支明细 (2024)'!E62</f>
        <v>100750</v>
      </c>
      <c r="F62" s="231"/>
      <c r="G62" s="231"/>
      <c r="H62" s="231"/>
      <c r="I62" s="231"/>
      <c r="J62" s="164" t="s">
        <v>468</v>
      </c>
      <c r="K62" s="161" t="s">
        <v>469</v>
      </c>
      <c r="L62" s="157"/>
      <c r="N62" s="98"/>
    </row>
    <row r="63" spans="1:14" ht="30" customHeight="1">
      <c r="A63" s="154"/>
      <c r="B63" s="110" t="s">
        <v>514</v>
      </c>
      <c r="C63" s="98">
        <v>7180</v>
      </c>
      <c r="D63" s="98">
        <v>0</v>
      </c>
      <c r="E63" s="98">
        <f>C63-D63</f>
        <v>7180</v>
      </c>
      <c r="F63" s="231"/>
      <c r="G63" s="231"/>
      <c r="H63" s="231"/>
      <c r="I63" s="231"/>
      <c r="J63" s="164" t="s">
        <v>468</v>
      </c>
      <c r="K63" s="161" t="s">
        <v>469</v>
      </c>
      <c r="L63" s="157"/>
    </row>
    <row r="64" spans="1:14" ht="30" customHeight="1">
      <c r="A64" s="154" t="s">
        <v>102</v>
      </c>
      <c r="B64" s="104" t="s">
        <v>103</v>
      </c>
      <c r="C64" s="96">
        <f>C66</f>
        <v>30000</v>
      </c>
      <c r="D64" s="96">
        <f>D66</f>
        <v>30000</v>
      </c>
      <c r="E64" s="96">
        <f>E65+E66</f>
        <v>50000</v>
      </c>
      <c r="F64" s="98"/>
      <c r="G64" s="176"/>
      <c r="H64" s="109"/>
      <c r="I64" s="161"/>
      <c r="J64" s="113" t="s">
        <v>38</v>
      </c>
      <c r="K64" s="161" t="s">
        <v>104</v>
      </c>
      <c r="L64" s="157" t="s">
        <v>105</v>
      </c>
    </row>
    <row r="65" spans="1:12" ht="30" customHeight="1">
      <c r="A65" s="154"/>
      <c r="B65" s="110" t="s">
        <v>431</v>
      </c>
      <c r="C65" s="97" t="s">
        <v>9</v>
      </c>
      <c r="D65" s="97" t="s">
        <v>9</v>
      </c>
      <c r="E65" s="98">
        <f>'冠名基金收支明细 (2024)'!E64</f>
        <v>50000</v>
      </c>
      <c r="F65" s="98"/>
      <c r="G65" s="176"/>
      <c r="H65" s="109"/>
      <c r="I65" s="161"/>
      <c r="J65" s="164" t="s">
        <v>38</v>
      </c>
      <c r="K65" s="161" t="s">
        <v>104</v>
      </c>
      <c r="L65" s="157" t="s">
        <v>105</v>
      </c>
    </row>
    <row r="66" spans="1:12" ht="30" customHeight="1">
      <c r="A66" s="154"/>
      <c r="B66" s="110" t="s">
        <v>514</v>
      </c>
      <c r="C66" s="98">
        <v>30000</v>
      </c>
      <c r="D66" s="98">
        <v>30000</v>
      </c>
      <c r="E66" s="98">
        <f>C66-D66</f>
        <v>0</v>
      </c>
      <c r="F66" s="98"/>
      <c r="G66" s="176"/>
      <c r="H66" s="109"/>
      <c r="I66" s="161"/>
      <c r="J66" s="164" t="s">
        <v>38</v>
      </c>
      <c r="K66" s="161" t="s">
        <v>104</v>
      </c>
      <c r="L66" s="157" t="s">
        <v>105</v>
      </c>
    </row>
    <row r="67" spans="1:12" ht="30" customHeight="1">
      <c r="A67" s="154" t="s">
        <v>106</v>
      </c>
      <c r="B67" s="104" t="s">
        <v>107</v>
      </c>
      <c r="C67" s="96">
        <f>C69</f>
        <v>0</v>
      </c>
      <c r="D67" s="96">
        <v>0</v>
      </c>
      <c r="E67" s="96">
        <f>E68+E69</f>
        <v>4709.5999999999767</v>
      </c>
      <c r="F67" s="98"/>
      <c r="G67" s="176"/>
      <c r="H67" s="109"/>
      <c r="I67" s="161"/>
      <c r="J67" s="113" t="s">
        <v>33</v>
      </c>
      <c r="K67" s="161" t="s">
        <v>108</v>
      </c>
      <c r="L67" s="157" t="s">
        <v>109</v>
      </c>
    </row>
    <row r="68" spans="1:12" ht="30" customHeight="1">
      <c r="A68" s="154"/>
      <c r="B68" s="110" t="s">
        <v>431</v>
      </c>
      <c r="C68" s="97" t="s">
        <v>9</v>
      </c>
      <c r="D68" s="97" t="s">
        <v>9</v>
      </c>
      <c r="E68" s="98">
        <f>'冠名基金收支明细 (2024)'!E67</f>
        <v>4709.5999999999767</v>
      </c>
      <c r="F68" s="98"/>
      <c r="G68" s="176"/>
      <c r="H68" s="109"/>
      <c r="I68" s="161"/>
      <c r="J68" s="164" t="s">
        <v>33</v>
      </c>
      <c r="K68" s="161" t="s">
        <v>108</v>
      </c>
      <c r="L68" s="157" t="s">
        <v>109</v>
      </c>
    </row>
    <row r="69" spans="1:12" s="158" customFormat="1" ht="30" customHeight="1">
      <c r="A69" s="163"/>
      <c r="B69" s="110" t="s">
        <v>514</v>
      </c>
      <c r="C69" s="98">
        <v>0</v>
      </c>
      <c r="D69" s="98">
        <v>0</v>
      </c>
      <c r="E69" s="98">
        <v>0</v>
      </c>
      <c r="F69" s="96"/>
      <c r="G69" s="160"/>
      <c r="H69" s="109"/>
      <c r="I69" s="161"/>
      <c r="J69" s="164" t="s">
        <v>33</v>
      </c>
      <c r="K69" s="161" t="s">
        <v>108</v>
      </c>
      <c r="L69" s="157" t="s">
        <v>109</v>
      </c>
    </row>
    <row r="70" spans="1:12" s="158" customFormat="1" ht="30" customHeight="1">
      <c r="A70" s="154" t="s">
        <v>110</v>
      </c>
      <c r="B70" s="104" t="s">
        <v>111</v>
      </c>
      <c r="C70" s="96">
        <f>C72</f>
        <v>0</v>
      </c>
      <c r="D70" s="96">
        <f>D71</f>
        <v>0</v>
      </c>
      <c r="E70" s="96">
        <f>E71+E72</f>
        <v>0</v>
      </c>
      <c r="F70" s="96">
        <v>20</v>
      </c>
      <c r="G70" s="160">
        <v>50</v>
      </c>
      <c r="H70" s="109" t="s">
        <v>112</v>
      </c>
      <c r="I70" s="161">
        <v>18851689529</v>
      </c>
      <c r="J70" s="113" t="s">
        <v>38</v>
      </c>
      <c r="K70" s="161" t="s">
        <v>113</v>
      </c>
      <c r="L70" s="157" t="s">
        <v>114</v>
      </c>
    </row>
    <row r="71" spans="1:12" s="158" customFormat="1" ht="30" customHeight="1">
      <c r="A71" s="163"/>
      <c r="B71" s="110" t="s">
        <v>431</v>
      </c>
      <c r="C71" s="98">
        <v>0</v>
      </c>
      <c r="D71" s="98">
        <v>0</v>
      </c>
      <c r="E71" s="98">
        <f>'冠名基金收支明细 (2024)'!E70</f>
        <v>0</v>
      </c>
      <c r="F71" s="96"/>
      <c r="G71" s="160"/>
      <c r="H71" s="109"/>
      <c r="I71" s="161"/>
      <c r="J71" s="164" t="s">
        <v>38</v>
      </c>
      <c r="K71" s="156" t="s">
        <v>113</v>
      </c>
      <c r="L71" s="157" t="s">
        <v>114</v>
      </c>
    </row>
    <row r="72" spans="1:12" s="158" customFormat="1" ht="30" customHeight="1">
      <c r="A72" s="163"/>
      <c r="B72" s="110" t="s">
        <v>514</v>
      </c>
      <c r="C72" s="98">
        <v>0</v>
      </c>
      <c r="D72" s="98">
        <v>0</v>
      </c>
      <c r="E72" s="98">
        <f>C72-D72</f>
        <v>0</v>
      </c>
      <c r="F72" s="96"/>
      <c r="G72" s="160"/>
      <c r="H72" s="109"/>
      <c r="I72" s="161"/>
      <c r="J72" s="164" t="s">
        <v>38</v>
      </c>
      <c r="K72" s="156" t="s">
        <v>113</v>
      </c>
      <c r="L72" s="157" t="s">
        <v>114</v>
      </c>
    </row>
    <row r="73" spans="1:12" s="158" customFormat="1" ht="30" customHeight="1">
      <c r="A73" s="154" t="s">
        <v>115</v>
      </c>
      <c r="B73" s="104" t="s">
        <v>116</v>
      </c>
      <c r="C73" s="96">
        <f>C75</f>
        <v>0</v>
      </c>
      <c r="D73" s="96">
        <f>D75</f>
        <v>0</v>
      </c>
      <c r="E73" s="96">
        <f>E74+E75</f>
        <v>0</v>
      </c>
      <c r="F73" s="96"/>
      <c r="G73" s="160"/>
      <c r="H73" s="109"/>
      <c r="I73" s="161"/>
      <c r="J73" s="113" t="s">
        <v>38</v>
      </c>
      <c r="K73" s="161" t="s">
        <v>117</v>
      </c>
      <c r="L73" s="157" t="s">
        <v>118</v>
      </c>
    </row>
    <row r="74" spans="1:12" s="158" customFormat="1" ht="30" customHeight="1">
      <c r="A74" s="163"/>
      <c r="B74" s="110" t="s">
        <v>431</v>
      </c>
      <c r="C74" s="97" t="s">
        <v>9</v>
      </c>
      <c r="D74" s="97" t="s">
        <v>9</v>
      </c>
      <c r="E74" s="98">
        <f>'冠名基金收支明细 (2024)'!E70</f>
        <v>0</v>
      </c>
      <c r="F74" s="96"/>
      <c r="G74" s="160"/>
      <c r="H74" s="109"/>
      <c r="I74" s="161"/>
      <c r="J74" s="164" t="s">
        <v>38</v>
      </c>
      <c r="K74" s="161" t="s">
        <v>117</v>
      </c>
      <c r="L74" s="157" t="s">
        <v>118</v>
      </c>
    </row>
    <row r="75" spans="1:12" s="158" customFormat="1" ht="30" customHeight="1">
      <c r="A75" s="163"/>
      <c r="B75" s="110" t="s">
        <v>514</v>
      </c>
      <c r="C75" s="98">
        <v>0</v>
      </c>
      <c r="D75" s="98">
        <v>0</v>
      </c>
      <c r="E75" s="98">
        <f>C75-D75</f>
        <v>0</v>
      </c>
      <c r="F75" s="96"/>
      <c r="G75" s="160"/>
      <c r="H75" s="109"/>
      <c r="I75" s="161"/>
      <c r="J75" s="164" t="s">
        <v>38</v>
      </c>
      <c r="K75" s="161" t="s">
        <v>117</v>
      </c>
      <c r="L75" s="157" t="s">
        <v>118</v>
      </c>
    </row>
    <row r="76" spans="1:12" s="158" customFormat="1" ht="30" customHeight="1">
      <c r="A76" s="154" t="s">
        <v>119</v>
      </c>
      <c r="B76" s="104" t="s">
        <v>120</v>
      </c>
      <c r="C76" s="96">
        <f>C78</f>
        <v>0</v>
      </c>
      <c r="D76" s="96">
        <f>D78</f>
        <v>0</v>
      </c>
      <c r="E76" s="96">
        <f>E77+E78</f>
        <v>26060.830000000016</v>
      </c>
      <c r="F76" s="96"/>
      <c r="G76" s="160"/>
      <c r="H76" s="109"/>
      <c r="I76" s="161"/>
      <c r="J76" s="113" t="s">
        <v>121</v>
      </c>
      <c r="K76" s="161" t="s">
        <v>122</v>
      </c>
      <c r="L76" s="157" t="s">
        <v>123</v>
      </c>
    </row>
    <row r="77" spans="1:12" s="158" customFormat="1" ht="30" customHeight="1">
      <c r="A77" s="163"/>
      <c r="B77" s="110" t="s">
        <v>431</v>
      </c>
      <c r="C77" s="97" t="s">
        <v>9</v>
      </c>
      <c r="D77" s="97" t="s">
        <v>9</v>
      </c>
      <c r="E77" s="98">
        <f>'冠名基金收支明细 (2024)'!E76</f>
        <v>26060.830000000016</v>
      </c>
      <c r="F77" s="96"/>
      <c r="G77" s="160"/>
      <c r="H77" s="109"/>
      <c r="I77" s="161"/>
      <c r="J77" s="164" t="s">
        <v>121</v>
      </c>
      <c r="K77" s="199" t="s">
        <v>122</v>
      </c>
      <c r="L77" s="157" t="s">
        <v>123</v>
      </c>
    </row>
    <row r="78" spans="1:12" s="158" customFormat="1" ht="30" customHeight="1">
      <c r="A78" s="163"/>
      <c r="B78" s="110" t="s">
        <v>514</v>
      </c>
      <c r="C78" s="98">
        <v>0</v>
      </c>
      <c r="D78" s="98">
        <v>0</v>
      </c>
      <c r="E78" s="98">
        <f>C78-D78</f>
        <v>0</v>
      </c>
      <c r="F78" s="96"/>
      <c r="G78" s="160"/>
      <c r="H78" s="109"/>
      <c r="I78" s="161"/>
      <c r="J78" s="164" t="s">
        <v>121</v>
      </c>
      <c r="K78" s="199" t="s">
        <v>122</v>
      </c>
      <c r="L78" s="157" t="s">
        <v>123</v>
      </c>
    </row>
    <row r="79" spans="1:12" ht="30" customHeight="1">
      <c r="A79" s="154"/>
      <c r="B79" s="217" t="s">
        <v>462</v>
      </c>
      <c r="C79" s="96">
        <f>C81</f>
        <v>0</v>
      </c>
      <c r="D79" s="96">
        <f>D81</f>
        <v>0</v>
      </c>
      <c r="E79" s="96">
        <f>E80</f>
        <v>5000</v>
      </c>
      <c r="F79" s="155"/>
      <c r="G79" s="155"/>
      <c r="H79" s="155"/>
      <c r="I79" s="155"/>
      <c r="J79" s="113" t="s">
        <v>463</v>
      </c>
      <c r="K79" s="161" t="s">
        <v>464</v>
      </c>
      <c r="L79" s="157" t="s">
        <v>123</v>
      </c>
    </row>
    <row r="80" spans="1:12" ht="30" customHeight="1">
      <c r="A80" s="154"/>
      <c r="B80" s="110" t="s">
        <v>431</v>
      </c>
      <c r="C80" s="97" t="s">
        <v>9</v>
      </c>
      <c r="D80" s="97" t="s">
        <v>9</v>
      </c>
      <c r="E80" s="98">
        <f>'冠名基金收支明细 (2024)'!E79</f>
        <v>5000</v>
      </c>
      <c r="F80" s="231"/>
      <c r="G80" s="231"/>
      <c r="H80" s="231"/>
      <c r="I80" s="231"/>
      <c r="J80" s="164" t="s">
        <v>463</v>
      </c>
      <c r="K80" s="161" t="s">
        <v>464</v>
      </c>
      <c r="L80" s="157"/>
    </row>
    <row r="81" spans="1:18" ht="30" customHeight="1">
      <c r="A81" s="154"/>
      <c r="B81" s="110" t="s">
        <v>514</v>
      </c>
      <c r="C81" s="98">
        <v>0</v>
      </c>
      <c r="D81" s="98">
        <v>0</v>
      </c>
      <c r="E81" s="98">
        <f>C81-D81</f>
        <v>0</v>
      </c>
      <c r="F81" s="231"/>
      <c r="G81" s="231"/>
      <c r="H81" s="231"/>
      <c r="I81" s="231"/>
      <c r="J81" s="164" t="s">
        <v>463</v>
      </c>
      <c r="K81" s="161" t="s">
        <v>464</v>
      </c>
      <c r="L81" s="157"/>
    </row>
    <row r="82" spans="1:18" s="158" customFormat="1" ht="30" customHeight="1">
      <c r="A82" s="154" t="s">
        <v>124</v>
      </c>
      <c r="B82" s="104" t="s">
        <v>125</v>
      </c>
      <c r="C82" s="96">
        <f>C84</f>
        <v>0</v>
      </c>
      <c r="D82" s="96">
        <f>D84</f>
        <v>0</v>
      </c>
      <c r="E82" s="96">
        <f>E83+E84</f>
        <v>0</v>
      </c>
      <c r="F82" s="96"/>
      <c r="G82" s="160"/>
      <c r="H82" s="109"/>
      <c r="I82" s="161"/>
      <c r="J82" s="113" t="s">
        <v>121</v>
      </c>
      <c r="K82" s="161" t="s">
        <v>126</v>
      </c>
      <c r="L82" s="157" t="s">
        <v>127</v>
      </c>
    </row>
    <row r="83" spans="1:18" s="158" customFormat="1" ht="30" customHeight="1">
      <c r="A83" s="163"/>
      <c r="B83" s="110" t="s">
        <v>431</v>
      </c>
      <c r="C83" s="97" t="s">
        <v>9</v>
      </c>
      <c r="D83" s="97" t="s">
        <v>9</v>
      </c>
      <c r="E83" s="98">
        <f>'冠名基金收支明细 (2024)'!E81</f>
        <v>0</v>
      </c>
      <c r="F83" s="96"/>
      <c r="G83" s="160"/>
      <c r="H83" s="109"/>
      <c r="I83" s="161"/>
      <c r="J83" s="164" t="s">
        <v>121</v>
      </c>
      <c r="K83" s="199" t="s">
        <v>126</v>
      </c>
      <c r="L83" s="157" t="s">
        <v>127</v>
      </c>
      <c r="N83" s="159"/>
    </row>
    <row r="84" spans="1:18" s="158" customFormat="1" ht="30" customHeight="1">
      <c r="A84" s="163"/>
      <c r="B84" s="110" t="s">
        <v>514</v>
      </c>
      <c r="C84" s="98">
        <v>0</v>
      </c>
      <c r="D84" s="98">
        <v>0</v>
      </c>
      <c r="E84" s="98">
        <f>C84-D84</f>
        <v>0</v>
      </c>
      <c r="F84" s="96"/>
      <c r="G84" s="160"/>
      <c r="H84" s="109"/>
      <c r="I84" s="161"/>
      <c r="J84" s="164" t="s">
        <v>121</v>
      </c>
      <c r="K84" s="199" t="s">
        <v>126</v>
      </c>
      <c r="L84" s="157" t="s">
        <v>127</v>
      </c>
    </row>
    <row r="85" spans="1:18" s="158" customFormat="1" ht="30" customHeight="1">
      <c r="A85" s="154" t="s">
        <v>128</v>
      </c>
      <c r="B85" s="104" t="s">
        <v>129</v>
      </c>
      <c r="C85" s="96">
        <f>C87</f>
        <v>0</v>
      </c>
      <c r="D85" s="96">
        <f>D87</f>
        <v>0</v>
      </c>
      <c r="E85" s="96">
        <f>E86+E87</f>
        <v>15000</v>
      </c>
      <c r="F85" s="96"/>
      <c r="G85" s="160"/>
      <c r="H85" s="109"/>
      <c r="I85" s="161"/>
      <c r="J85" s="113" t="s">
        <v>38</v>
      </c>
      <c r="K85" s="161" t="s">
        <v>130</v>
      </c>
      <c r="L85" s="157" t="s">
        <v>131</v>
      </c>
      <c r="N85" s="180"/>
    </row>
    <row r="86" spans="1:18" s="158" customFormat="1" ht="30" customHeight="1">
      <c r="A86" s="163"/>
      <c r="B86" s="110" t="s">
        <v>431</v>
      </c>
      <c r="C86" s="97" t="s">
        <v>9</v>
      </c>
      <c r="D86" s="97" t="s">
        <v>9</v>
      </c>
      <c r="E86" s="98">
        <f>'冠名基金收支明细 (2024)'!E84</f>
        <v>15000</v>
      </c>
      <c r="F86" s="96"/>
      <c r="G86" s="160"/>
      <c r="H86" s="109"/>
      <c r="I86" s="161"/>
      <c r="J86" s="164" t="s">
        <v>38</v>
      </c>
      <c r="K86" s="199" t="s">
        <v>130</v>
      </c>
      <c r="L86" s="157" t="s">
        <v>131</v>
      </c>
    </row>
    <row r="87" spans="1:18" s="158" customFormat="1" ht="30" customHeight="1">
      <c r="A87" s="163"/>
      <c r="B87" s="110" t="s">
        <v>514</v>
      </c>
      <c r="C87" s="98">
        <v>0</v>
      </c>
      <c r="D87" s="98">
        <v>0</v>
      </c>
      <c r="E87" s="98">
        <f>C87-D87</f>
        <v>0</v>
      </c>
      <c r="F87" s="96"/>
      <c r="G87" s="160"/>
      <c r="H87" s="109"/>
      <c r="I87" s="161"/>
      <c r="J87" s="164" t="s">
        <v>38</v>
      </c>
      <c r="K87" s="199" t="s">
        <v>130</v>
      </c>
      <c r="L87" s="157" t="s">
        <v>131</v>
      </c>
    </row>
    <row r="88" spans="1:18" s="158" customFormat="1" ht="30" customHeight="1">
      <c r="A88" s="154" t="s">
        <v>132</v>
      </c>
      <c r="B88" s="104" t="s">
        <v>133</v>
      </c>
      <c r="C88" s="96">
        <f>C90</f>
        <v>0</v>
      </c>
      <c r="D88" s="96">
        <f>D90</f>
        <v>0</v>
      </c>
      <c r="E88" s="96">
        <f>E89+E90</f>
        <v>0</v>
      </c>
      <c r="F88" s="96"/>
      <c r="G88" s="160"/>
      <c r="H88" s="109"/>
      <c r="I88" s="161"/>
      <c r="J88" s="113" t="s">
        <v>38</v>
      </c>
      <c r="K88" s="161" t="s">
        <v>134</v>
      </c>
      <c r="L88" s="157" t="s">
        <v>135</v>
      </c>
    </row>
    <row r="89" spans="1:18" s="158" customFormat="1" ht="30" customHeight="1">
      <c r="A89" s="163"/>
      <c r="B89" s="110" t="s">
        <v>431</v>
      </c>
      <c r="C89" s="97" t="s">
        <v>9</v>
      </c>
      <c r="D89" s="97" t="s">
        <v>9</v>
      </c>
      <c r="E89" s="98">
        <f>'冠名基金收支明细 (2024)'!E87</f>
        <v>0</v>
      </c>
      <c r="F89" s="96"/>
      <c r="G89" s="160"/>
      <c r="H89" s="109"/>
      <c r="I89" s="161"/>
      <c r="J89" s="164" t="s">
        <v>38</v>
      </c>
      <c r="K89" s="199" t="s">
        <v>134</v>
      </c>
      <c r="L89" s="157" t="s">
        <v>135</v>
      </c>
      <c r="N89" s="159"/>
    </row>
    <row r="90" spans="1:18" s="158" customFormat="1" ht="30" customHeight="1">
      <c r="A90" s="163"/>
      <c r="B90" s="110" t="s">
        <v>514</v>
      </c>
      <c r="C90" s="98">
        <v>0</v>
      </c>
      <c r="D90" s="98">
        <v>0</v>
      </c>
      <c r="E90" s="98">
        <f>C90-D90</f>
        <v>0</v>
      </c>
      <c r="F90" s="96"/>
      <c r="G90" s="160"/>
      <c r="H90" s="109"/>
      <c r="I90" s="161"/>
      <c r="J90" s="164" t="s">
        <v>38</v>
      </c>
      <c r="K90" s="199" t="s">
        <v>134</v>
      </c>
      <c r="L90" s="157" t="s">
        <v>135</v>
      </c>
      <c r="N90" s="159"/>
    </row>
    <row r="91" spans="1:18" s="158" customFormat="1" ht="30" customHeight="1">
      <c r="A91" s="154" t="s">
        <v>136</v>
      </c>
      <c r="B91" s="104" t="s">
        <v>137</v>
      </c>
      <c r="C91" s="96">
        <f>C93</f>
        <v>0</v>
      </c>
      <c r="D91" s="96">
        <f>D93</f>
        <v>0</v>
      </c>
      <c r="E91" s="96">
        <f>E92+E93</f>
        <v>1636</v>
      </c>
      <c r="F91" s="96"/>
      <c r="G91" s="160"/>
      <c r="H91" s="109"/>
      <c r="I91" s="161"/>
      <c r="J91" s="113" t="s">
        <v>38</v>
      </c>
      <c r="K91" s="161" t="s">
        <v>138</v>
      </c>
      <c r="L91" s="157" t="s">
        <v>139</v>
      </c>
    </row>
    <row r="92" spans="1:18" s="158" customFormat="1" ht="30" customHeight="1">
      <c r="A92" s="163"/>
      <c r="B92" s="110" t="s">
        <v>431</v>
      </c>
      <c r="C92" s="97" t="s">
        <v>9</v>
      </c>
      <c r="D92" s="97" t="s">
        <v>9</v>
      </c>
      <c r="E92" s="98">
        <f>'冠名基金收支明细 (2024)'!E90</f>
        <v>1636</v>
      </c>
      <c r="F92" s="96"/>
      <c r="G92" s="160"/>
      <c r="H92" s="109"/>
      <c r="I92" s="161"/>
      <c r="J92" s="164" t="s">
        <v>38</v>
      </c>
      <c r="K92" s="161" t="s">
        <v>138</v>
      </c>
      <c r="L92" s="157" t="s">
        <v>139</v>
      </c>
      <c r="R92" s="237"/>
    </row>
    <row r="93" spans="1:18" s="158" customFormat="1" ht="30" customHeight="1">
      <c r="A93" s="163"/>
      <c r="B93" s="110" t="s">
        <v>514</v>
      </c>
      <c r="C93" s="98">
        <v>0</v>
      </c>
      <c r="D93" s="98">
        <v>0</v>
      </c>
      <c r="E93" s="98">
        <f>C93-D93</f>
        <v>0</v>
      </c>
      <c r="F93" s="96"/>
      <c r="G93" s="160"/>
      <c r="H93" s="109"/>
      <c r="I93" s="161"/>
      <c r="J93" s="164" t="s">
        <v>38</v>
      </c>
      <c r="K93" s="161" t="s">
        <v>138</v>
      </c>
      <c r="L93" s="157" t="s">
        <v>143</v>
      </c>
      <c r="R93" s="237"/>
    </row>
    <row r="94" spans="1:18" s="158" customFormat="1" ht="30" customHeight="1">
      <c r="A94" s="154" t="s">
        <v>140</v>
      </c>
      <c r="B94" s="104" t="s">
        <v>141</v>
      </c>
      <c r="C94" s="96">
        <f>C96</f>
        <v>0</v>
      </c>
      <c r="D94" s="96">
        <f>D96</f>
        <v>0</v>
      </c>
      <c r="E94" s="96">
        <f>E95+E96</f>
        <v>0</v>
      </c>
      <c r="F94" s="96"/>
      <c r="G94" s="160"/>
      <c r="H94" s="109"/>
      <c r="I94" s="161"/>
      <c r="J94" s="113" t="s">
        <v>38</v>
      </c>
      <c r="K94" s="199" t="s">
        <v>142</v>
      </c>
      <c r="L94" s="157" t="s">
        <v>143</v>
      </c>
    </row>
    <row r="95" spans="1:18" s="158" customFormat="1" ht="30" customHeight="1">
      <c r="A95" s="163"/>
      <c r="B95" s="110" t="s">
        <v>431</v>
      </c>
      <c r="C95" s="97" t="s">
        <v>9</v>
      </c>
      <c r="D95" s="97" t="s">
        <v>9</v>
      </c>
      <c r="E95" s="98">
        <f>'冠名基金收支明细 (2024)'!E93</f>
        <v>0</v>
      </c>
      <c r="F95" s="96"/>
      <c r="G95" s="160"/>
      <c r="H95" s="109"/>
      <c r="I95" s="161"/>
      <c r="J95" s="164" t="s">
        <v>38</v>
      </c>
      <c r="K95" s="199" t="s">
        <v>142</v>
      </c>
      <c r="L95" s="157" t="s">
        <v>143</v>
      </c>
    </row>
    <row r="96" spans="1:18" s="158" customFormat="1" ht="30" customHeight="1">
      <c r="A96" s="163"/>
      <c r="B96" s="110" t="s">
        <v>514</v>
      </c>
      <c r="C96" s="98">
        <v>0</v>
      </c>
      <c r="D96" s="98">
        <v>0</v>
      </c>
      <c r="E96" s="98">
        <f>C96-D96</f>
        <v>0</v>
      </c>
      <c r="F96" s="96"/>
      <c r="G96" s="160"/>
      <c r="H96" s="109"/>
      <c r="I96" s="161"/>
      <c r="J96" s="164" t="s">
        <v>38</v>
      </c>
      <c r="K96" s="199" t="s">
        <v>142</v>
      </c>
      <c r="L96" s="157" t="s">
        <v>143</v>
      </c>
    </row>
    <row r="97" spans="1:12" ht="30" customHeight="1">
      <c r="A97" s="154" t="s">
        <v>342</v>
      </c>
      <c r="B97" s="104" t="s">
        <v>409</v>
      </c>
      <c r="C97" s="96">
        <f>C99</f>
        <v>0</v>
      </c>
      <c r="D97" s="96">
        <f>D99</f>
        <v>0</v>
      </c>
      <c r="E97" s="96">
        <f>E98+E99</f>
        <v>0</v>
      </c>
      <c r="F97" s="98"/>
      <c r="G97" s="176"/>
      <c r="H97" s="109"/>
      <c r="I97" s="161"/>
      <c r="J97" s="113" t="s">
        <v>187</v>
      </c>
      <c r="K97" s="161" t="s">
        <v>313</v>
      </c>
      <c r="L97" s="157" t="s">
        <v>314</v>
      </c>
    </row>
    <row r="98" spans="1:12" ht="30" customHeight="1">
      <c r="A98" s="163"/>
      <c r="B98" s="110" t="s">
        <v>431</v>
      </c>
      <c r="C98" s="97" t="s">
        <v>9</v>
      </c>
      <c r="D98" s="97" t="s">
        <v>9</v>
      </c>
      <c r="E98" s="98">
        <f>'冠名基金收支明细 (2024)'!E96</f>
        <v>0</v>
      </c>
      <c r="F98" s="98"/>
      <c r="G98" s="176"/>
      <c r="H98" s="109"/>
      <c r="I98" s="161"/>
      <c r="J98" s="164" t="s">
        <v>187</v>
      </c>
      <c r="K98" s="161" t="s">
        <v>313</v>
      </c>
      <c r="L98" s="157" t="s">
        <v>314</v>
      </c>
    </row>
    <row r="99" spans="1:12" ht="30" customHeight="1">
      <c r="A99" s="163"/>
      <c r="B99" s="110" t="s">
        <v>514</v>
      </c>
      <c r="C99" s="98">
        <v>0</v>
      </c>
      <c r="D99" s="98">
        <v>0</v>
      </c>
      <c r="E99" s="98">
        <f>C99-D99</f>
        <v>0</v>
      </c>
      <c r="F99" s="98"/>
      <c r="G99" s="176"/>
      <c r="H99" s="109"/>
      <c r="I99" s="161"/>
      <c r="J99" s="164" t="s">
        <v>187</v>
      </c>
      <c r="K99" s="161" t="s">
        <v>313</v>
      </c>
      <c r="L99" s="157" t="s">
        <v>314</v>
      </c>
    </row>
    <row r="100" spans="1:12" ht="30" customHeight="1">
      <c r="A100" s="154" t="s">
        <v>343</v>
      </c>
      <c r="B100" s="104" t="s">
        <v>356</v>
      </c>
      <c r="C100" s="96">
        <f>C102</f>
        <v>0</v>
      </c>
      <c r="D100" s="96">
        <f>D102</f>
        <v>0</v>
      </c>
      <c r="E100" s="96">
        <f>E101+E102</f>
        <v>0</v>
      </c>
      <c r="F100" s="98"/>
      <c r="G100" s="176"/>
      <c r="H100" s="109"/>
      <c r="I100" s="161"/>
      <c r="J100" s="113" t="s">
        <v>187</v>
      </c>
      <c r="K100" s="161" t="s">
        <v>316</v>
      </c>
      <c r="L100" s="157" t="s">
        <v>317</v>
      </c>
    </row>
    <row r="101" spans="1:12" ht="30" customHeight="1">
      <c r="A101" s="163"/>
      <c r="B101" s="110" t="s">
        <v>431</v>
      </c>
      <c r="C101" s="97" t="s">
        <v>9</v>
      </c>
      <c r="D101" s="97" t="s">
        <v>9</v>
      </c>
      <c r="E101" s="98">
        <f>'冠名基金收支明细 (2024)'!E99</f>
        <v>0</v>
      </c>
      <c r="F101" s="98"/>
      <c r="G101" s="176"/>
      <c r="H101" s="109"/>
      <c r="I101" s="161"/>
      <c r="J101" s="164" t="s">
        <v>187</v>
      </c>
      <c r="K101" s="164" t="s">
        <v>316</v>
      </c>
      <c r="L101" s="157" t="s">
        <v>317</v>
      </c>
    </row>
    <row r="102" spans="1:12" ht="30" customHeight="1">
      <c r="A102" s="163"/>
      <c r="B102" s="110" t="s">
        <v>514</v>
      </c>
      <c r="C102" s="98">
        <v>0</v>
      </c>
      <c r="D102" s="98">
        <v>0</v>
      </c>
      <c r="E102" s="98">
        <f>C102-D102</f>
        <v>0</v>
      </c>
      <c r="F102" s="98"/>
      <c r="G102" s="176"/>
      <c r="H102" s="109"/>
      <c r="I102" s="161"/>
      <c r="J102" s="164" t="s">
        <v>187</v>
      </c>
      <c r="K102" s="164" t="s">
        <v>316</v>
      </c>
      <c r="L102" s="157" t="s">
        <v>317</v>
      </c>
    </row>
    <row r="103" spans="1:12" ht="30" customHeight="1">
      <c r="A103" s="154" t="s">
        <v>344</v>
      </c>
      <c r="B103" s="104" t="s">
        <v>352</v>
      </c>
      <c r="C103" s="96">
        <f>C105</f>
        <v>0</v>
      </c>
      <c r="D103" s="96">
        <f>D105</f>
        <v>0</v>
      </c>
      <c r="E103" s="96">
        <f>E104+E105</f>
        <v>0</v>
      </c>
      <c r="F103" s="104"/>
      <c r="G103" s="104"/>
      <c r="H103" s="104"/>
      <c r="I103" s="104"/>
      <c r="J103" s="113" t="s">
        <v>187</v>
      </c>
      <c r="K103" s="161" t="s">
        <v>318</v>
      </c>
      <c r="L103" s="157" t="s">
        <v>319</v>
      </c>
    </row>
    <row r="104" spans="1:12" ht="30" customHeight="1">
      <c r="A104" s="163"/>
      <c r="B104" s="110" t="s">
        <v>431</v>
      </c>
      <c r="C104" s="97" t="s">
        <v>9</v>
      </c>
      <c r="D104" s="97" t="s">
        <v>9</v>
      </c>
      <c r="E104" s="98">
        <f>'冠名基金收支明细 (2024)'!E102</f>
        <v>0</v>
      </c>
      <c r="F104" s="98"/>
      <c r="G104" s="176"/>
      <c r="H104" s="109"/>
      <c r="I104" s="161"/>
      <c r="J104" s="164" t="s">
        <v>187</v>
      </c>
      <c r="K104" s="161" t="s">
        <v>318</v>
      </c>
      <c r="L104" s="157" t="s">
        <v>319</v>
      </c>
    </row>
    <row r="105" spans="1:12" ht="30" customHeight="1">
      <c r="A105" s="163"/>
      <c r="B105" s="110" t="s">
        <v>514</v>
      </c>
      <c r="C105" s="98">
        <v>0</v>
      </c>
      <c r="D105" s="98">
        <v>0</v>
      </c>
      <c r="E105" s="98">
        <f>C105-D105</f>
        <v>0</v>
      </c>
      <c r="F105" s="98"/>
      <c r="G105" s="176"/>
      <c r="H105" s="109"/>
      <c r="I105" s="161"/>
      <c r="J105" s="164" t="s">
        <v>187</v>
      </c>
      <c r="K105" s="161" t="s">
        <v>318</v>
      </c>
      <c r="L105" s="157" t="s">
        <v>319</v>
      </c>
    </row>
    <row r="106" spans="1:12" ht="30" customHeight="1">
      <c r="A106" s="154" t="s">
        <v>345</v>
      </c>
      <c r="B106" s="104" t="s">
        <v>410</v>
      </c>
      <c r="C106" s="96">
        <f>C108</f>
        <v>0</v>
      </c>
      <c r="D106" s="96">
        <f>D108</f>
        <v>30000</v>
      </c>
      <c r="E106" s="96">
        <f>E107+E108</f>
        <v>20000</v>
      </c>
      <c r="F106" s="98"/>
      <c r="G106" s="176"/>
      <c r="H106" s="109"/>
      <c r="I106" s="161"/>
      <c r="J106" s="113" t="s">
        <v>187</v>
      </c>
      <c r="K106" s="161" t="s">
        <v>321</v>
      </c>
      <c r="L106" s="157" t="s">
        <v>328</v>
      </c>
    </row>
    <row r="107" spans="1:12" ht="30" customHeight="1">
      <c r="A107" s="163"/>
      <c r="B107" s="110" t="s">
        <v>431</v>
      </c>
      <c r="C107" s="97" t="s">
        <v>9</v>
      </c>
      <c r="D107" s="97" t="s">
        <v>9</v>
      </c>
      <c r="E107" s="98">
        <f>'冠名基金收支明细 (2024)'!E105</f>
        <v>50000</v>
      </c>
      <c r="F107" s="110"/>
      <c r="G107" s="110"/>
      <c r="H107" s="110"/>
      <c r="I107" s="110"/>
      <c r="J107" s="164" t="s">
        <v>187</v>
      </c>
      <c r="K107" s="161" t="s">
        <v>321</v>
      </c>
      <c r="L107" s="157" t="s">
        <v>328</v>
      </c>
    </row>
    <row r="108" spans="1:12" ht="30" customHeight="1">
      <c r="A108" s="163"/>
      <c r="B108" s="110" t="s">
        <v>514</v>
      </c>
      <c r="C108" s="98">
        <v>0</v>
      </c>
      <c r="D108" s="98">
        <v>30000</v>
      </c>
      <c r="E108" s="98">
        <f>C108-D108</f>
        <v>-30000</v>
      </c>
      <c r="F108" s="110"/>
      <c r="G108" s="110"/>
      <c r="H108" s="110"/>
      <c r="I108" s="110"/>
      <c r="J108" s="164" t="s">
        <v>187</v>
      </c>
      <c r="K108" s="161" t="s">
        <v>321</v>
      </c>
      <c r="L108" s="157" t="s">
        <v>328</v>
      </c>
    </row>
    <row r="109" spans="1:12" ht="30" customHeight="1">
      <c r="A109" s="154" t="s">
        <v>346</v>
      </c>
      <c r="B109" s="104" t="s">
        <v>411</v>
      </c>
      <c r="C109" s="96">
        <f>C111</f>
        <v>0</v>
      </c>
      <c r="D109" s="96">
        <f>D111</f>
        <v>20000</v>
      </c>
      <c r="E109" s="96">
        <f>E110+E111</f>
        <v>0</v>
      </c>
      <c r="F109" s="110"/>
      <c r="G109" s="110"/>
      <c r="H109" s="110"/>
      <c r="I109" s="110"/>
      <c r="J109" s="113" t="s">
        <v>187</v>
      </c>
      <c r="K109" s="161" t="s">
        <v>323</v>
      </c>
      <c r="L109" s="157" t="s">
        <v>329</v>
      </c>
    </row>
    <row r="110" spans="1:12" ht="30" customHeight="1">
      <c r="A110" s="163"/>
      <c r="B110" s="110" t="s">
        <v>431</v>
      </c>
      <c r="C110" s="97" t="s">
        <v>9</v>
      </c>
      <c r="D110" s="97" t="s">
        <v>9</v>
      </c>
      <c r="E110" s="98">
        <f>'冠名基金收支明细 (2024)'!E108</f>
        <v>20000</v>
      </c>
      <c r="F110" s="110"/>
      <c r="G110" s="110"/>
      <c r="H110" s="110"/>
      <c r="I110" s="110"/>
      <c r="J110" s="164" t="s">
        <v>187</v>
      </c>
      <c r="K110" s="161" t="s">
        <v>323</v>
      </c>
      <c r="L110" s="157" t="s">
        <v>329</v>
      </c>
    </row>
    <row r="111" spans="1:12" ht="30" customHeight="1">
      <c r="A111" s="163"/>
      <c r="B111" s="110" t="s">
        <v>514</v>
      </c>
      <c r="C111" s="98">
        <v>0</v>
      </c>
      <c r="D111" s="98">
        <v>20000</v>
      </c>
      <c r="E111" s="98">
        <f>C111-D111</f>
        <v>-20000</v>
      </c>
      <c r="F111" s="110"/>
      <c r="G111" s="110"/>
      <c r="H111" s="110"/>
      <c r="I111" s="110"/>
      <c r="J111" s="164" t="s">
        <v>187</v>
      </c>
      <c r="K111" s="161" t="s">
        <v>323</v>
      </c>
      <c r="L111" s="157" t="s">
        <v>329</v>
      </c>
    </row>
    <row r="112" spans="1:12" ht="30" customHeight="1">
      <c r="A112" s="154" t="s">
        <v>363</v>
      </c>
      <c r="B112" s="104" t="s">
        <v>412</v>
      </c>
      <c r="C112" s="96">
        <f>C114</f>
        <v>0</v>
      </c>
      <c r="D112" s="96">
        <f>D114</f>
        <v>20000</v>
      </c>
      <c r="E112" s="96">
        <f>E113+E114</f>
        <v>0</v>
      </c>
      <c r="F112" s="110"/>
      <c r="G112" s="110"/>
      <c r="H112" s="110"/>
      <c r="I112" s="110"/>
      <c r="J112" s="113" t="s">
        <v>187</v>
      </c>
      <c r="K112" s="161" t="s">
        <v>325</v>
      </c>
      <c r="L112" s="157" t="s">
        <v>330</v>
      </c>
    </row>
    <row r="113" spans="1:16" ht="30" customHeight="1">
      <c r="A113" s="163"/>
      <c r="B113" s="110" t="s">
        <v>431</v>
      </c>
      <c r="C113" s="97" t="s">
        <v>9</v>
      </c>
      <c r="D113" s="97" t="s">
        <v>9</v>
      </c>
      <c r="E113" s="98">
        <f>'冠名基金收支明细 (2024)'!E111</f>
        <v>20000</v>
      </c>
      <c r="F113" s="110"/>
      <c r="G113" s="110"/>
      <c r="H113" s="110"/>
      <c r="I113" s="110"/>
      <c r="J113" s="164" t="s">
        <v>187</v>
      </c>
      <c r="K113" s="161" t="s">
        <v>325</v>
      </c>
      <c r="L113" s="157" t="s">
        <v>330</v>
      </c>
      <c r="O113" s="185"/>
      <c r="P113" s="179"/>
    </row>
    <row r="114" spans="1:16" ht="30" customHeight="1">
      <c r="A114" s="163"/>
      <c r="B114" s="110" t="s">
        <v>514</v>
      </c>
      <c r="C114" s="98">
        <v>0</v>
      </c>
      <c r="D114" s="98">
        <v>20000</v>
      </c>
      <c r="E114" s="98">
        <f>C114-D114</f>
        <v>-20000</v>
      </c>
      <c r="F114" s="110"/>
      <c r="G114" s="110"/>
      <c r="H114" s="110"/>
      <c r="I114" s="110"/>
      <c r="J114" s="164" t="s">
        <v>187</v>
      </c>
      <c r="K114" s="161" t="s">
        <v>325</v>
      </c>
      <c r="L114" s="157" t="s">
        <v>330</v>
      </c>
      <c r="O114" s="185"/>
      <c r="P114" s="179"/>
    </row>
    <row r="115" spans="1:16" ht="30" customHeight="1">
      <c r="A115" s="154" t="s">
        <v>364</v>
      </c>
      <c r="B115" s="104" t="s">
        <v>413</v>
      </c>
      <c r="C115" s="96">
        <f>C117</f>
        <v>30000</v>
      </c>
      <c r="D115" s="96">
        <f>D117</f>
        <v>30000</v>
      </c>
      <c r="E115" s="96">
        <f>E116+E117</f>
        <v>50000</v>
      </c>
      <c r="F115" s="110"/>
      <c r="G115" s="110"/>
      <c r="H115" s="110"/>
      <c r="I115" s="110"/>
      <c r="J115" s="113" t="s">
        <v>187</v>
      </c>
      <c r="K115" s="161" t="s">
        <v>327</v>
      </c>
      <c r="L115" s="157" t="s">
        <v>331</v>
      </c>
    </row>
    <row r="116" spans="1:16" ht="30" customHeight="1">
      <c r="A116" s="154"/>
      <c r="B116" s="110" t="s">
        <v>431</v>
      </c>
      <c r="C116" s="97" t="s">
        <v>9</v>
      </c>
      <c r="D116" s="97" t="s">
        <v>9</v>
      </c>
      <c r="E116" s="98">
        <f>'冠名基金收支明细 (2024)'!E114</f>
        <v>50000</v>
      </c>
      <c r="F116" s="110"/>
      <c r="G116" s="110"/>
      <c r="H116" s="110"/>
      <c r="I116" s="110"/>
      <c r="J116" s="164" t="s">
        <v>187</v>
      </c>
      <c r="K116" s="109" t="s">
        <v>327</v>
      </c>
      <c r="L116" s="157" t="s">
        <v>331</v>
      </c>
    </row>
    <row r="117" spans="1:16" ht="30" customHeight="1">
      <c r="A117" s="154"/>
      <c r="B117" s="110" t="s">
        <v>514</v>
      </c>
      <c r="C117" s="98">
        <v>30000</v>
      </c>
      <c r="D117" s="98">
        <v>30000</v>
      </c>
      <c r="E117" s="98">
        <f>C117-D117</f>
        <v>0</v>
      </c>
      <c r="F117" s="110"/>
      <c r="G117" s="110"/>
      <c r="H117" s="110"/>
      <c r="I117" s="110"/>
      <c r="J117" s="164" t="s">
        <v>187</v>
      </c>
      <c r="K117" s="109" t="s">
        <v>327</v>
      </c>
      <c r="L117" s="157" t="s">
        <v>331</v>
      </c>
    </row>
    <row r="118" spans="1:16" s="158" customFormat="1" ht="30" customHeight="1">
      <c r="A118" s="154" t="s">
        <v>366</v>
      </c>
      <c r="B118" s="104" t="s">
        <v>365</v>
      </c>
      <c r="C118" s="96">
        <f>C120</f>
        <v>0</v>
      </c>
      <c r="D118" s="96">
        <f>D120</f>
        <v>0</v>
      </c>
      <c r="E118" s="96">
        <f>E119+E120</f>
        <v>0</v>
      </c>
      <c r="F118" s="96"/>
      <c r="G118" s="160"/>
      <c r="H118" s="109"/>
      <c r="I118" s="161"/>
      <c r="J118" s="164" t="s">
        <v>187</v>
      </c>
      <c r="K118" s="161" t="s">
        <v>367</v>
      </c>
      <c r="L118" s="157" t="s">
        <v>368</v>
      </c>
    </row>
    <row r="119" spans="1:16" s="158" customFormat="1" ht="30" customHeight="1">
      <c r="A119" s="163"/>
      <c r="B119" s="110" t="s">
        <v>431</v>
      </c>
      <c r="C119" s="97" t="s">
        <v>9</v>
      </c>
      <c r="D119" s="97" t="s">
        <v>9</v>
      </c>
      <c r="E119" s="98">
        <f>'冠名基金收支明细 (2024)'!E117</f>
        <v>0</v>
      </c>
      <c r="F119" s="96"/>
      <c r="G119" s="160"/>
      <c r="H119" s="109"/>
      <c r="I119" s="161"/>
      <c r="J119" s="164" t="s">
        <v>187</v>
      </c>
      <c r="K119" s="161" t="s">
        <v>367</v>
      </c>
      <c r="L119" s="157" t="s">
        <v>368</v>
      </c>
    </row>
    <row r="120" spans="1:16" s="158" customFormat="1" ht="30" customHeight="1">
      <c r="A120" s="163"/>
      <c r="B120" s="110" t="s">
        <v>514</v>
      </c>
      <c r="C120" s="98">
        <v>0</v>
      </c>
      <c r="D120" s="98">
        <v>0</v>
      </c>
      <c r="E120" s="98">
        <f>C120-D120</f>
        <v>0</v>
      </c>
      <c r="F120" s="96"/>
      <c r="G120" s="160"/>
      <c r="H120" s="109"/>
      <c r="I120" s="161"/>
      <c r="J120" s="164" t="s">
        <v>187</v>
      </c>
      <c r="K120" s="161" t="s">
        <v>367</v>
      </c>
      <c r="L120" s="157" t="s">
        <v>434</v>
      </c>
    </row>
    <row r="121" spans="1:16" s="158" customFormat="1" ht="30" customHeight="1">
      <c r="A121" s="206" t="s">
        <v>369</v>
      </c>
      <c r="B121" s="104" t="s">
        <v>370</v>
      </c>
      <c r="C121" s="96">
        <f>C123</f>
        <v>0</v>
      </c>
      <c r="D121" s="96">
        <f>D123</f>
        <v>20000</v>
      </c>
      <c r="E121" s="96">
        <f>E122+E123</f>
        <v>0</v>
      </c>
      <c r="F121" s="96"/>
      <c r="G121" s="160"/>
      <c r="H121" s="109"/>
      <c r="I121" s="161"/>
      <c r="J121" s="164" t="s">
        <v>187</v>
      </c>
      <c r="K121" s="109" t="s">
        <v>371</v>
      </c>
      <c r="L121" s="157" t="s">
        <v>372</v>
      </c>
    </row>
    <row r="122" spans="1:16" s="158" customFormat="1" ht="30" customHeight="1">
      <c r="A122" s="163"/>
      <c r="B122" s="110" t="s">
        <v>431</v>
      </c>
      <c r="C122" s="97" t="s">
        <v>9</v>
      </c>
      <c r="D122" s="97" t="s">
        <v>9</v>
      </c>
      <c r="E122" s="98">
        <f>'冠名基金收支明细 (2024)'!E120</f>
        <v>20000</v>
      </c>
      <c r="F122" s="96"/>
      <c r="G122" s="160"/>
      <c r="H122" s="109"/>
      <c r="I122" s="161"/>
      <c r="J122" s="164" t="s">
        <v>187</v>
      </c>
      <c r="K122" s="109" t="s">
        <v>371</v>
      </c>
      <c r="L122" s="157" t="s">
        <v>372</v>
      </c>
    </row>
    <row r="123" spans="1:16" s="158" customFormat="1" ht="30" customHeight="1">
      <c r="A123" s="163"/>
      <c r="B123" s="110" t="s">
        <v>514</v>
      </c>
      <c r="C123" s="98">
        <v>0</v>
      </c>
      <c r="D123" s="98">
        <v>20000</v>
      </c>
      <c r="E123" s="98">
        <f>C123-D123</f>
        <v>-20000</v>
      </c>
      <c r="F123" s="96"/>
      <c r="G123" s="160"/>
      <c r="H123" s="109"/>
      <c r="I123" s="161"/>
      <c r="J123" s="164" t="s">
        <v>187</v>
      </c>
      <c r="K123" s="109" t="s">
        <v>371</v>
      </c>
      <c r="L123" s="157" t="s">
        <v>435</v>
      </c>
    </row>
    <row r="124" spans="1:16" s="158" customFormat="1" ht="30" customHeight="1">
      <c r="A124" s="154" t="s">
        <v>373</v>
      </c>
      <c r="B124" s="104" t="s">
        <v>388</v>
      </c>
      <c r="C124" s="96">
        <f>C126</f>
        <v>50000</v>
      </c>
      <c r="D124" s="96">
        <f>D126</f>
        <v>50000</v>
      </c>
      <c r="E124" s="96">
        <f>E125+E126</f>
        <v>0</v>
      </c>
      <c r="F124" s="96"/>
      <c r="G124" s="160"/>
      <c r="H124" s="109"/>
      <c r="I124" s="161"/>
      <c r="J124" s="164" t="s">
        <v>187</v>
      </c>
      <c r="K124" s="109" t="s">
        <v>390</v>
      </c>
      <c r="L124" s="157" t="s">
        <v>392</v>
      </c>
    </row>
    <row r="125" spans="1:16" s="158" customFormat="1" ht="30" customHeight="1">
      <c r="A125" s="163"/>
      <c r="B125" s="110" t="s">
        <v>431</v>
      </c>
      <c r="C125" s="97" t="s">
        <v>9</v>
      </c>
      <c r="D125" s="97" t="s">
        <v>9</v>
      </c>
      <c r="E125" s="98">
        <f>'冠名基金收支明细 (2024)'!E123</f>
        <v>0</v>
      </c>
      <c r="F125" s="96"/>
      <c r="G125" s="160"/>
      <c r="H125" s="109"/>
      <c r="I125" s="161"/>
      <c r="J125" s="164" t="s">
        <v>187</v>
      </c>
      <c r="K125" s="109" t="s">
        <v>390</v>
      </c>
      <c r="L125" s="157" t="s">
        <v>392</v>
      </c>
    </row>
    <row r="126" spans="1:16" s="158" customFormat="1" ht="30" customHeight="1">
      <c r="A126" s="163"/>
      <c r="B126" s="110" t="s">
        <v>514</v>
      </c>
      <c r="C126" s="98">
        <v>50000</v>
      </c>
      <c r="D126" s="98">
        <v>50000</v>
      </c>
      <c r="E126" s="98">
        <f>C126-D126</f>
        <v>0</v>
      </c>
      <c r="F126" s="96"/>
      <c r="G126" s="160"/>
      <c r="H126" s="109"/>
      <c r="I126" s="161"/>
      <c r="J126" s="164" t="s">
        <v>187</v>
      </c>
      <c r="K126" s="109" t="s">
        <v>390</v>
      </c>
      <c r="L126" s="157" t="s">
        <v>436</v>
      </c>
    </row>
    <row r="127" spans="1:16" s="158" customFormat="1" ht="30" customHeight="1">
      <c r="A127" s="154" t="s">
        <v>387</v>
      </c>
      <c r="B127" s="104" t="s">
        <v>389</v>
      </c>
      <c r="C127" s="96">
        <f>C129</f>
        <v>0</v>
      </c>
      <c r="D127" s="96">
        <f>D129</f>
        <v>0</v>
      </c>
      <c r="E127" s="96">
        <f>E128+E129</f>
        <v>0</v>
      </c>
      <c r="F127" s="96"/>
      <c r="G127" s="160"/>
      <c r="H127" s="109"/>
      <c r="I127" s="161"/>
      <c r="J127" s="164" t="s">
        <v>187</v>
      </c>
      <c r="K127" s="109" t="s">
        <v>391</v>
      </c>
      <c r="L127" s="157" t="s">
        <v>393</v>
      </c>
    </row>
    <row r="128" spans="1:16" s="158" customFormat="1" ht="30" customHeight="1">
      <c r="A128" s="154"/>
      <c r="B128" s="110" t="s">
        <v>431</v>
      </c>
      <c r="C128" s="97" t="s">
        <v>9</v>
      </c>
      <c r="D128" s="97" t="s">
        <v>9</v>
      </c>
      <c r="E128" s="98">
        <f>'冠名基金收支明细 (2024)'!E126</f>
        <v>0</v>
      </c>
      <c r="F128" s="96"/>
      <c r="G128" s="160"/>
      <c r="H128" s="109"/>
      <c r="I128" s="161"/>
      <c r="J128" s="164" t="s">
        <v>187</v>
      </c>
      <c r="K128" s="109" t="s">
        <v>391</v>
      </c>
      <c r="L128" s="157" t="s">
        <v>437</v>
      </c>
    </row>
    <row r="129" spans="1:18" s="158" customFormat="1" ht="30" customHeight="1">
      <c r="A129" s="163"/>
      <c r="B129" s="110" t="s">
        <v>514</v>
      </c>
      <c r="C129" s="98">
        <v>0</v>
      </c>
      <c r="D129" s="98">
        <v>0</v>
      </c>
      <c r="E129" s="98">
        <f>C129-D129</f>
        <v>0</v>
      </c>
      <c r="F129" s="96"/>
      <c r="G129" s="160"/>
      <c r="H129" s="109"/>
      <c r="I129" s="161"/>
      <c r="J129" s="164" t="s">
        <v>187</v>
      </c>
      <c r="K129" s="109" t="s">
        <v>391</v>
      </c>
      <c r="L129" s="157" t="s">
        <v>393</v>
      </c>
    </row>
    <row r="130" spans="1:18" ht="30" customHeight="1">
      <c r="A130" s="154" t="s">
        <v>507</v>
      </c>
      <c r="B130" s="217" t="s">
        <v>454</v>
      </c>
      <c r="C130" s="96">
        <f>C132</f>
        <v>50000</v>
      </c>
      <c r="D130" s="96">
        <f>D132</f>
        <v>50000</v>
      </c>
      <c r="E130" s="96">
        <f>E131+E132</f>
        <v>0</v>
      </c>
      <c r="F130" s="155"/>
      <c r="G130" s="155"/>
      <c r="H130" s="155"/>
      <c r="I130" s="155"/>
      <c r="J130" s="113" t="s">
        <v>401</v>
      </c>
      <c r="K130" s="161" t="s">
        <v>455</v>
      </c>
      <c r="L130" s="157" t="s">
        <v>491</v>
      </c>
    </row>
    <row r="131" spans="1:18" ht="30" customHeight="1">
      <c r="A131" s="154"/>
      <c r="B131" s="110" t="s">
        <v>431</v>
      </c>
      <c r="C131" s="97" t="s">
        <v>9</v>
      </c>
      <c r="D131" s="97" t="s">
        <v>9</v>
      </c>
      <c r="E131" s="98">
        <f>'冠名基金收支明细 (2024)'!E129</f>
        <v>0</v>
      </c>
      <c r="F131" s="231"/>
      <c r="G131" s="231"/>
      <c r="H131" s="231"/>
      <c r="I131" s="231"/>
      <c r="J131" s="164" t="s">
        <v>401</v>
      </c>
      <c r="K131" s="161" t="s">
        <v>455</v>
      </c>
      <c r="L131" s="157" t="s">
        <v>491</v>
      </c>
    </row>
    <row r="132" spans="1:18" ht="30" customHeight="1">
      <c r="A132" s="154"/>
      <c r="B132" s="110" t="s">
        <v>514</v>
      </c>
      <c r="C132" s="98">
        <v>50000</v>
      </c>
      <c r="D132" s="98">
        <v>50000</v>
      </c>
      <c r="E132" s="98">
        <f>C132-D132</f>
        <v>0</v>
      </c>
      <c r="F132" s="231"/>
      <c r="G132" s="231"/>
      <c r="H132" s="231"/>
      <c r="I132" s="231"/>
      <c r="J132" s="164"/>
      <c r="K132" s="161" t="s">
        <v>455</v>
      </c>
      <c r="L132" s="157" t="s">
        <v>491</v>
      </c>
    </row>
    <row r="133" spans="1:18" ht="30" customHeight="1">
      <c r="A133" s="154" t="s">
        <v>508</v>
      </c>
      <c r="B133" s="217" t="s">
        <v>456</v>
      </c>
      <c r="C133" s="96">
        <f>C135</f>
        <v>50000</v>
      </c>
      <c r="D133" s="96">
        <f>D135</f>
        <v>50000</v>
      </c>
      <c r="E133" s="96">
        <f>E134+E135</f>
        <v>0</v>
      </c>
      <c r="F133" s="155"/>
      <c r="G133" s="155"/>
      <c r="H133" s="155"/>
      <c r="I133" s="155"/>
      <c r="J133" s="113" t="s">
        <v>401</v>
      </c>
      <c r="K133" s="161" t="s">
        <v>457</v>
      </c>
      <c r="L133" s="157" t="s">
        <v>492</v>
      </c>
    </row>
    <row r="134" spans="1:18" ht="30" customHeight="1">
      <c r="A134" s="154"/>
      <c r="B134" s="110" t="s">
        <v>431</v>
      </c>
      <c r="C134" s="97" t="s">
        <v>9</v>
      </c>
      <c r="D134" s="97" t="s">
        <v>9</v>
      </c>
      <c r="E134" s="98">
        <f>'冠名基金收支明细 (2024)'!E131</f>
        <v>0</v>
      </c>
      <c r="F134" s="231"/>
      <c r="G134" s="231"/>
      <c r="H134" s="231"/>
      <c r="I134" s="231"/>
      <c r="J134" s="164" t="s">
        <v>401</v>
      </c>
      <c r="K134" s="161" t="s">
        <v>457</v>
      </c>
      <c r="L134" s="157" t="s">
        <v>492</v>
      </c>
    </row>
    <row r="135" spans="1:18" ht="30" customHeight="1">
      <c r="A135" s="154"/>
      <c r="B135" s="110" t="s">
        <v>514</v>
      </c>
      <c r="C135" s="98">
        <v>50000</v>
      </c>
      <c r="D135" s="98">
        <v>50000</v>
      </c>
      <c r="E135" s="98">
        <f>C135-D135</f>
        <v>0</v>
      </c>
      <c r="F135" s="231"/>
      <c r="G135" s="231"/>
      <c r="H135" s="231"/>
      <c r="I135" s="231"/>
      <c r="J135" s="164" t="s">
        <v>401</v>
      </c>
      <c r="K135" s="161" t="s">
        <v>457</v>
      </c>
      <c r="L135" s="157" t="s">
        <v>492</v>
      </c>
    </row>
    <row r="136" spans="1:18" ht="30" customHeight="1">
      <c r="A136" s="154" t="s">
        <v>525</v>
      </c>
      <c r="B136" s="217" t="s">
        <v>526</v>
      </c>
      <c r="C136" s="96">
        <f>C137</f>
        <v>200000</v>
      </c>
      <c r="D136" s="96">
        <f>D137</f>
        <v>200000</v>
      </c>
      <c r="E136" s="96">
        <f>E137</f>
        <v>0</v>
      </c>
      <c r="F136" s="231"/>
      <c r="G136" s="231"/>
      <c r="H136" s="231"/>
      <c r="I136" s="231"/>
      <c r="J136" s="96" t="s">
        <v>468</v>
      </c>
      <c r="K136" s="96" t="s">
        <v>530</v>
      </c>
      <c r="L136" s="157" t="s">
        <v>527</v>
      </c>
    </row>
    <row r="137" spans="1:18" ht="30" customHeight="1">
      <c r="A137" s="154"/>
      <c r="B137" s="110" t="s">
        <v>514</v>
      </c>
      <c r="C137" s="98">
        <v>200000</v>
      </c>
      <c r="D137" s="98">
        <v>200000</v>
      </c>
      <c r="E137" s="98">
        <f>C137-D137</f>
        <v>0</v>
      </c>
      <c r="F137" s="231"/>
      <c r="G137" s="231"/>
      <c r="H137" s="231"/>
      <c r="I137" s="231"/>
      <c r="J137" s="164" t="s">
        <v>468</v>
      </c>
      <c r="K137" s="161" t="s">
        <v>530</v>
      </c>
      <c r="L137" s="157" t="s">
        <v>527</v>
      </c>
    </row>
    <row r="138" spans="1:18" s="158" customFormat="1" ht="30" customHeight="1">
      <c r="A138" s="154" t="s">
        <v>291</v>
      </c>
      <c r="B138" s="104" t="s">
        <v>414</v>
      </c>
      <c r="C138" s="96">
        <f>C139+C142+C145+C148+C151+C154+C157</f>
        <v>735000</v>
      </c>
      <c r="D138" s="96">
        <f>D139+D142+D145+D148+D151+D154+D157</f>
        <v>701000</v>
      </c>
      <c r="E138" s="96">
        <f>E139+E142+E145+E148+E151+E154+E157</f>
        <v>420100</v>
      </c>
      <c r="F138" s="96">
        <f>SUM(F139:F157)</f>
        <v>125</v>
      </c>
      <c r="G138" s="160">
        <f>SUM(G139:G154)</f>
        <v>160</v>
      </c>
      <c r="H138" s="109" t="s">
        <v>148</v>
      </c>
      <c r="I138" s="161">
        <v>13033513830</v>
      </c>
      <c r="J138" s="113" t="s">
        <v>38</v>
      </c>
      <c r="K138" s="218" t="s">
        <v>149</v>
      </c>
      <c r="L138" s="157" t="s">
        <v>150</v>
      </c>
      <c r="R138" s="159"/>
    </row>
    <row r="139" spans="1:18" s="158" customFormat="1" ht="30" customHeight="1">
      <c r="A139" s="154" t="s">
        <v>146</v>
      </c>
      <c r="B139" s="116" t="s">
        <v>151</v>
      </c>
      <c r="C139" s="115">
        <f>C141</f>
        <v>100000</v>
      </c>
      <c r="D139" s="115">
        <f>D141</f>
        <v>90000</v>
      </c>
      <c r="E139" s="115">
        <f>E140+E141</f>
        <v>11000</v>
      </c>
      <c r="F139" s="98">
        <v>30</v>
      </c>
      <c r="G139" s="176">
        <v>30</v>
      </c>
      <c r="H139" s="109" t="s">
        <v>152</v>
      </c>
      <c r="I139" s="161">
        <v>13812267310</v>
      </c>
      <c r="J139" s="164" t="s">
        <v>38</v>
      </c>
      <c r="K139" s="199" t="s">
        <v>153</v>
      </c>
      <c r="L139" s="157" t="s">
        <v>150</v>
      </c>
      <c r="R139" s="159"/>
    </row>
    <row r="140" spans="1:18" s="158" customFormat="1" ht="30" customHeight="1">
      <c r="A140" s="154"/>
      <c r="B140" s="234" t="s">
        <v>431</v>
      </c>
      <c r="C140" s="97" t="s">
        <v>9</v>
      </c>
      <c r="D140" s="97" t="s">
        <v>9</v>
      </c>
      <c r="E140" s="114">
        <f>'冠名基金收支明细 (2024)'!E134</f>
        <v>1000</v>
      </c>
      <c r="F140" s="98"/>
      <c r="G140" s="176"/>
      <c r="H140" s="109"/>
      <c r="I140" s="161"/>
      <c r="J140" s="164" t="s">
        <v>38</v>
      </c>
      <c r="K140" s="199" t="s">
        <v>153</v>
      </c>
      <c r="L140" s="157" t="s">
        <v>150</v>
      </c>
      <c r="R140" s="159"/>
    </row>
    <row r="141" spans="1:18" s="158" customFormat="1" ht="30" customHeight="1">
      <c r="A141" s="154"/>
      <c r="B141" s="234" t="s">
        <v>514</v>
      </c>
      <c r="C141" s="114">
        <v>100000</v>
      </c>
      <c r="D141" s="114">
        <v>90000</v>
      </c>
      <c r="E141" s="114">
        <f>C141-D141</f>
        <v>10000</v>
      </c>
      <c r="F141" s="98"/>
      <c r="G141" s="176"/>
      <c r="H141" s="109"/>
      <c r="I141" s="161"/>
      <c r="J141" s="164" t="s">
        <v>38</v>
      </c>
      <c r="K141" s="199" t="s">
        <v>153</v>
      </c>
      <c r="L141" s="157" t="s">
        <v>150</v>
      </c>
    </row>
    <row r="142" spans="1:18" s="158" customFormat="1" ht="30" customHeight="1">
      <c r="A142" s="154" t="s">
        <v>292</v>
      </c>
      <c r="B142" s="116" t="s">
        <v>154</v>
      </c>
      <c r="C142" s="115">
        <f>C144</f>
        <v>180000</v>
      </c>
      <c r="D142" s="115">
        <f>D144</f>
        <v>180000</v>
      </c>
      <c r="E142" s="115">
        <f>E143+E144</f>
        <v>60000</v>
      </c>
      <c r="F142" s="98">
        <v>18</v>
      </c>
      <c r="G142" s="176">
        <v>25</v>
      </c>
      <c r="H142" s="109" t="s">
        <v>399</v>
      </c>
      <c r="I142" s="161">
        <v>13961651000</v>
      </c>
      <c r="J142" s="164" t="s">
        <v>38</v>
      </c>
      <c r="K142" s="199" t="s">
        <v>156</v>
      </c>
      <c r="L142" s="157" t="s">
        <v>150</v>
      </c>
    </row>
    <row r="143" spans="1:18" s="158" customFormat="1" ht="30" customHeight="1">
      <c r="A143" s="154"/>
      <c r="B143" s="108" t="s">
        <v>431</v>
      </c>
      <c r="C143" s="114" t="s">
        <v>9</v>
      </c>
      <c r="D143" s="114" t="s">
        <v>9</v>
      </c>
      <c r="E143" s="114">
        <f>'冠名基金收支明细 (2024)'!E137</f>
        <v>60000</v>
      </c>
      <c r="F143" s="98"/>
      <c r="G143" s="176"/>
      <c r="H143" s="109"/>
      <c r="I143" s="161"/>
      <c r="J143" s="164" t="s">
        <v>38</v>
      </c>
      <c r="K143" s="199" t="s">
        <v>156</v>
      </c>
      <c r="L143" s="157" t="s">
        <v>150</v>
      </c>
    </row>
    <row r="144" spans="1:18" s="158" customFormat="1" ht="30" customHeight="1">
      <c r="A144" s="154"/>
      <c r="B144" s="108" t="s">
        <v>514</v>
      </c>
      <c r="C144" s="114">
        <v>180000</v>
      </c>
      <c r="D144" s="114">
        <v>180000</v>
      </c>
      <c r="E144" s="114">
        <f>C144-D144</f>
        <v>0</v>
      </c>
      <c r="F144" s="98"/>
      <c r="G144" s="176"/>
      <c r="H144" s="109"/>
      <c r="I144" s="161"/>
      <c r="J144" s="164" t="s">
        <v>38</v>
      </c>
      <c r="K144" s="199" t="s">
        <v>156</v>
      </c>
      <c r="L144" s="157" t="s">
        <v>150</v>
      </c>
    </row>
    <row r="145" spans="1:18" s="158" customFormat="1" ht="30" customHeight="1">
      <c r="A145" s="154" t="s">
        <v>293</v>
      </c>
      <c r="B145" s="116" t="s">
        <v>157</v>
      </c>
      <c r="C145" s="115">
        <f>C147</f>
        <v>100000</v>
      </c>
      <c r="D145" s="115">
        <f>D147</f>
        <v>100000</v>
      </c>
      <c r="E145" s="115">
        <f>E146+E147</f>
        <v>0</v>
      </c>
      <c r="F145" s="98">
        <v>6</v>
      </c>
      <c r="G145" s="176">
        <v>25</v>
      </c>
      <c r="H145" s="109" t="s">
        <v>158</v>
      </c>
      <c r="I145" s="161">
        <v>13906150158</v>
      </c>
      <c r="J145" s="164" t="s">
        <v>38</v>
      </c>
      <c r="K145" s="199" t="s">
        <v>159</v>
      </c>
      <c r="L145" s="157" t="s">
        <v>150</v>
      </c>
      <c r="R145" s="159"/>
    </row>
    <row r="146" spans="1:18" s="158" customFormat="1" ht="30" customHeight="1">
      <c r="A146" s="154"/>
      <c r="B146" s="108" t="s">
        <v>431</v>
      </c>
      <c r="C146" s="97" t="s">
        <v>9</v>
      </c>
      <c r="D146" s="97" t="s">
        <v>9</v>
      </c>
      <c r="E146" s="114">
        <f>'冠名基金收支明细 (2024)'!E140</f>
        <v>0</v>
      </c>
      <c r="F146" s="98"/>
      <c r="G146" s="176"/>
      <c r="H146" s="109"/>
      <c r="I146" s="161"/>
      <c r="J146" s="164" t="s">
        <v>38</v>
      </c>
      <c r="K146" s="199" t="s">
        <v>159</v>
      </c>
      <c r="L146" s="157" t="s">
        <v>150</v>
      </c>
      <c r="R146" s="159"/>
    </row>
    <row r="147" spans="1:18" s="158" customFormat="1" ht="30" customHeight="1">
      <c r="A147" s="154"/>
      <c r="B147" s="108" t="s">
        <v>514</v>
      </c>
      <c r="C147" s="114">
        <v>100000</v>
      </c>
      <c r="D147" s="114">
        <v>100000</v>
      </c>
      <c r="E147" s="114">
        <f>C147-D147</f>
        <v>0</v>
      </c>
      <c r="F147" s="98"/>
      <c r="G147" s="176"/>
      <c r="H147" s="109"/>
      <c r="I147" s="161"/>
      <c r="J147" s="164" t="s">
        <v>38</v>
      </c>
      <c r="K147" s="199" t="s">
        <v>159</v>
      </c>
      <c r="L147" s="157" t="s">
        <v>150</v>
      </c>
    </row>
    <row r="148" spans="1:18" s="158" customFormat="1" ht="30" customHeight="1">
      <c r="A148" s="154" t="s">
        <v>294</v>
      </c>
      <c r="B148" s="116" t="s">
        <v>160</v>
      </c>
      <c r="C148" s="115">
        <f>C150</f>
        <v>355000</v>
      </c>
      <c r="D148" s="115">
        <f>D150</f>
        <v>331000</v>
      </c>
      <c r="E148" s="115">
        <f>E149+E150</f>
        <v>315100</v>
      </c>
      <c r="F148" s="98">
        <v>38</v>
      </c>
      <c r="G148" s="176">
        <v>40</v>
      </c>
      <c r="H148" s="109" t="s">
        <v>161</v>
      </c>
      <c r="I148" s="161">
        <v>13906172858</v>
      </c>
      <c r="J148" s="164" t="s">
        <v>38</v>
      </c>
      <c r="K148" s="199" t="s">
        <v>162</v>
      </c>
      <c r="L148" s="157" t="s">
        <v>150</v>
      </c>
    </row>
    <row r="149" spans="1:18" s="158" customFormat="1" ht="30" customHeight="1">
      <c r="A149" s="154"/>
      <c r="B149" s="108" t="s">
        <v>431</v>
      </c>
      <c r="C149" s="97" t="s">
        <v>9</v>
      </c>
      <c r="D149" s="97" t="s">
        <v>9</v>
      </c>
      <c r="E149" s="114">
        <f>'冠名基金收支明细 (2024)'!E143</f>
        <v>291100</v>
      </c>
      <c r="F149" s="98"/>
      <c r="G149" s="176"/>
      <c r="H149" s="109"/>
      <c r="I149" s="161"/>
      <c r="J149" s="164" t="s">
        <v>38</v>
      </c>
      <c r="K149" s="199" t="s">
        <v>162</v>
      </c>
      <c r="L149" s="157" t="s">
        <v>150</v>
      </c>
    </row>
    <row r="150" spans="1:18" s="158" customFormat="1" ht="30" customHeight="1">
      <c r="A150" s="154"/>
      <c r="B150" s="108" t="s">
        <v>514</v>
      </c>
      <c r="C150" s="114">
        <v>355000</v>
      </c>
      <c r="D150" s="114">
        <v>331000</v>
      </c>
      <c r="E150" s="114">
        <f>C150-D150</f>
        <v>24000</v>
      </c>
      <c r="F150" s="98"/>
      <c r="G150" s="176"/>
      <c r="H150" s="109"/>
      <c r="I150" s="161"/>
      <c r="J150" s="164" t="s">
        <v>38</v>
      </c>
      <c r="K150" s="199" t="s">
        <v>162</v>
      </c>
      <c r="L150" s="157" t="s">
        <v>150</v>
      </c>
    </row>
    <row r="151" spans="1:18" s="158" customFormat="1" ht="30" customHeight="1">
      <c r="A151" s="154" t="s">
        <v>295</v>
      </c>
      <c r="B151" s="116" t="s">
        <v>163</v>
      </c>
      <c r="C151" s="115">
        <f>C153</f>
        <v>0</v>
      </c>
      <c r="D151" s="115">
        <f>D153</f>
        <v>0</v>
      </c>
      <c r="E151" s="115">
        <f>E152+E153</f>
        <v>0</v>
      </c>
      <c r="F151" s="98">
        <v>15</v>
      </c>
      <c r="G151" s="176">
        <v>20</v>
      </c>
      <c r="H151" s="109" t="s">
        <v>164</v>
      </c>
      <c r="I151" s="161">
        <v>13861708930</v>
      </c>
      <c r="J151" s="164" t="s">
        <v>38</v>
      </c>
      <c r="K151" s="199" t="s">
        <v>165</v>
      </c>
      <c r="L151" s="157" t="s">
        <v>150</v>
      </c>
    </row>
    <row r="152" spans="1:18" s="158" customFormat="1" ht="30" customHeight="1">
      <c r="A152" s="230"/>
      <c r="B152" s="108" t="s">
        <v>431</v>
      </c>
      <c r="C152" s="97" t="s">
        <v>9</v>
      </c>
      <c r="D152" s="97" t="s">
        <v>9</v>
      </c>
      <c r="E152" s="114">
        <f>'冠名基金收支明细 (2024)'!E146</f>
        <v>0</v>
      </c>
      <c r="F152" s="98"/>
      <c r="G152" s="176"/>
      <c r="H152" s="109"/>
      <c r="I152" s="161"/>
      <c r="J152" s="164" t="s">
        <v>38</v>
      </c>
      <c r="K152" s="199" t="s">
        <v>165</v>
      </c>
      <c r="L152" s="157" t="s">
        <v>150</v>
      </c>
    </row>
    <row r="153" spans="1:18" s="158" customFormat="1" ht="30" customHeight="1">
      <c r="A153" s="154"/>
      <c r="B153" s="108" t="s">
        <v>514</v>
      </c>
      <c r="C153" s="114">
        <v>0</v>
      </c>
      <c r="D153" s="114">
        <v>0</v>
      </c>
      <c r="E153" s="114">
        <f>C153-D153</f>
        <v>0</v>
      </c>
      <c r="F153" s="98"/>
      <c r="G153" s="176"/>
      <c r="H153" s="109"/>
      <c r="I153" s="161"/>
      <c r="J153" s="164" t="s">
        <v>38</v>
      </c>
      <c r="K153" s="199" t="s">
        <v>165</v>
      </c>
      <c r="L153" s="157" t="s">
        <v>150</v>
      </c>
    </row>
    <row r="154" spans="1:18" ht="30" customHeight="1">
      <c r="A154" s="154" t="s">
        <v>296</v>
      </c>
      <c r="B154" s="116" t="s">
        <v>166</v>
      </c>
      <c r="C154" s="115">
        <f>C156</f>
        <v>0</v>
      </c>
      <c r="D154" s="115">
        <f>D156</f>
        <v>0</v>
      </c>
      <c r="E154" s="115">
        <f>E155+E156</f>
        <v>4000</v>
      </c>
      <c r="F154" s="98">
        <v>8</v>
      </c>
      <c r="G154" s="176">
        <v>20</v>
      </c>
      <c r="H154" s="109" t="s">
        <v>167</v>
      </c>
      <c r="I154" s="161">
        <v>13812030518</v>
      </c>
      <c r="J154" s="164" t="s">
        <v>38</v>
      </c>
      <c r="K154" s="199" t="s">
        <v>168</v>
      </c>
      <c r="L154" s="157" t="s">
        <v>150</v>
      </c>
    </row>
    <row r="155" spans="1:18" ht="30" customHeight="1">
      <c r="A155" s="154"/>
      <c r="B155" s="108" t="s">
        <v>431</v>
      </c>
      <c r="C155" s="97" t="s">
        <v>9</v>
      </c>
      <c r="D155" s="97" t="s">
        <v>9</v>
      </c>
      <c r="E155" s="114">
        <f>'冠名基金收支明细 (2024)'!E149</f>
        <v>4000</v>
      </c>
      <c r="F155" s="98"/>
      <c r="G155" s="176"/>
      <c r="H155" s="109"/>
      <c r="I155" s="161"/>
      <c r="J155" s="164" t="s">
        <v>38</v>
      </c>
      <c r="K155" s="199" t="s">
        <v>168</v>
      </c>
      <c r="L155" s="157" t="s">
        <v>150</v>
      </c>
    </row>
    <row r="156" spans="1:18" ht="30" customHeight="1">
      <c r="A156" s="154"/>
      <c r="B156" s="108" t="s">
        <v>514</v>
      </c>
      <c r="C156" s="114">
        <v>0</v>
      </c>
      <c r="D156" s="114">
        <v>0</v>
      </c>
      <c r="E156" s="114">
        <f>C156-D156</f>
        <v>0</v>
      </c>
      <c r="F156" s="98"/>
      <c r="G156" s="176"/>
      <c r="H156" s="109"/>
      <c r="I156" s="161"/>
      <c r="J156" s="164" t="s">
        <v>38</v>
      </c>
      <c r="K156" s="199" t="s">
        <v>168</v>
      </c>
      <c r="L156" s="157" t="s">
        <v>150</v>
      </c>
    </row>
    <row r="157" spans="1:18" ht="30" customHeight="1">
      <c r="A157" s="154" t="s">
        <v>297</v>
      </c>
      <c r="B157" s="116" t="s">
        <v>169</v>
      </c>
      <c r="C157" s="115">
        <f>C159</f>
        <v>0</v>
      </c>
      <c r="D157" s="115">
        <f>D159</f>
        <v>0</v>
      </c>
      <c r="E157" s="115">
        <f>E158+E159</f>
        <v>30000</v>
      </c>
      <c r="F157" s="98">
        <v>10</v>
      </c>
      <c r="G157" s="176">
        <v>20</v>
      </c>
      <c r="H157" s="109" t="s">
        <v>170</v>
      </c>
      <c r="I157" s="161">
        <v>13906182608</v>
      </c>
      <c r="J157" s="164" t="s">
        <v>38</v>
      </c>
      <c r="K157" s="199" t="s">
        <v>171</v>
      </c>
      <c r="L157" s="157" t="s">
        <v>150</v>
      </c>
    </row>
    <row r="158" spans="1:18" ht="30" customHeight="1">
      <c r="A158" s="154"/>
      <c r="B158" s="108" t="s">
        <v>431</v>
      </c>
      <c r="C158" s="97" t="s">
        <v>9</v>
      </c>
      <c r="D158" s="97" t="s">
        <v>9</v>
      </c>
      <c r="E158" s="114">
        <f>'冠名基金收支明细 (2024)'!E152</f>
        <v>30000</v>
      </c>
      <c r="F158" s="98"/>
      <c r="G158" s="176"/>
      <c r="H158" s="109"/>
      <c r="I158" s="161"/>
      <c r="J158" s="164" t="s">
        <v>38</v>
      </c>
      <c r="K158" s="199" t="s">
        <v>171</v>
      </c>
      <c r="L158" s="157" t="s">
        <v>150</v>
      </c>
    </row>
    <row r="159" spans="1:18" ht="30" customHeight="1">
      <c r="A159" s="154"/>
      <c r="B159" s="108" t="s">
        <v>514</v>
      </c>
      <c r="C159" s="114">
        <v>0</v>
      </c>
      <c r="D159" s="114">
        <v>0</v>
      </c>
      <c r="E159" s="114">
        <f>C159-D159</f>
        <v>0</v>
      </c>
      <c r="F159" s="98"/>
      <c r="G159" s="176"/>
      <c r="H159" s="109"/>
      <c r="I159" s="161"/>
      <c r="J159" s="164" t="s">
        <v>38</v>
      </c>
      <c r="K159" s="199" t="s">
        <v>171</v>
      </c>
      <c r="L159" s="157" t="s">
        <v>150</v>
      </c>
    </row>
    <row r="160" spans="1:18" ht="30" customHeight="1">
      <c r="A160" s="154" t="s">
        <v>350</v>
      </c>
      <c r="B160" s="104" t="s">
        <v>301</v>
      </c>
      <c r="C160" s="96">
        <f>C162</f>
        <v>1095000</v>
      </c>
      <c r="D160" s="96">
        <f>D162</f>
        <v>1095000</v>
      </c>
      <c r="E160" s="96">
        <f>E161+E162</f>
        <v>0</v>
      </c>
      <c r="F160" s="98"/>
      <c r="G160" s="176"/>
      <c r="H160" s="109"/>
      <c r="I160" s="161"/>
      <c r="J160" s="113" t="s">
        <v>173</v>
      </c>
      <c r="K160" s="199" t="s">
        <v>165</v>
      </c>
      <c r="L160" s="157" t="s">
        <v>340</v>
      </c>
    </row>
    <row r="161" spans="1:12" ht="30" customHeight="1">
      <c r="A161" s="154"/>
      <c r="B161" s="108" t="s">
        <v>431</v>
      </c>
      <c r="C161" s="97" t="s">
        <v>9</v>
      </c>
      <c r="D161" s="97" t="s">
        <v>9</v>
      </c>
      <c r="E161" s="98">
        <f>'冠名基金收支明细 (2024)'!E155</f>
        <v>0</v>
      </c>
      <c r="F161" s="98"/>
      <c r="G161" s="176"/>
      <c r="H161" s="109"/>
      <c r="I161" s="161"/>
      <c r="J161" s="164" t="s">
        <v>173</v>
      </c>
      <c r="K161" s="199" t="s">
        <v>165</v>
      </c>
      <c r="L161" s="157" t="s">
        <v>340</v>
      </c>
    </row>
    <row r="162" spans="1:12" ht="30" customHeight="1">
      <c r="A162" s="154"/>
      <c r="B162" s="108" t="s">
        <v>514</v>
      </c>
      <c r="C162" s="98">
        <v>1095000</v>
      </c>
      <c r="D162" s="98">
        <v>1095000</v>
      </c>
      <c r="E162" s="98">
        <f>C162-D162</f>
        <v>0</v>
      </c>
      <c r="F162" s="98"/>
      <c r="G162" s="176"/>
      <c r="H162" s="109"/>
      <c r="I162" s="161"/>
      <c r="J162" s="164" t="s">
        <v>173</v>
      </c>
      <c r="K162" s="199" t="s">
        <v>165</v>
      </c>
      <c r="L162" s="157" t="s">
        <v>340</v>
      </c>
    </row>
    <row r="163" spans="1:12" ht="30" customHeight="1">
      <c r="A163" s="154" t="s">
        <v>500</v>
      </c>
      <c r="B163" s="217" t="s">
        <v>448</v>
      </c>
      <c r="C163" s="96">
        <f>C165</f>
        <v>60000</v>
      </c>
      <c r="D163" s="96">
        <f>D165</f>
        <v>0</v>
      </c>
      <c r="E163" s="96">
        <f>E164+E165</f>
        <v>60000</v>
      </c>
      <c r="F163" s="155"/>
      <c r="G163" s="155"/>
      <c r="H163" s="155"/>
      <c r="I163" s="155"/>
      <c r="J163" s="113" t="s">
        <v>401</v>
      </c>
      <c r="K163" s="232" t="s">
        <v>449</v>
      </c>
      <c r="L163" s="157" t="s">
        <v>494</v>
      </c>
    </row>
    <row r="164" spans="1:12" ht="30" customHeight="1">
      <c r="A164" s="154"/>
      <c r="B164" s="110" t="s">
        <v>431</v>
      </c>
      <c r="C164" s="97" t="s">
        <v>9</v>
      </c>
      <c r="D164" s="97" t="s">
        <v>9</v>
      </c>
      <c r="E164" s="98">
        <f>'冠名基金收支明细 (2024)'!E158</f>
        <v>0</v>
      </c>
      <c r="F164" s="231"/>
      <c r="G164" s="231"/>
      <c r="H164" s="231"/>
      <c r="I164" s="231"/>
      <c r="J164" s="164" t="s">
        <v>401</v>
      </c>
      <c r="K164" s="232" t="s">
        <v>449</v>
      </c>
      <c r="L164" s="157" t="s">
        <v>494</v>
      </c>
    </row>
    <row r="165" spans="1:12" ht="30" customHeight="1">
      <c r="A165" s="154"/>
      <c r="B165" s="110" t="s">
        <v>514</v>
      </c>
      <c r="C165" s="98">
        <v>60000</v>
      </c>
      <c r="D165" s="98">
        <v>0</v>
      </c>
      <c r="E165" s="98">
        <f>C165-D165</f>
        <v>60000</v>
      </c>
      <c r="F165" s="231"/>
      <c r="G165" s="231"/>
      <c r="H165" s="231"/>
      <c r="I165" s="231"/>
      <c r="J165" s="164" t="s">
        <v>401</v>
      </c>
      <c r="K165" s="232" t="s">
        <v>449</v>
      </c>
      <c r="L165" s="157" t="s">
        <v>494</v>
      </c>
    </row>
    <row r="166" spans="1:12" ht="30" customHeight="1">
      <c r="A166" s="154" t="s">
        <v>504</v>
      </c>
      <c r="B166" s="217" t="s">
        <v>481</v>
      </c>
      <c r="C166" s="96">
        <f>C168</f>
        <v>100000</v>
      </c>
      <c r="D166" s="96">
        <f>D168</f>
        <v>0</v>
      </c>
      <c r="E166" s="96">
        <f>E167+E168</f>
        <v>200000</v>
      </c>
      <c r="F166" s="231"/>
      <c r="G166" s="231"/>
      <c r="H166" s="231"/>
      <c r="I166" s="231"/>
      <c r="J166" s="113" t="s">
        <v>463</v>
      </c>
      <c r="K166" s="161" t="s">
        <v>515</v>
      </c>
      <c r="L166" s="157" t="s">
        <v>496</v>
      </c>
    </row>
    <row r="167" spans="1:12" ht="30" customHeight="1">
      <c r="A167" s="154"/>
      <c r="B167" s="110" t="s">
        <v>431</v>
      </c>
      <c r="C167" s="97" t="s">
        <v>9</v>
      </c>
      <c r="D167" s="97" t="s">
        <v>9</v>
      </c>
      <c r="E167" s="98">
        <f>'冠名基金收支明细 (2024)'!E160</f>
        <v>100000</v>
      </c>
      <c r="F167" s="231"/>
      <c r="G167" s="231"/>
      <c r="H167" s="231"/>
      <c r="I167" s="231"/>
      <c r="J167" s="113" t="s">
        <v>463</v>
      </c>
      <c r="K167" s="161" t="s">
        <v>515</v>
      </c>
      <c r="L167" s="157" t="s">
        <v>496</v>
      </c>
    </row>
    <row r="168" spans="1:12" ht="30" customHeight="1">
      <c r="A168" s="154"/>
      <c r="B168" s="110" t="s">
        <v>513</v>
      </c>
      <c r="C168" s="98">
        <v>100000</v>
      </c>
      <c r="D168" s="98">
        <v>0</v>
      </c>
      <c r="E168" s="98">
        <f>C168-D168</f>
        <v>100000</v>
      </c>
      <c r="F168" s="231"/>
      <c r="G168" s="231"/>
      <c r="H168" s="231"/>
      <c r="I168" s="231"/>
      <c r="J168" s="113" t="s">
        <v>463</v>
      </c>
      <c r="K168" s="161" t="s">
        <v>515</v>
      </c>
      <c r="L168" s="157" t="s">
        <v>496</v>
      </c>
    </row>
    <row r="169" spans="1:12" ht="30" customHeight="1">
      <c r="A169" s="154" t="s">
        <v>505</v>
      </c>
      <c r="B169" s="217" t="s">
        <v>475</v>
      </c>
      <c r="C169" s="96">
        <f>C171</f>
        <v>100000</v>
      </c>
      <c r="D169" s="96">
        <f>D171</f>
        <v>0</v>
      </c>
      <c r="E169" s="96">
        <f>E170+E171</f>
        <v>100000</v>
      </c>
      <c r="F169" s="155"/>
      <c r="G169" s="155"/>
      <c r="H169" s="155"/>
      <c r="I169" s="155"/>
      <c r="J169" s="113" t="s">
        <v>401</v>
      </c>
      <c r="K169" s="161" t="s">
        <v>516</v>
      </c>
      <c r="L169" s="157" t="s">
        <v>497</v>
      </c>
    </row>
    <row r="170" spans="1:12" ht="30" customHeight="1">
      <c r="A170" s="154"/>
      <c r="B170" s="110" t="s">
        <v>431</v>
      </c>
      <c r="C170" s="97" t="s">
        <v>9</v>
      </c>
      <c r="D170" s="97" t="s">
        <v>9</v>
      </c>
      <c r="E170" s="98">
        <f>'冠名基金收支明细 (2024)'!E162</f>
        <v>0</v>
      </c>
      <c r="F170" s="231"/>
      <c r="G170" s="231"/>
      <c r="H170" s="231"/>
      <c r="I170" s="231"/>
      <c r="J170" s="164" t="s">
        <v>401</v>
      </c>
      <c r="K170" s="161" t="s">
        <v>516</v>
      </c>
      <c r="L170" s="157" t="s">
        <v>497</v>
      </c>
    </row>
    <row r="171" spans="1:12" ht="30" customHeight="1">
      <c r="A171" s="154"/>
      <c r="B171" s="110" t="s">
        <v>513</v>
      </c>
      <c r="C171" s="98">
        <v>100000</v>
      </c>
      <c r="D171" s="98">
        <v>0</v>
      </c>
      <c r="E171" s="98">
        <f>C171-D171</f>
        <v>100000</v>
      </c>
      <c r="F171" s="231"/>
      <c r="G171" s="231"/>
      <c r="H171" s="231"/>
      <c r="I171" s="231"/>
      <c r="J171" s="164" t="s">
        <v>401</v>
      </c>
      <c r="K171" s="161" t="s">
        <v>516</v>
      </c>
      <c r="L171" s="157" t="s">
        <v>497</v>
      </c>
    </row>
    <row r="172" spans="1:12" ht="30" customHeight="1">
      <c r="A172" s="154" t="s">
        <v>506</v>
      </c>
      <c r="B172" s="217" t="s">
        <v>458</v>
      </c>
      <c r="C172" s="96">
        <f>C174</f>
        <v>0</v>
      </c>
      <c r="D172" s="96">
        <f>D174</f>
        <v>200000</v>
      </c>
      <c r="E172" s="96">
        <f>E173+E174</f>
        <v>0</v>
      </c>
      <c r="F172" s="155"/>
      <c r="G172" s="155"/>
      <c r="H172" s="155"/>
      <c r="I172" s="155"/>
      <c r="J172" s="113" t="s">
        <v>401</v>
      </c>
      <c r="K172" s="161" t="s">
        <v>459</v>
      </c>
      <c r="L172" s="157" t="s">
        <v>487</v>
      </c>
    </row>
    <row r="173" spans="1:12" ht="30" customHeight="1">
      <c r="A173" s="154"/>
      <c r="B173" s="110" t="s">
        <v>431</v>
      </c>
      <c r="C173" s="97" t="s">
        <v>9</v>
      </c>
      <c r="D173" s="97" t="s">
        <v>9</v>
      </c>
      <c r="E173" s="98">
        <f>'冠名基金收支明细 (2024)'!E164</f>
        <v>200000</v>
      </c>
      <c r="F173" s="231"/>
      <c r="G173" s="231"/>
      <c r="H173" s="231"/>
      <c r="I173" s="231"/>
      <c r="J173" s="164" t="s">
        <v>401</v>
      </c>
      <c r="K173" s="161" t="s">
        <v>459</v>
      </c>
      <c r="L173" s="157" t="s">
        <v>487</v>
      </c>
    </row>
    <row r="174" spans="1:12" ht="30" customHeight="1">
      <c r="A174" s="154"/>
      <c r="B174" s="110" t="s">
        <v>513</v>
      </c>
      <c r="C174" s="98">
        <v>0</v>
      </c>
      <c r="D174" s="98">
        <v>200000</v>
      </c>
      <c r="E174" s="98">
        <f>C174-D174</f>
        <v>-200000</v>
      </c>
      <c r="F174" s="231"/>
      <c r="G174" s="231"/>
      <c r="H174" s="231"/>
      <c r="I174" s="231"/>
      <c r="J174" s="164" t="s">
        <v>401</v>
      </c>
      <c r="K174" s="161" t="s">
        <v>459</v>
      </c>
      <c r="L174" s="157" t="s">
        <v>487</v>
      </c>
    </row>
    <row r="175" spans="1:12" s="158" customFormat="1" ht="30" customHeight="1">
      <c r="A175" s="154" t="s">
        <v>179</v>
      </c>
      <c r="B175" s="104" t="s">
        <v>415</v>
      </c>
      <c r="C175" s="96">
        <f>C177</f>
        <v>565911</v>
      </c>
      <c r="D175" s="96">
        <f>D177</f>
        <v>685320</v>
      </c>
      <c r="E175" s="96">
        <f>E176+E177</f>
        <v>81694</v>
      </c>
      <c r="F175" s="96">
        <v>64</v>
      </c>
      <c r="G175" s="160">
        <v>400</v>
      </c>
      <c r="H175" s="109" t="s">
        <v>181</v>
      </c>
      <c r="I175" s="161">
        <v>13801493939</v>
      </c>
      <c r="J175" s="113" t="s">
        <v>93</v>
      </c>
      <c r="K175" s="199" t="s">
        <v>182</v>
      </c>
      <c r="L175" s="157" t="s">
        <v>183</v>
      </c>
    </row>
    <row r="176" spans="1:12" s="158" customFormat="1" ht="30" customHeight="1">
      <c r="A176" s="163"/>
      <c r="B176" s="110" t="s">
        <v>431</v>
      </c>
      <c r="C176" s="97" t="s">
        <v>9</v>
      </c>
      <c r="D176" s="97" t="s">
        <v>9</v>
      </c>
      <c r="E176" s="98">
        <f>'冠名基金收支明细 (2024)'!E166</f>
        <v>201103</v>
      </c>
      <c r="F176" s="96"/>
      <c r="G176" s="160"/>
      <c r="H176" s="109"/>
      <c r="I176" s="161"/>
      <c r="J176" s="164" t="s">
        <v>93</v>
      </c>
      <c r="K176" s="199" t="s">
        <v>182</v>
      </c>
      <c r="L176" s="157" t="s">
        <v>183</v>
      </c>
    </row>
    <row r="177" spans="1:12" s="158" customFormat="1" ht="30" customHeight="1">
      <c r="A177" s="163"/>
      <c r="B177" s="110" t="s">
        <v>514</v>
      </c>
      <c r="C177" s="98">
        <v>565911</v>
      </c>
      <c r="D177" s="98">
        <v>685320</v>
      </c>
      <c r="E177" s="98">
        <f>C177-D177</f>
        <v>-119409</v>
      </c>
      <c r="F177" s="96"/>
      <c r="G177" s="160"/>
      <c r="H177" s="109"/>
      <c r="I177" s="161"/>
      <c r="J177" s="164" t="s">
        <v>93</v>
      </c>
      <c r="K177" s="199" t="s">
        <v>182</v>
      </c>
      <c r="L177" s="157" t="s">
        <v>183</v>
      </c>
    </row>
    <row r="178" spans="1:12" s="158" customFormat="1" ht="30" customHeight="1">
      <c r="A178" s="154" t="s">
        <v>184</v>
      </c>
      <c r="B178" s="104" t="s">
        <v>416</v>
      </c>
      <c r="C178" s="96">
        <f>C180</f>
        <v>400000</v>
      </c>
      <c r="D178" s="96">
        <f>D180</f>
        <v>505500</v>
      </c>
      <c r="E178" s="96">
        <f>E179+E180</f>
        <v>28000</v>
      </c>
      <c r="F178" s="96">
        <v>40</v>
      </c>
      <c r="G178" s="160">
        <v>195</v>
      </c>
      <c r="H178" s="109" t="s">
        <v>186</v>
      </c>
      <c r="I178" s="161">
        <v>13961104728</v>
      </c>
      <c r="J178" s="113" t="s">
        <v>187</v>
      </c>
      <c r="K178" s="199" t="s">
        <v>188</v>
      </c>
      <c r="L178" s="157" t="s">
        <v>189</v>
      </c>
    </row>
    <row r="179" spans="1:12" s="158" customFormat="1" ht="30" customHeight="1">
      <c r="A179" s="163"/>
      <c r="B179" s="110" t="s">
        <v>431</v>
      </c>
      <c r="C179" s="97" t="s">
        <v>9</v>
      </c>
      <c r="D179" s="97" t="s">
        <v>9</v>
      </c>
      <c r="E179" s="98">
        <f>'冠名基金收支明细 (2024)'!E169</f>
        <v>133500</v>
      </c>
      <c r="F179" s="96"/>
      <c r="G179" s="160"/>
      <c r="H179" s="109"/>
      <c r="I179" s="161"/>
      <c r="J179" s="164" t="s">
        <v>187</v>
      </c>
      <c r="K179" s="199" t="s">
        <v>188</v>
      </c>
      <c r="L179" s="157" t="s">
        <v>189</v>
      </c>
    </row>
    <row r="180" spans="1:12" s="158" customFormat="1" ht="30" customHeight="1">
      <c r="A180" s="163"/>
      <c r="B180" s="110" t="s">
        <v>514</v>
      </c>
      <c r="C180" s="98">
        <v>400000</v>
      </c>
      <c r="D180" s="98">
        <v>505500</v>
      </c>
      <c r="E180" s="98">
        <f>C180-D180</f>
        <v>-105500</v>
      </c>
      <c r="F180" s="96"/>
      <c r="G180" s="160"/>
      <c r="H180" s="109"/>
      <c r="I180" s="161"/>
      <c r="J180" s="164" t="s">
        <v>187</v>
      </c>
      <c r="K180" s="199" t="s">
        <v>188</v>
      </c>
      <c r="L180" s="157" t="s">
        <v>189</v>
      </c>
    </row>
    <row r="181" spans="1:12" s="158" customFormat="1" ht="30" customHeight="1">
      <c r="A181" s="154" t="s">
        <v>190</v>
      </c>
      <c r="B181" s="104" t="s">
        <v>417</v>
      </c>
      <c r="C181" s="96">
        <f>C183</f>
        <v>650000</v>
      </c>
      <c r="D181" s="96">
        <f>D183</f>
        <v>652534.42000000004</v>
      </c>
      <c r="E181" s="96">
        <f>E182+E183</f>
        <v>40425.579999999958</v>
      </c>
      <c r="F181" s="96">
        <v>50</v>
      </c>
      <c r="G181" s="160">
        <v>55</v>
      </c>
      <c r="H181" s="109" t="s">
        <v>186</v>
      </c>
      <c r="I181" s="161">
        <v>13961104728</v>
      </c>
      <c r="J181" s="113" t="s">
        <v>192</v>
      </c>
      <c r="K181" s="199" t="s">
        <v>188</v>
      </c>
      <c r="L181" s="157" t="s">
        <v>193</v>
      </c>
    </row>
    <row r="182" spans="1:12" s="158" customFormat="1" ht="30" customHeight="1">
      <c r="A182" s="163"/>
      <c r="B182" s="110" t="s">
        <v>431</v>
      </c>
      <c r="C182" s="97" t="s">
        <v>9</v>
      </c>
      <c r="D182" s="97" t="s">
        <v>9</v>
      </c>
      <c r="E182" s="98">
        <f>'冠名基金收支明细 (2024)'!E172</f>
        <v>42960</v>
      </c>
      <c r="F182" s="96"/>
      <c r="G182" s="160"/>
      <c r="H182" s="109"/>
      <c r="I182" s="161"/>
      <c r="J182" s="164" t="s">
        <v>192</v>
      </c>
      <c r="K182" s="199" t="s">
        <v>188</v>
      </c>
      <c r="L182" s="157" t="s">
        <v>193</v>
      </c>
    </row>
    <row r="183" spans="1:12" s="158" customFormat="1" ht="30" customHeight="1">
      <c r="A183" s="163"/>
      <c r="B183" s="110" t="s">
        <v>514</v>
      </c>
      <c r="C183" s="98">
        <v>650000</v>
      </c>
      <c r="D183" s="98">
        <v>652534.42000000004</v>
      </c>
      <c r="E183" s="98">
        <f>C183-D183</f>
        <v>-2534.4200000000419</v>
      </c>
      <c r="F183" s="96"/>
      <c r="G183" s="160"/>
      <c r="H183" s="109"/>
      <c r="I183" s="161"/>
      <c r="J183" s="164" t="s">
        <v>192</v>
      </c>
      <c r="K183" s="199" t="s">
        <v>188</v>
      </c>
      <c r="L183" s="157" t="s">
        <v>193</v>
      </c>
    </row>
    <row r="184" spans="1:12" ht="30" customHeight="1">
      <c r="A184" s="154" t="s">
        <v>498</v>
      </c>
      <c r="B184" s="217" t="s">
        <v>407</v>
      </c>
      <c r="C184" s="96">
        <f>C186</f>
        <v>100000</v>
      </c>
      <c r="D184" s="96">
        <f>D186</f>
        <v>250000</v>
      </c>
      <c r="E184" s="96">
        <f>E185+E186</f>
        <v>250000</v>
      </c>
      <c r="F184" s="98"/>
      <c r="G184" s="176"/>
      <c r="H184" s="109"/>
      <c r="I184" s="161"/>
      <c r="J184" s="113" t="s">
        <v>401</v>
      </c>
      <c r="K184" s="161" t="s">
        <v>408</v>
      </c>
      <c r="L184" s="157" t="s">
        <v>428</v>
      </c>
    </row>
    <row r="185" spans="1:12" ht="30" customHeight="1">
      <c r="A185" s="154"/>
      <c r="B185" s="110" t="s">
        <v>431</v>
      </c>
      <c r="C185" s="97" t="s">
        <v>9</v>
      </c>
      <c r="D185" s="97" t="s">
        <v>9</v>
      </c>
      <c r="E185" s="98">
        <f>'冠名基金收支明细 (2024)'!E175</f>
        <v>400000</v>
      </c>
      <c r="F185" s="98"/>
      <c r="G185" s="176"/>
      <c r="H185" s="109"/>
      <c r="I185" s="161"/>
      <c r="J185" s="164" t="s">
        <v>401</v>
      </c>
      <c r="K185" s="161" t="s">
        <v>408</v>
      </c>
      <c r="L185" s="157" t="s">
        <v>428</v>
      </c>
    </row>
    <row r="186" spans="1:12" ht="30" customHeight="1">
      <c r="A186" s="154"/>
      <c r="B186" s="110" t="s">
        <v>514</v>
      </c>
      <c r="C186" s="98">
        <v>100000</v>
      </c>
      <c r="D186" s="98">
        <v>250000</v>
      </c>
      <c r="E186" s="98">
        <f>C186-D186</f>
        <v>-150000</v>
      </c>
      <c r="F186" s="231"/>
      <c r="G186" s="231"/>
      <c r="H186" s="231"/>
      <c r="I186" s="231"/>
      <c r="J186" s="164" t="s">
        <v>187</v>
      </c>
      <c r="K186" s="161" t="s">
        <v>408</v>
      </c>
      <c r="L186" s="157" t="s">
        <v>428</v>
      </c>
    </row>
    <row r="187" spans="1:12" ht="30" customHeight="1">
      <c r="A187" s="154" t="s">
        <v>533</v>
      </c>
      <c r="B187" s="217" t="s">
        <v>528</v>
      </c>
      <c r="C187" s="96">
        <f>C188</f>
        <v>1500000</v>
      </c>
      <c r="D187" s="96">
        <f>D188</f>
        <v>0</v>
      </c>
      <c r="E187" s="96">
        <f>E188</f>
        <v>1500000</v>
      </c>
      <c r="F187" s="231"/>
      <c r="G187" s="231"/>
      <c r="H187" s="231"/>
      <c r="I187" s="231"/>
      <c r="J187" s="164" t="s">
        <v>531</v>
      </c>
      <c r="K187" s="161" t="s">
        <v>532</v>
      </c>
      <c r="L187" s="157" t="s">
        <v>529</v>
      </c>
    </row>
    <row r="188" spans="1:12" ht="30" customHeight="1">
      <c r="A188" s="154"/>
      <c r="B188" s="110" t="s">
        <v>514</v>
      </c>
      <c r="C188" s="98">
        <v>1500000</v>
      </c>
      <c r="D188" s="98">
        <v>0</v>
      </c>
      <c r="E188" s="98">
        <f>C188-D188</f>
        <v>1500000</v>
      </c>
      <c r="F188" s="231"/>
      <c r="G188" s="231"/>
      <c r="H188" s="231"/>
      <c r="I188" s="231"/>
      <c r="J188" s="164" t="s">
        <v>531</v>
      </c>
      <c r="K188" s="161" t="s">
        <v>532</v>
      </c>
      <c r="L188" s="157" t="s">
        <v>529</v>
      </c>
    </row>
    <row r="189" spans="1:12" s="158" customFormat="1" ht="30" customHeight="1">
      <c r="A189" s="154" t="s">
        <v>196</v>
      </c>
      <c r="B189" s="104" t="s">
        <v>418</v>
      </c>
      <c r="C189" s="96">
        <f>C191</f>
        <v>0</v>
      </c>
      <c r="D189" s="96">
        <f>D191</f>
        <v>0</v>
      </c>
      <c r="E189" s="96">
        <f>E190+E191</f>
        <v>7452.5</v>
      </c>
      <c r="F189" s="96">
        <v>12</v>
      </c>
      <c r="G189" s="160">
        <v>130</v>
      </c>
      <c r="H189" s="109" t="s">
        <v>198</v>
      </c>
      <c r="I189" s="161">
        <v>13706203808</v>
      </c>
      <c r="J189" s="113" t="s">
        <v>187</v>
      </c>
      <c r="K189" s="199" t="s">
        <v>199</v>
      </c>
      <c r="L189" s="157" t="s">
        <v>200</v>
      </c>
    </row>
    <row r="190" spans="1:12" s="158" customFormat="1" ht="30" customHeight="1">
      <c r="A190" s="163"/>
      <c r="B190" s="110" t="s">
        <v>431</v>
      </c>
      <c r="C190" s="97" t="s">
        <v>9</v>
      </c>
      <c r="D190" s="97" t="s">
        <v>9</v>
      </c>
      <c r="E190" s="98">
        <f>'冠名基金收支明细 (2024)'!E178</f>
        <v>7452.5</v>
      </c>
      <c r="F190" s="96"/>
      <c r="G190" s="160"/>
      <c r="H190" s="109"/>
      <c r="I190" s="161"/>
      <c r="J190" s="164" t="s">
        <v>187</v>
      </c>
      <c r="K190" s="199" t="s">
        <v>199</v>
      </c>
      <c r="L190" s="157" t="s">
        <v>200</v>
      </c>
    </row>
    <row r="191" spans="1:12" s="158" customFormat="1" ht="30" customHeight="1">
      <c r="A191" s="163"/>
      <c r="B191" s="110" t="s">
        <v>514</v>
      </c>
      <c r="C191" s="98">
        <v>0</v>
      </c>
      <c r="D191" s="98">
        <v>0</v>
      </c>
      <c r="E191" s="98">
        <f>C191-D191</f>
        <v>0</v>
      </c>
      <c r="F191" s="96"/>
      <c r="G191" s="160"/>
      <c r="H191" s="109"/>
      <c r="I191" s="161"/>
      <c r="J191" s="164" t="s">
        <v>187</v>
      </c>
      <c r="K191" s="199" t="s">
        <v>199</v>
      </c>
      <c r="L191" s="157" t="s">
        <v>200</v>
      </c>
    </row>
    <row r="192" spans="1:12" s="158" customFormat="1" ht="30" customHeight="1">
      <c r="A192" s="154" t="s">
        <v>201</v>
      </c>
      <c r="B192" s="104" t="s">
        <v>202</v>
      </c>
      <c r="C192" s="96">
        <f>C195+C198+C201+C204+C207+C210+C213+C193</f>
        <v>950000</v>
      </c>
      <c r="D192" s="96">
        <f>D195+D198+D201+D204+D207+D210+D213+D193</f>
        <v>1050000</v>
      </c>
      <c r="E192" s="96">
        <f>E195+E198+E201+E204+E207+E210+E213+E193</f>
        <v>0</v>
      </c>
      <c r="F192" s="96"/>
      <c r="G192" s="160"/>
      <c r="H192" s="109"/>
      <c r="I192" s="161"/>
      <c r="J192" s="113" t="s">
        <v>10</v>
      </c>
      <c r="K192" s="199" t="s">
        <v>203</v>
      </c>
      <c r="L192" s="157" t="s">
        <v>204</v>
      </c>
    </row>
    <row r="193" spans="1:12" s="158" customFormat="1" ht="30" customHeight="1">
      <c r="A193" s="154"/>
      <c r="B193" s="224" t="s">
        <v>580</v>
      </c>
      <c r="C193" s="96">
        <f>C194</f>
        <v>150000</v>
      </c>
      <c r="D193" s="96">
        <f>D194</f>
        <v>150000</v>
      </c>
      <c r="E193" s="96">
        <f>E194</f>
        <v>0</v>
      </c>
      <c r="F193" s="96"/>
      <c r="G193" s="160"/>
      <c r="H193" s="109"/>
      <c r="I193" s="161"/>
      <c r="J193" s="164" t="s">
        <v>10</v>
      </c>
      <c r="K193" s="199" t="s">
        <v>203</v>
      </c>
      <c r="L193" s="157"/>
    </row>
    <row r="194" spans="1:12" s="158" customFormat="1" ht="30" customHeight="1">
      <c r="A194" s="154"/>
      <c r="B194" s="236" t="s">
        <v>581</v>
      </c>
      <c r="C194" s="114">
        <v>150000</v>
      </c>
      <c r="D194" s="114">
        <v>150000</v>
      </c>
      <c r="E194" s="114">
        <f>C194-D194</f>
        <v>0</v>
      </c>
      <c r="F194" s="96"/>
      <c r="G194" s="160"/>
      <c r="H194" s="109"/>
      <c r="I194" s="161"/>
      <c r="J194" s="164" t="s">
        <v>10</v>
      </c>
      <c r="K194" s="199" t="s">
        <v>203</v>
      </c>
      <c r="L194" s="157"/>
    </row>
    <row r="195" spans="1:12" s="158" customFormat="1" ht="30" customHeight="1">
      <c r="A195" s="163"/>
      <c r="B195" s="116" t="s">
        <v>205</v>
      </c>
      <c r="C195" s="115">
        <f>C197</f>
        <v>0</v>
      </c>
      <c r="D195" s="115">
        <f>D197</f>
        <v>0</v>
      </c>
      <c r="E195" s="115">
        <f>E196+E197</f>
        <v>0</v>
      </c>
      <c r="F195" s="96"/>
      <c r="G195" s="160"/>
      <c r="H195" s="109"/>
      <c r="I195" s="161"/>
      <c r="J195" s="164" t="s">
        <v>10</v>
      </c>
      <c r="K195" s="199" t="s">
        <v>206</v>
      </c>
      <c r="L195" s="157" t="s">
        <v>204</v>
      </c>
    </row>
    <row r="196" spans="1:12" s="158" customFormat="1" ht="30" customHeight="1">
      <c r="A196" s="163"/>
      <c r="B196" s="116" t="s">
        <v>431</v>
      </c>
      <c r="C196" s="97" t="s">
        <v>9</v>
      </c>
      <c r="D196" s="97" t="s">
        <v>9</v>
      </c>
      <c r="E196" s="114">
        <f>'冠名基金收支明细 (2024)'!E182</f>
        <v>0</v>
      </c>
      <c r="F196" s="96"/>
      <c r="G196" s="160"/>
      <c r="H196" s="109"/>
      <c r="I196" s="161"/>
      <c r="J196" s="164" t="s">
        <v>10</v>
      </c>
      <c r="K196" s="199" t="s">
        <v>517</v>
      </c>
      <c r="L196" s="157" t="s">
        <v>204</v>
      </c>
    </row>
    <row r="197" spans="1:12" s="158" customFormat="1" ht="30" customHeight="1">
      <c r="A197" s="163"/>
      <c r="B197" s="117" t="s">
        <v>514</v>
      </c>
      <c r="C197" s="114">
        <v>0</v>
      </c>
      <c r="D197" s="114">
        <v>0</v>
      </c>
      <c r="E197" s="114">
        <f>C197-D197</f>
        <v>0</v>
      </c>
      <c r="F197" s="96"/>
      <c r="G197" s="160"/>
      <c r="H197" s="109"/>
      <c r="I197" s="161"/>
      <c r="J197" s="164" t="s">
        <v>10</v>
      </c>
      <c r="K197" s="199" t="s">
        <v>206</v>
      </c>
      <c r="L197" s="157" t="s">
        <v>204</v>
      </c>
    </row>
    <row r="198" spans="1:12" s="158" customFormat="1" ht="30" customHeight="1">
      <c r="A198" s="163"/>
      <c r="B198" s="116" t="s">
        <v>207</v>
      </c>
      <c r="C198" s="115">
        <f>C200</f>
        <v>300000</v>
      </c>
      <c r="D198" s="115">
        <f>D200</f>
        <v>400000</v>
      </c>
      <c r="E198" s="115">
        <f>E199+E200</f>
        <v>0</v>
      </c>
      <c r="F198" s="96"/>
      <c r="G198" s="160"/>
      <c r="H198" s="109"/>
      <c r="I198" s="161"/>
      <c r="J198" s="164" t="s">
        <v>10</v>
      </c>
      <c r="K198" s="199" t="s">
        <v>208</v>
      </c>
      <c r="L198" s="157" t="s">
        <v>204</v>
      </c>
    </row>
    <row r="199" spans="1:12" s="158" customFormat="1" ht="30" customHeight="1">
      <c r="A199" s="163"/>
      <c r="B199" s="116" t="s">
        <v>431</v>
      </c>
      <c r="C199" s="97" t="s">
        <v>9</v>
      </c>
      <c r="D199" s="97" t="s">
        <v>9</v>
      </c>
      <c r="E199" s="114">
        <f>'冠名基金收支明细 (2024)'!E185</f>
        <v>100000</v>
      </c>
      <c r="F199" s="96"/>
      <c r="G199" s="160"/>
      <c r="H199" s="109"/>
      <c r="I199" s="161"/>
      <c r="J199" s="164" t="s">
        <v>10</v>
      </c>
      <c r="K199" s="199" t="s">
        <v>208</v>
      </c>
      <c r="L199" s="157" t="s">
        <v>204</v>
      </c>
    </row>
    <row r="200" spans="1:12" s="158" customFormat="1" ht="30" customHeight="1">
      <c r="A200" s="163"/>
      <c r="B200" s="117" t="s">
        <v>514</v>
      </c>
      <c r="C200" s="114">
        <v>300000</v>
      </c>
      <c r="D200" s="114">
        <v>400000</v>
      </c>
      <c r="E200" s="114">
        <f>C200-D200</f>
        <v>-100000</v>
      </c>
      <c r="F200" s="96"/>
      <c r="G200" s="160"/>
      <c r="H200" s="109"/>
      <c r="I200" s="161"/>
      <c r="J200" s="164" t="s">
        <v>10</v>
      </c>
      <c r="K200" s="199" t="s">
        <v>208</v>
      </c>
      <c r="L200" s="157" t="s">
        <v>204</v>
      </c>
    </row>
    <row r="201" spans="1:12" s="158" customFormat="1" ht="30" customHeight="1">
      <c r="A201" s="163"/>
      <c r="B201" s="116" t="s">
        <v>209</v>
      </c>
      <c r="C201" s="115">
        <f>C203</f>
        <v>0</v>
      </c>
      <c r="D201" s="115">
        <f>D203</f>
        <v>0</v>
      </c>
      <c r="E201" s="115">
        <f>E202+E203</f>
        <v>0</v>
      </c>
      <c r="F201" s="96"/>
      <c r="G201" s="160"/>
      <c r="H201" s="109"/>
      <c r="I201" s="161"/>
      <c r="J201" s="164" t="s">
        <v>10</v>
      </c>
      <c r="K201" s="199" t="s">
        <v>210</v>
      </c>
      <c r="L201" s="157" t="s">
        <v>204</v>
      </c>
    </row>
    <row r="202" spans="1:12" s="158" customFormat="1" ht="30" customHeight="1">
      <c r="A202" s="163"/>
      <c r="B202" s="116" t="s">
        <v>431</v>
      </c>
      <c r="C202" s="97" t="s">
        <v>9</v>
      </c>
      <c r="D202" s="97" t="s">
        <v>9</v>
      </c>
      <c r="E202" s="114">
        <f>'冠名基金收支明细 (2024)'!E188</f>
        <v>0</v>
      </c>
      <c r="F202" s="96"/>
      <c r="G202" s="160"/>
      <c r="H202" s="109"/>
      <c r="I202" s="161"/>
      <c r="J202" s="164" t="s">
        <v>10</v>
      </c>
      <c r="K202" s="199" t="s">
        <v>211</v>
      </c>
      <c r="L202" s="157" t="s">
        <v>204</v>
      </c>
    </row>
    <row r="203" spans="1:12" s="158" customFormat="1" ht="30" customHeight="1">
      <c r="A203" s="163"/>
      <c r="B203" s="117" t="s">
        <v>514</v>
      </c>
      <c r="C203" s="114">
        <v>0</v>
      </c>
      <c r="D203" s="114">
        <v>0</v>
      </c>
      <c r="E203" s="114">
        <f>C203-D203</f>
        <v>0</v>
      </c>
      <c r="F203" s="96"/>
      <c r="G203" s="160"/>
      <c r="H203" s="109"/>
      <c r="I203" s="161"/>
      <c r="J203" s="164" t="s">
        <v>10</v>
      </c>
      <c r="K203" s="199" t="s">
        <v>211</v>
      </c>
      <c r="L203" s="157" t="s">
        <v>204</v>
      </c>
    </row>
    <row r="204" spans="1:12" s="158" customFormat="1" ht="30" customHeight="1">
      <c r="A204" s="163"/>
      <c r="B204" s="116" t="s">
        <v>302</v>
      </c>
      <c r="C204" s="115">
        <f>C206</f>
        <v>100000</v>
      </c>
      <c r="D204" s="115">
        <f>D206</f>
        <v>100000</v>
      </c>
      <c r="E204" s="115">
        <f>E205+E206</f>
        <v>0</v>
      </c>
      <c r="F204" s="96"/>
      <c r="G204" s="160"/>
      <c r="H204" s="109"/>
      <c r="I204" s="161"/>
      <c r="J204" s="164" t="s">
        <v>10</v>
      </c>
      <c r="K204" s="199" t="s">
        <v>303</v>
      </c>
      <c r="L204" s="157" t="s">
        <v>204</v>
      </c>
    </row>
    <row r="205" spans="1:12" s="158" customFormat="1" ht="30" customHeight="1">
      <c r="A205" s="163"/>
      <c r="B205" s="116" t="s">
        <v>431</v>
      </c>
      <c r="C205" s="97" t="s">
        <v>9</v>
      </c>
      <c r="D205" s="97" t="s">
        <v>9</v>
      </c>
      <c r="E205" s="114">
        <f>'冠名基金收支明细 (2024)'!E191</f>
        <v>0</v>
      </c>
      <c r="F205" s="96"/>
      <c r="G205" s="160"/>
      <c r="H205" s="109"/>
      <c r="I205" s="161"/>
      <c r="J205" s="164" t="s">
        <v>10</v>
      </c>
      <c r="K205" s="199" t="s">
        <v>303</v>
      </c>
      <c r="L205" s="157" t="s">
        <v>204</v>
      </c>
    </row>
    <row r="206" spans="1:12" s="158" customFormat="1" ht="30" customHeight="1">
      <c r="A206" s="163"/>
      <c r="B206" s="117" t="s">
        <v>514</v>
      </c>
      <c r="C206" s="114">
        <v>100000</v>
      </c>
      <c r="D206" s="114">
        <v>100000</v>
      </c>
      <c r="E206" s="114">
        <f>C206-D206</f>
        <v>0</v>
      </c>
      <c r="F206" s="96"/>
      <c r="G206" s="160"/>
      <c r="H206" s="109"/>
      <c r="I206" s="161"/>
      <c r="J206" s="164" t="s">
        <v>10</v>
      </c>
      <c r="K206" s="199" t="s">
        <v>303</v>
      </c>
      <c r="L206" s="157" t="s">
        <v>204</v>
      </c>
    </row>
    <row r="207" spans="1:12" s="158" customFormat="1" ht="30" customHeight="1">
      <c r="A207" s="163"/>
      <c r="B207" s="116" t="s">
        <v>395</v>
      </c>
      <c r="C207" s="115">
        <f>C209</f>
        <v>300000</v>
      </c>
      <c r="D207" s="115">
        <f>D209</f>
        <v>300000</v>
      </c>
      <c r="E207" s="115">
        <f>E208+E209</f>
        <v>0</v>
      </c>
      <c r="F207" s="96"/>
      <c r="G207" s="160"/>
      <c r="H207" s="109"/>
      <c r="I207" s="161"/>
      <c r="J207" s="164" t="s">
        <v>10</v>
      </c>
      <c r="K207" s="199" t="s">
        <v>518</v>
      </c>
      <c r="L207" s="157" t="s">
        <v>204</v>
      </c>
    </row>
    <row r="208" spans="1:12" s="158" customFormat="1" ht="30" customHeight="1">
      <c r="A208" s="163"/>
      <c r="B208" s="116" t="s">
        <v>431</v>
      </c>
      <c r="C208" s="97" t="s">
        <v>9</v>
      </c>
      <c r="D208" s="97" t="s">
        <v>9</v>
      </c>
      <c r="E208" s="114">
        <f>'冠名基金收支明细 (2024)'!E194</f>
        <v>0</v>
      </c>
      <c r="F208" s="96"/>
      <c r="G208" s="160"/>
      <c r="H208" s="109"/>
      <c r="I208" s="161"/>
      <c r="J208" s="164" t="s">
        <v>10</v>
      </c>
      <c r="K208" s="199" t="s">
        <v>518</v>
      </c>
      <c r="L208" s="157" t="s">
        <v>204</v>
      </c>
    </row>
    <row r="209" spans="1:14" s="158" customFormat="1" ht="30" customHeight="1">
      <c r="A209" s="163"/>
      <c r="B209" s="117" t="s">
        <v>514</v>
      </c>
      <c r="C209" s="114">
        <v>300000</v>
      </c>
      <c r="D209" s="114">
        <v>300000</v>
      </c>
      <c r="E209" s="114">
        <f>C209-D209</f>
        <v>0</v>
      </c>
      <c r="F209" s="96"/>
      <c r="G209" s="160"/>
      <c r="H209" s="109"/>
      <c r="I209" s="161"/>
      <c r="J209" s="164" t="s">
        <v>10</v>
      </c>
      <c r="K209" s="199" t="s">
        <v>518</v>
      </c>
      <c r="L209" s="157" t="s">
        <v>204</v>
      </c>
    </row>
    <row r="210" spans="1:14" s="158" customFormat="1" ht="30" customHeight="1">
      <c r="A210" s="163"/>
      <c r="B210" s="117" t="s">
        <v>396</v>
      </c>
      <c r="C210" s="115">
        <f>C212</f>
        <v>0</v>
      </c>
      <c r="D210" s="115">
        <f>D212</f>
        <v>0</v>
      </c>
      <c r="E210" s="115">
        <f>E211+E212</f>
        <v>0</v>
      </c>
      <c r="F210" s="96"/>
      <c r="G210" s="160"/>
      <c r="H210" s="109"/>
      <c r="I210" s="161"/>
      <c r="J210" s="164" t="s">
        <v>10</v>
      </c>
      <c r="K210" s="199" t="s">
        <v>519</v>
      </c>
      <c r="L210" s="157" t="s">
        <v>204</v>
      </c>
    </row>
    <row r="211" spans="1:14" s="158" customFormat="1" ht="30" customHeight="1">
      <c r="A211" s="163"/>
      <c r="B211" s="116" t="s">
        <v>431</v>
      </c>
      <c r="C211" s="97" t="s">
        <v>9</v>
      </c>
      <c r="D211" s="97" t="s">
        <v>9</v>
      </c>
      <c r="E211" s="114">
        <f>'冠名基金收支明细 (2024)'!E197</f>
        <v>0</v>
      </c>
      <c r="F211" s="96"/>
      <c r="G211" s="160"/>
      <c r="H211" s="109"/>
      <c r="I211" s="161"/>
      <c r="J211" s="164" t="s">
        <v>10</v>
      </c>
      <c r="K211" s="199" t="s">
        <v>519</v>
      </c>
      <c r="L211" s="157" t="s">
        <v>204</v>
      </c>
    </row>
    <row r="212" spans="1:14" s="158" customFormat="1" ht="30" customHeight="1">
      <c r="A212" s="163"/>
      <c r="B212" s="117" t="s">
        <v>514</v>
      </c>
      <c r="C212" s="114">
        <v>0</v>
      </c>
      <c r="D212" s="114">
        <v>0</v>
      </c>
      <c r="E212" s="114">
        <f>C212-D212</f>
        <v>0</v>
      </c>
      <c r="F212" s="96"/>
      <c r="G212" s="160"/>
      <c r="H212" s="109"/>
      <c r="I212" s="161"/>
      <c r="J212" s="164" t="s">
        <v>10</v>
      </c>
      <c r="K212" s="199" t="s">
        <v>519</v>
      </c>
      <c r="L212" s="157" t="s">
        <v>139</v>
      </c>
    </row>
    <row r="213" spans="1:14" s="158" customFormat="1" ht="30" customHeight="1">
      <c r="A213" s="163"/>
      <c r="B213" s="117" t="s">
        <v>398</v>
      </c>
      <c r="C213" s="115">
        <f>C215</f>
        <v>100000</v>
      </c>
      <c r="D213" s="115">
        <f>D215</f>
        <v>100000</v>
      </c>
      <c r="E213" s="115">
        <f>E214+E215</f>
        <v>0</v>
      </c>
      <c r="F213" s="96"/>
      <c r="G213" s="160"/>
      <c r="H213" s="109"/>
      <c r="I213" s="161"/>
      <c r="J213" s="164" t="s">
        <v>10</v>
      </c>
      <c r="K213" s="199" t="s">
        <v>520</v>
      </c>
      <c r="L213" s="157" t="s">
        <v>139</v>
      </c>
    </row>
    <row r="214" spans="1:14" s="158" customFormat="1" ht="30" customHeight="1">
      <c r="A214" s="163"/>
      <c r="B214" s="116" t="s">
        <v>431</v>
      </c>
      <c r="C214" s="97" t="s">
        <v>9</v>
      </c>
      <c r="D214" s="97" t="s">
        <v>9</v>
      </c>
      <c r="E214" s="114">
        <f>'冠名基金收支明细 (2024)'!E200</f>
        <v>0</v>
      </c>
      <c r="F214" s="96"/>
      <c r="G214" s="160"/>
      <c r="H214" s="109"/>
      <c r="I214" s="161"/>
      <c r="J214" s="164" t="s">
        <v>10</v>
      </c>
      <c r="K214" s="199" t="s">
        <v>520</v>
      </c>
      <c r="L214" s="157" t="s">
        <v>226</v>
      </c>
    </row>
    <row r="215" spans="1:14" s="158" customFormat="1" ht="30" customHeight="1">
      <c r="A215" s="163"/>
      <c r="B215" s="117" t="s">
        <v>514</v>
      </c>
      <c r="C215" s="114">
        <v>100000</v>
      </c>
      <c r="D215" s="114">
        <v>100000</v>
      </c>
      <c r="E215" s="114">
        <f>C215-D215</f>
        <v>0</v>
      </c>
      <c r="F215" s="96"/>
      <c r="G215" s="160"/>
      <c r="H215" s="109"/>
      <c r="I215" s="161"/>
      <c r="J215" s="164" t="s">
        <v>10</v>
      </c>
      <c r="K215" s="199" t="s">
        <v>520</v>
      </c>
      <c r="L215" s="157" t="s">
        <v>251</v>
      </c>
    </row>
    <row r="216" spans="1:14" ht="30" customHeight="1">
      <c r="A216" s="154" t="s">
        <v>509</v>
      </c>
      <c r="B216" s="217" t="s">
        <v>460</v>
      </c>
      <c r="C216" s="96">
        <f>C218</f>
        <v>50000</v>
      </c>
      <c r="D216" s="96">
        <f>D218</f>
        <v>100000</v>
      </c>
      <c r="E216" s="96">
        <f>E217+E218</f>
        <v>0</v>
      </c>
      <c r="F216" s="155"/>
      <c r="G216" s="155"/>
      <c r="H216" s="155"/>
      <c r="I216" s="155"/>
      <c r="J216" s="113" t="s">
        <v>401</v>
      </c>
      <c r="K216" s="161" t="s">
        <v>521</v>
      </c>
      <c r="L216" s="157" t="s">
        <v>489</v>
      </c>
    </row>
    <row r="217" spans="1:14" ht="30" customHeight="1">
      <c r="A217" s="154"/>
      <c r="B217" s="110" t="s">
        <v>431</v>
      </c>
      <c r="C217" s="97" t="s">
        <v>9</v>
      </c>
      <c r="D217" s="97" t="s">
        <v>9</v>
      </c>
      <c r="E217" s="98">
        <f>'冠名基金收支明细 (2024)'!E203</f>
        <v>50000</v>
      </c>
      <c r="F217" s="231"/>
      <c r="G217" s="231"/>
      <c r="H217" s="231"/>
      <c r="I217" s="231"/>
      <c r="J217" s="164" t="s">
        <v>401</v>
      </c>
      <c r="K217" s="161" t="s">
        <v>521</v>
      </c>
      <c r="L217" s="157" t="s">
        <v>489</v>
      </c>
    </row>
    <row r="218" spans="1:14" ht="30" customHeight="1">
      <c r="A218" s="154"/>
      <c r="B218" s="110" t="s">
        <v>514</v>
      </c>
      <c r="C218" s="98">
        <v>50000</v>
      </c>
      <c r="D218" s="98">
        <v>100000</v>
      </c>
      <c r="E218" s="98">
        <f>C218-D218</f>
        <v>-50000</v>
      </c>
      <c r="F218" s="231"/>
      <c r="G218" s="231"/>
      <c r="H218" s="231"/>
      <c r="I218" s="231"/>
      <c r="J218" s="164" t="s">
        <v>401</v>
      </c>
      <c r="K218" s="161" t="s">
        <v>522</v>
      </c>
      <c r="L218" s="157" t="s">
        <v>489</v>
      </c>
      <c r="N218" s="151"/>
    </row>
    <row r="219" spans="1:14" ht="30" customHeight="1">
      <c r="A219" s="154" t="s">
        <v>510</v>
      </c>
      <c r="B219" s="217" t="s">
        <v>484</v>
      </c>
      <c r="C219" s="96">
        <f>C221</f>
        <v>60000</v>
      </c>
      <c r="D219" s="96">
        <f>D221</f>
        <v>30000</v>
      </c>
      <c r="E219" s="96">
        <f>E220+E221</f>
        <v>80000</v>
      </c>
      <c r="F219" s="155"/>
      <c r="G219" s="155"/>
      <c r="H219" s="155"/>
      <c r="I219" s="155"/>
      <c r="J219" s="113" t="s">
        <v>401</v>
      </c>
      <c r="K219" s="161" t="s">
        <v>523</v>
      </c>
      <c r="L219" s="157" t="s">
        <v>490</v>
      </c>
    </row>
    <row r="220" spans="1:14" ht="30" customHeight="1">
      <c r="A220" s="154"/>
      <c r="B220" s="110" t="s">
        <v>431</v>
      </c>
      <c r="C220" s="97" t="s">
        <v>9</v>
      </c>
      <c r="D220" s="97" t="s">
        <v>9</v>
      </c>
      <c r="E220" s="98">
        <f>'冠名基金收支明细 (2024)'!E205</f>
        <v>50000</v>
      </c>
      <c r="F220" s="231"/>
      <c r="G220" s="231"/>
      <c r="H220" s="231"/>
      <c r="I220" s="231"/>
      <c r="J220" s="164" t="s">
        <v>401</v>
      </c>
      <c r="K220" s="161" t="s">
        <v>523</v>
      </c>
      <c r="L220" s="157" t="s">
        <v>490</v>
      </c>
    </row>
    <row r="221" spans="1:14" ht="30" customHeight="1">
      <c r="A221" s="154"/>
      <c r="B221" s="110" t="s">
        <v>514</v>
      </c>
      <c r="C221" s="98">
        <v>60000</v>
      </c>
      <c r="D221" s="98">
        <v>30000</v>
      </c>
      <c r="E221" s="98">
        <f>C221-D221</f>
        <v>30000</v>
      </c>
      <c r="F221" s="231"/>
      <c r="G221" s="231"/>
      <c r="H221" s="231"/>
      <c r="I221" s="231"/>
      <c r="J221" s="164" t="s">
        <v>401</v>
      </c>
      <c r="K221" s="161" t="s">
        <v>524</v>
      </c>
      <c r="L221" s="157" t="s">
        <v>490</v>
      </c>
    </row>
    <row r="222" spans="1:14" ht="30" customHeight="1">
      <c r="A222" s="154" t="s">
        <v>511</v>
      </c>
      <c r="B222" s="217" t="s">
        <v>474</v>
      </c>
      <c r="C222" s="96">
        <f>C224</f>
        <v>100000</v>
      </c>
      <c r="D222" s="96">
        <f>D224</f>
        <v>100000</v>
      </c>
      <c r="E222" s="96">
        <f>E223+E224</f>
        <v>0</v>
      </c>
      <c r="F222" s="155"/>
      <c r="G222" s="155"/>
      <c r="H222" s="155"/>
      <c r="I222" s="155"/>
      <c r="J222" s="113" t="s">
        <v>401</v>
      </c>
      <c r="K222" s="161" t="s">
        <v>523</v>
      </c>
      <c r="L222" s="157" t="s">
        <v>495</v>
      </c>
    </row>
    <row r="223" spans="1:14" ht="30" customHeight="1">
      <c r="A223" s="154"/>
      <c r="B223" s="110" t="s">
        <v>431</v>
      </c>
      <c r="C223" s="97" t="s">
        <v>9</v>
      </c>
      <c r="D223" s="97" t="s">
        <v>9</v>
      </c>
      <c r="E223" s="98">
        <f>'冠名基金收支明细 (2024)'!E207</f>
        <v>0</v>
      </c>
      <c r="F223" s="231"/>
      <c r="G223" s="231"/>
      <c r="H223" s="231"/>
      <c r="I223" s="231"/>
      <c r="J223" s="164" t="s">
        <v>401</v>
      </c>
      <c r="K223" s="161" t="s">
        <v>523</v>
      </c>
      <c r="L223" s="157" t="s">
        <v>495</v>
      </c>
    </row>
    <row r="224" spans="1:14" ht="30" customHeight="1">
      <c r="A224" s="154"/>
      <c r="B224" s="110" t="s">
        <v>514</v>
      </c>
      <c r="C224" s="98">
        <v>100000</v>
      </c>
      <c r="D224" s="98">
        <v>100000</v>
      </c>
      <c r="E224" s="98">
        <f>C224-D224</f>
        <v>0</v>
      </c>
      <c r="F224" s="231"/>
      <c r="G224" s="231"/>
      <c r="H224" s="231"/>
      <c r="I224" s="231"/>
      <c r="J224" s="164" t="s">
        <v>401</v>
      </c>
      <c r="K224" s="161" t="s">
        <v>523</v>
      </c>
      <c r="L224" s="157" t="s">
        <v>495</v>
      </c>
    </row>
    <row r="225" spans="1:15" ht="30" customHeight="1">
      <c r="A225" s="154" t="s">
        <v>218</v>
      </c>
      <c r="B225" s="104" t="s">
        <v>419</v>
      </c>
      <c r="C225" s="96">
        <f>C227</f>
        <v>165900</v>
      </c>
      <c r="D225" s="96">
        <f>D227</f>
        <v>155900</v>
      </c>
      <c r="E225" s="96">
        <f>E226+E227</f>
        <v>15000</v>
      </c>
      <c r="F225" s="96">
        <v>10</v>
      </c>
      <c r="G225" s="160">
        <v>100</v>
      </c>
      <c r="H225" s="109" t="s">
        <v>220</v>
      </c>
      <c r="I225" s="161">
        <v>13805234229</v>
      </c>
      <c r="J225" s="113" t="s">
        <v>187</v>
      </c>
      <c r="K225" s="102" t="s">
        <v>337</v>
      </c>
      <c r="L225" s="157" t="s">
        <v>222</v>
      </c>
      <c r="M225" s="207"/>
    </row>
    <row r="226" spans="1:15" ht="30" customHeight="1">
      <c r="A226" s="163"/>
      <c r="B226" s="110" t="s">
        <v>431</v>
      </c>
      <c r="C226" s="97" t="s">
        <v>9</v>
      </c>
      <c r="D226" s="97" t="s">
        <v>9</v>
      </c>
      <c r="E226" s="98">
        <f>'冠名基金收支明细 (2024)'!E209</f>
        <v>5000</v>
      </c>
      <c r="F226" s="96"/>
      <c r="G226" s="160"/>
      <c r="H226" s="109"/>
      <c r="I226" s="161"/>
      <c r="J226" s="164" t="s">
        <v>187</v>
      </c>
      <c r="K226" s="103" t="s">
        <v>337</v>
      </c>
      <c r="L226" s="157" t="s">
        <v>222</v>
      </c>
      <c r="M226" s="207"/>
    </row>
    <row r="227" spans="1:15" ht="30" customHeight="1">
      <c r="A227" s="163"/>
      <c r="B227" s="110" t="s">
        <v>514</v>
      </c>
      <c r="C227" s="98">
        <v>165900</v>
      </c>
      <c r="D227" s="98">
        <v>155900</v>
      </c>
      <c r="E227" s="114">
        <f>C227-D227</f>
        <v>10000</v>
      </c>
      <c r="F227" s="96"/>
      <c r="G227" s="160"/>
      <c r="H227" s="109"/>
      <c r="I227" s="161"/>
      <c r="J227" s="164" t="s">
        <v>187</v>
      </c>
      <c r="K227" s="103" t="s">
        <v>337</v>
      </c>
      <c r="L227" s="157" t="s">
        <v>85</v>
      </c>
      <c r="M227" s="207"/>
    </row>
    <row r="228" spans="1:15" ht="30" customHeight="1">
      <c r="A228" s="154" t="s">
        <v>223</v>
      </c>
      <c r="B228" s="104" t="s">
        <v>353</v>
      </c>
      <c r="C228" s="96">
        <f>C230</f>
        <v>200000</v>
      </c>
      <c r="D228" s="96">
        <f>D230</f>
        <v>200000</v>
      </c>
      <c r="E228" s="96">
        <f>E229+E230</f>
        <v>50000</v>
      </c>
      <c r="F228" s="96"/>
      <c r="G228" s="160"/>
      <c r="H228" s="109"/>
      <c r="I228" s="161"/>
      <c r="J228" s="113" t="s">
        <v>187</v>
      </c>
      <c r="K228" s="161" t="s">
        <v>225</v>
      </c>
      <c r="L228" s="157" t="s">
        <v>226</v>
      </c>
      <c r="M228" s="207"/>
    </row>
    <row r="229" spans="1:15" ht="30" customHeight="1">
      <c r="A229" s="163"/>
      <c r="B229" s="110" t="s">
        <v>431</v>
      </c>
      <c r="C229" s="97" t="s">
        <v>9</v>
      </c>
      <c r="D229" s="97" t="s">
        <v>9</v>
      </c>
      <c r="E229" s="98">
        <f>'冠名基金收支明细 (2024)'!E212</f>
        <v>50000</v>
      </c>
      <c r="F229" s="96"/>
      <c r="G229" s="160"/>
      <c r="H229" s="109"/>
      <c r="I229" s="161"/>
      <c r="J229" s="164" t="s">
        <v>187</v>
      </c>
      <c r="K229" s="161" t="s">
        <v>225</v>
      </c>
      <c r="L229" s="157" t="s">
        <v>226</v>
      </c>
      <c r="M229" s="207"/>
    </row>
    <row r="230" spans="1:15" ht="30" customHeight="1">
      <c r="A230" s="163"/>
      <c r="B230" s="110" t="s">
        <v>514</v>
      </c>
      <c r="C230" s="98">
        <v>200000</v>
      </c>
      <c r="D230" s="98">
        <v>200000</v>
      </c>
      <c r="E230" s="98">
        <f>C230-D230</f>
        <v>0</v>
      </c>
      <c r="F230" s="96"/>
      <c r="G230" s="160"/>
      <c r="H230" s="109"/>
      <c r="I230" s="161"/>
      <c r="J230" s="164" t="s">
        <v>187</v>
      </c>
      <c r="K230" s="161" t="s">
        <v>225</v>
      </c>
      <c r="L230" s="157" t="s">
        <v>226</v>
      </c>
      <c r="M230" s="207"/>
    </row>
    <row r="231" spans="1:15" ht="30" customHeight="1">
      <c r="A231" s="154" t="s">
        <v>227</v>
      </c>
      <c r="B231" s="104" t="s">
        <v>354</v>
      </c>
      <c r="C231" s="96">
        <f>C233</f>
        <v>150000</v>
      </c>
      <c r="D231" s="96">
        <f>D233</f>
        <v>150000</v>
      </c>
      <c r="E231" s="96">
        <f>E232+E233</f>
        <v>20000</v>
      </c>
      <c r="F231" s="96"/>
      <c r="G231" s="160"/>
      <c r="H231" s="109"/>
      <c r="I231" s="161"/>
      <c r="J231" s="113" t="s">
        <v>187</v>
      </c>
      <c r="K231" s="161" t="s">
        <v>229</v>
      </c>
      <c r="L231" s="157" t="s">
        <v>230</v>
      </c>
      <c r="M231" s="207"/>
    </row>
    <row r="232" spans="1:15" ht="30" customHeight="1">
      <c r="A232" s="163"/>
      <c r="B232" s="110" t="s">
        <v>431</v>
      </c>
      <c r="C232" s="97" t="s">
        <v>9</v>
      </c>
      <c r="D232" s="97" t="s">
        <v>9</v>
      </c>
      <c r="E232" s="98">
        <f>'冠名基金收支明细 (2024)'!E215</f>
        <v>20000</v>
      </c>
      <c r="F232" s="96"/>
      <c r="G232" s="160"/>
      <c r="H232" s="109"/>
      <c r="I232" s="161"/>
      <c r="J232" s="164" t="s">
        <v>187</v>
      </c>
      <c r="K232" s="161" t="s">
        <v>229</v>
      </c>
      <c r="L232" s="157" t="s">
        <v>230</v>
      </c>
      <c r="M232" s="207"/>
    </row>
    <row r="233" spans="1:15" ht="30" customHeight="1">
      <c r="A233" s="163"/>
      <c r="B233" s="110" t="s">
        <v>514</v>
      </c>
      <c r="C233" s="98">
        <v>150000</v>
      </c>
      <c r="D233" s="98">
        <v>150000</v>
      </c>
      <c r="E233" s="98">
        <f>C233-D233</f>
        <v>0</v>
      </c>
      <c r="F233" s="96"/>
      <c r="G233" s="160"/>
      <c r="H233" s="109"/>
      <c r="I233" s="161"/>
      <c r="J233" s="164" t="s">
        <v>187</v>
      </c>
      <c r="K233" s="161" t="s">
        <v>229</v>
      </c>
      <c r="L233" s="157" t="s">
        <v>230</v>
      </c>
      <c r="M233" s="207"/>
    </row>
    <row r="234" spans="1:15" ht="30" customHeight="1">
      <c r="A234" s="154" t="s">
        <v>233</v>
      </c>
      <c r="B234" s="104" t="s">
        <v>420</v>
      </c>
      <c r="C234" s="96">
        <f>C235+C238+C241+C244</f>
        <v>198000</v>
      </c>
      <c r="D234" s="96">
        <f>D235+D238+D241+D244</f>
        <v>268000</v>
      </c>
      <c r="E234" s="96">
        <f>E235+E238+E241+E244</f>
        <v>0</v>
      </c>
      <c r="F234" s="98"/>
      <c r="G234" s="176"/>
      <c r="H234" s="109"/>
      <c r="I234" s="161"/>
      <c r="J234" s="113" t="s">
        <v>10</v>
      </c>
      <c r="K234" s="199" t="s">
        <v>235</v>
      </c>
      <c r="L234" s="157" t="s">
        <v>236</v>
      </c>
    </row>
    <row r="235" spans="1:15" ht="30" customHeight="1">
      <c r="A235" s="154"/>
      <c r="B235" s="224" t="s">
        <v>237</v>
      </c>
      <c r="C235" s="115">
        <f>C237</f>
        <v>0</v>
      </c>
      <c r="D235" s="115">
        <f>D237</f>
        <v>0</v>
      </c>
      <c r="E235" s="115">
        <f>E236+E237</f>
        <v>0</v>
      </c>
      <c r="F235" s="98"/>
      <c r="G235" s="176"/>
      <c r="H235" s="109"/>
      <c r="I235" s="161"/>
      <c r="J235" s="164" t="s">
        <v>10</v>
      </c>
      <c r="K235" s="161" t="s">
        <v>238</v>
      </c>
      <c r="L235" s="157" t="s">
        <v>236</v>
      </c>
    </row>
    <row r="236" spans="1:15" ht="30" customHeight="1">
      <c r="A236" s="154"/>
      <c r="B236" s="116" t="s">
        <v>431</v>
      </c>
      <c r="C236" s="97" t="s">
        <v>9</v>
      </c>
      <c r="D236" s="97" t="s">
        <v>9</v>
      </c>
      <c r="E236" s="114">
        <f>'冠名基金收支明细 (2024)'!E219</f>
        <v>0</v>
      </c>
      <c r="F236" s="98"/>
      <c r="G236" s="176"/>
      <c r="H236" s="109"/>
      <c r="I236" s="161"/>
      <c r="J236" s="164" t="s">
        <v>10</v>
      </c>
      <c r="K236" s="161" t="s">
        <v>238</v>
      </c>
      <c r="L236" s="157" t="s">
        <v>236</v>
      </c>
      <c r="O236" s="151">
        <f>P4-E4</f>
        <v>0</v>
      </c>
    </row>
    <row r="237" spans="1:15" ht="30" customHeight="1">
      <c r="A237" s="154"/>
      <c r="B237" s="117" t="s">
        <v>514</v>
      </c>
      <c r="C237" s="114">
        <v>0</v>
      </c>
      <c r="D237" s="114">
        <v>0</v>
      </c>
      <c r="E237" s="98">
        <f>C237-D237</f>
        <v>0</v>
      </c>
      <c r="F237" s="98"/>
      <c r="G237" s="176"/>
      <c r="H237" s="109"/>
      <c r="I237" s="161"/>
      <c r="J237" s="164" t="s">
        <v>10</v>
      </c>
      <c r="K237" s="161" t="s">
        <v>238</v>
      </c>
      <c r="L237" s="157" t="s">
        <v>236</v>
      </c>
    </row>
    <row r="238" spans="1:15" ht="30" customHeight="1">
      <c r="A238" s="154"/>
      <c r="B238" s="224" t="s">
        <v>239</v>
      </c>
      <c r="C238" s="115">
        <f>C240</f>
        <v>0</v>
      </c>
      <c r="D238" s="115">
        <f>D240</f>
        <v>0</v>
      </c>
      <c r="E238" s="115">
        <f>E239+E240</f>
        <v>0</v>
      </c>
      <c r="F238" s="98"/>
      <c r="G238" s="176"/>
      <c r="H238" s="109"/>
      <c r="I238" s="161"/>
      <c r="J238" s="164" t="s">
        <v>10</v>
      </c>
      <c r="K238" s="161" t="s">
        <v>240</v>
      </c>
      <c r="L238" s="157" t="s">
        <v>236</v>
      </c>
    </row>
    <row r="239" spans="1:15" ht="30" customHeight="1">
      <c r="A239" s="154"/>
      <c r="B239" s="116" t="s">
        <v>431</v>
      </c>
      <c r="C239" s="97" t="s">
        <v>9</v>
      </c>
      <c r="D239" s="97" t="s">
        <v>9</v>
      </c>
      <c r="E239" s="114">
        <f>'冠名基金收支明细 (2024)'!E222</f>
        <v>0</v>
      </c>
      <c r="F239" s="98"/>
      <c r="G239" s="176"/>
      <c r="H239" s="109"/>
      <c r="I239" s="161"/>
      <c r="J239" s="164" t="s">
        <v>10</v>
      </c>
      <c r="K239" s="161" t="s">
        <v>240</v>
      </c>
      <c r="L239" s="157" t="s">
        <v>236</v>
      </c>
    </row>
    <row r="240" spans="1:15" ht="30" customHeight="1">
      <c r="A240" s="154"/>
      <c r="B240" s="117" t="s">
        <v>514</v>
      </c>
      <c r="C240" s="114">
        <v>0</v>
      </c>
      <c r="D240" s="114">
        <v>0</v>
      </c>
      <c r="E240" s="98">
        <f>C240-D240</f>
        <v>0</v>
      </c>
      <c r="F240" s="98"/>
      <c r="G240" s="176"/>
      <c r="H240" s="109"/>
      <c r="I240" s="161"/>
      <c r="J240" s="164" t="s">
        <v>10</v>
      </c>
      <c r="K240" s="161" t="s">
        <v>240</v>
      </c>
      <c r="L240" s="157" t="s">
        <v>236</v>
      </c>
    </row>
    <row r="241" spans="1:14" ht="30" customHeight="1">
      <c r="A241" s="154"/>
      <c r="B241" s="225" t="s">
        <v>306</v>
      </c>
      <c r="C241" s="115">
        <f>C243</f>
        <v>100000</v>
      </c>
      <c r="D241" s="115">
        <f>D243</f>
        <v>170000</v>
      </c>
      <c r="E241" s="115">
        <f>E242+E243</f>
        <v>0</v>
      </c>
      <c r="F241" s="98"/>
      <c r="G241" s="176"/>
      <c r="H241" s="109"/>
      <c r="I241" s="161"/>
      <c r="J241" s="164" t="s">
        <v>10</v>
      </c>
      <c r="K241" s="161" t="s">
        <v>307</v>
      </c>
      <c r="L241" s="157" t="s">
        <v>236</v>
      </c>
    </row>
    <row r="242" spans="1:14" ht="30" customHeight="1">
      <c r="A242" s="154"/>
      <c r="B242" s="116" t="s">
        <v>431</v>
      </c>
      <c r="C242" s="97" t="s">
        <v>9</v>
      </c>
      <c r="D242" s="97" t="s">
        <v>9</v>
      </c>
      <c r="E242" s="114">
        <f>'冠名基金收支明细 (2024)'!E227</f>
        <v>70000</v>
      </c>
      <c r="F242" s="98"/>
      <c r="G242" s="176"/>
      <c r="H242" s="109"/>
      <c r="I242" s="161"/>
      <c r="J242" s="164" t="s">
        <v>10</v>
      </c>
      <c r="K242" s="161" t="s">
        <v>307</v>
      </c>
      <c r="L242" s="157" t="s">
        <v>236</v>
      </c>
    </row>
    <row r="243" spans="1:14" ht="30" customHeight="1">
      <c r="A243" s="154"/>
      <c r="B243" s="117" t="s">
        <v>514</v>
      </c>
      <c r="C243" s="114">
        <v>100000</v>
      </c>
      <c r="D243" s="114">
        <v>170000</v>
      </c>
      <c r="E243" s="98">
        <f>C243-D243</f>
        <v>-70000</v>
      </c>
      <c r="F243" s="98"/>
      <c r="G243" s="176"/>
      <c r="H243" s="109"/>
      <c r="I243" s="161"/>
      <c r="J243" s="164" t="s">
        <v>10</v>
      </c>
      <c r="K243" s="161" t="s">
        <v>307</v>
      </c>
      <c r="L243" s="157" t="s">
        <v>236</v>
      </c>
    </row>
    <row r="244" spans="1:14" ht="30" customHeight="1">
      <c r="A244" s="154"/>
      <c r="B244" s="225" t="s">
        <v>470</v>
      </c>
      <c r="C244" s="115">
        <f>C246</f>
        <v>98000</v>
      </c>
      <c r="D244" s="115">
        <f>D246</f>
        <v>98000</v>
      </c>
      <c r="E244" s="115">
        <f>E245</f>
        <v>0</v>
      </c>
      <c r="F244" s="98"/>
      <c r="G244" s="176"/>
      <c r="H244" s="109"/>
      <c r="I244" s="161"/>
      <c r="J244" s="164" t="s">
        <v>10</v>
      </c>
      <c r="K244" s="161" t="s">
        <v>471</v>
      </c>
      <c r="L244" s="157" t="s">
        <v>236</v>
      </c>
    </row>
    <row r="245" spans="1:14" ht="30" customHeight="1">
      <c r="A245" s="154"/>
      <c r="B245" s="116" t="s">
        <v>431</v>
      </c>
      <c r="C245" s="97" t="s">
        <v>9</v>
      </c>
      <c r="D245" s="97" t="s">
        <v>9</v>
      </c>
      <c r="E245" s="114">
        <f>'冠名基金收支明细 (2024)'!E230</f>
        <v>0</v>
      </c>
      <c r="F245" s="98"/>
      <c r="G245" s="176"/>
      <c r="H245" s="109"/>
      <c r="I245" s="161"/>
      <c r="J245" s="164" t="s">
        <v>10</v>
      </c>
      <c r="K245" s="161" t="s">
        <v>471</v>
      </c>
      <c r="L245" s="157" t="s">
        <v>236</v>
      </c>
    </row>
    <row r="246" spans="1:14" ht="30" customHeight="1">
      <c r="A246" s="154"/>
      <c r="B246" s="117" t="s">
        <v>514</v>
      </c>
      <c r="C246" s="114">
        <v>98000</v>
      </c>
      <c r="D246" s="114">
        <v>98000</v>
      </c>
      <c r="E246" s="98">
        <f>C246-D246</f>
        <v>0</v>
      </c>
      <c r="F246" s="98"/>
      <c r="G246" s="176"/>
      <c r="H246" s="109"/>
      <c r="I246" s="161"/>
      <c r="J246" s="164" t="s">
        <v>10</v>
      </c>
      <c r="K246" s="161" t="s">
        <v>471</v>
      </c>
      <c r="L246" s="157" t="s">
        <v>236</v>
      </c>
    </row>
    <row r="247" spans="1:14" ht="30" customHeight="1">
      <c r="A247" s="154" t="s">
        <v>247</v>
      </c>
      <c r="B247" s="104" t="s">
        <v>421</v>
      </c>
      <c r="C247" s="96">
        <f>C249</f>
        <v>50000</v>
      </c>
      <c r="D247" s="96">
        <f>D249</f>
        <v>50000</v>
      </c>
      <c r="E247" s="96">
        <f>E248+E249</f>
        <v>150000</v>
      </c>
      <c r="F247" s="98"/>
      <c r="G247" s="176"/>
      <c r="H247" s="109"/>
      <c r="I247" s="161"/>
      <c r="J247" s="113" t="s">
        <v>249</v>
      </c>
      <c r="K247" s="161" t="s">
        <v>250</v>
      </c>
      <c r="L247" s="157" t="s">
        <v>251</v>
      </c>
    </row>
    <row r="248" spans="1:14" ht="30" customHeight="1">
      <c r="A248" s="154"/>
      <c r="B248" s="110" t="s">
        <v>431</v>
      </c>
      <c r="C248" s="97" t="s">
        <v>9</v>
      </c>
      <c r="D248" s="97" t="s">
        <v>9</v>
      </c>
      <c r="E248" s="98">
        <f>'冠名基金收支明细 (2024)'!E232</f>
        <v>150000</v>
      </c>
      <c r="F248" s="98"/>
      <c r="G248" s="176"/>
      <c r="H248" s="109"/>
      <c r="I248" s="161"/>
      <c r="J248" s="164" t="s">
        <v>249</v>
      </c>
      <c r="K248" s="161" t="s">
        <v>250</v>
      </c>
      <c r="L248" s="157" t="s">
        <v>251</v>
      </c>
    </row>
    <row r="249" spans="1:14" ht="30" customHeight="1">
      <c r="A249" s="154"/>
      <c r="B249" s="110" t="s">
        <v>514</v>
      </c>
      <c r="C249" s="98">
        <v>50000</v>
      </c>
      <c r="D249" s="98">
        <v>50000</v>
      </c>
      <c r="E249" s="98">
        <f>C249-D249</f>
        <v>0</v>
      </c>
      <c r="F249" s="98"/>
      <c r="G249" s="176"/>
      <c r="H249" s="109"/>
      <c r="I249" s="161"/>
      <c r="J249" s="164" t="s">
        <v>249</v>
      </c>
      <c r="K249" s="161" t="s">
        <v>250</v>
      </c>
      <c r="L249" s="157" t="s">
        <v>251</v>
      </c>
    </row>
    <row r="250" spans="1:14" ht="30" customHeight="1">
      <c r="A250" s="154" t="s">
        <v>252</v>
      </c>
      <c r="B250" s="104" t="s">
        <v>422</v>
      </c>
      <c r="C250" s="96">
        <f>C252</f>
        <v>100000</v>
      </c>
      <c r="D250" s="96">
        <f>D252</f>
        <v>100000</v>
      </c>
      <c r="E250" s="96">
        <f>E251+E252</f>
        <v>100000</v>
      </c>
      <c r="F250" s="98"/>
      <c r="G250" s="176"/>
      <c r="H250" s="109"/>
      <c r="I250" s="161"/>
      <c r="J250" s="113" t="s">
        <v>249</v>
      </c>
      <c r="K250" s="161" t="s">
        <v>254</v>
      </c>
      <c r="L250" s="157" t="s">
        <v>255</v>
      </c>
    </row>
    <row r="251" spans="1:14" ht="30" customHeight="1">
      <c r="A251" s="154"/>
      <c r="B251" s="110" t="s">
        <v>431</v>
      </c>
      <c r="C251" s="97" t="s">
        <v>9</v>
      </c>
      <c r="D251" s="97" t="s">
        <v>9</v>
      </c>
      <c r="E251" s="98">
        <f>'冠名基金收支明细 (2024)'!E235</f>
        <v>100000</v>
      </c>
      <c r="F251" s="98"/>
      <c r="G251" s="176"/>
      <c r="H251" s="109"/>
      <c r="I251" s="161"/>
      <c r="J251" s="164" t="s">
        <v>249</v>
      </c>
      <c r="K251" s="161" t="s">
        <v>254</v>
      </c>
      <c r="L251" s="157" t="s">
        <v>255</v>
      </c>
    </row>
    <row r="252" spans="1:14" ht="30" customHeight="1">
      <c r="A252" s="154"/>
      <c r="B252" s="110" t="s">
        <v>514</v>
      </c>
      <c r="C252" s="98">
        <v>100000</v>
      </c>
      <c r="D252" s="98">
        <v>100000</v>
      </c>
      <c r="E252" s="98">
        <f>C252-D252</f>
        <v>0</v>
      </c>
      <c r="F252" s="98"/>
      <c r="G252" s="176"/>
      <c r="H252" s="109"/>
      <c r="I252" s="161"/>
      <c r="J252" s="164" t="s">
        <v>249</v>
      </c>
      <c r="K252" s="161" t="s">
        <v>254</v>
      </c>
      <c r="L252" s="157" t="s">
        <v>255</v>
      </c>
    </row>
    <row r="253" spans="1:14" ht="30" customHeight="1">
      <c r="A253" s="154" t="s">
        <v>256</v>
      </c>
      <c r="B253" s="104" t="s">
        <v>423</v>
      </c>
      <c r="C253" s="96">
        <f>C255</f>
        <v>0</v>
      </c>
      <c r="D253" s="96">
        <f>D255</f>
        <v>50000</v>
      </c>
      <c r="E253" s="96">
        <f>E254+E255</f>
        <v>0</v>
      </c>
      <c r="F253" s="98"/>
      <c r="G253" s="176"/>
      <c r="H253" s="109"/>
      <c r="I253" s="161"/>
      <c r="J253" s="113" t="s">
        <v>249</v>
      </c>
      <c r="K253" s="161" t="s">
        <v>258</v>
      </c>
      <c r="L253" s="157" t="s">
        <v>259</v>
      </c>
    </row>
    <row r="254" spans="1:14" ht="30" customHeight="1">
      <c r="A254" s="154"/>
      <c r="B254" s="110" t="s">
        <v>431</v>
      </c>
      <c r="C254" s="97" t="s">
        <v>9</v>
      </c>
      <c r="D254" s="97" t="s">
        <v>9</v>
      </c>
      <c r="E254" s="98">
        <f>'冠名基金收支明细 (2024)'!E238</f>
        <v>50000</v>
      </c>
      <c r="F254" s="98"/>
      <c r="G254" s="176"/>
      <c r="H254" s="109"/>
      <c r="I254" s="161"/>
      <c r="J254" s="164" t="s">
        <v>249</v>
      </c>
      <c r="K254" s="161" t="s">
        <v>258</v>
      </c>
      <c r="L254" s="157" t="s">
        <v>259</v>
      </c>
    </row>
    <row r="255" spans="1:14" ht="30" customHeight="1">
      <c r="A255" s="154"/>
      <c r="B255" s="110" t="s">
        <v>514</v>
      </c>
      <c r="C255" s="98">
        <v>0</v>
      </c>
      <c r="D255" s="98">
        <v>50000</v>
      </c>
      <c r="E255" s="98">
        <f>C255-D255</f>
        <v>-50000</v>
      </c>
      <c r="F255" s="98"/>
      <c r="G255" s="176"/>
      <c r="H255" s="109"/>
      <c r="I255" s="161"/>
      <c r="J255" s="164" t="s">
        <v>249</v>
      </c>
      <c r="K255" s="161" t="s">
        <v>258</v>
      </c>
      <c r="L255" s="157" t="s">
        <v>259</v>
      </c>
      <c r="N255" s="151"/>
    </row>
    <row r="256" spans="1:14" ht="30" customHeight="1">
      <c r="A256" s="154" t="s">
        <v>260</v>
      </c>
      <c r="B256" s="104" t="s">
        <v>424</v>
      </c>
      <c r="C256" s="96">
        <f>C258</f>
        <v>50000</v>
      </c>
      <c r="D256" s="96">
        <f>D258</f>
        <v>50000</v>
      </c>
      <c r="E256" s="96">
        <f>E257+E258</f>
        <v>0</v>
      </c>
      <c r="F256" s="98"/>
      <c r="G256" s="176"/>
      <c r="H256" s="109"/>
      <c r="I256" s="161"/>
      <c r="J256" s="113" t="s">
        <v>249</v>
      </c>
      <c r="K256" s="161" t="s">
        <v>262</v>
      </c>
      <c r="L256" s="157" t="s">
        <v>263</v>
      </c>
      <c r="N256" s="151"/>
    </row>
    <row r="257" spans="1:14" ht="30" customHeight="1">
      <c r="A257" s="154"/>
      <c r="B257" s="110" t="s">
        <v>431</v>
      </c>
      <c r="C257" s="97" t="s">
        <v>9</v>
      </c>
      <c r="D257" s="97" t="s">
        <v>9</v>
      </c>
      <c r="E257" s="98">
        <f>'冠名基金收支明细 (2024)'!E241</f>
        <v>0</v>
      </c>
      <c r="F257" s="98"/>
      <c r="G257" s="176"/>
      <c r="H257" s="109"/>
      <c r="I257" s="161"/>
      <c r="J257" s="164" t="s">
        <v>249</v>
      </c>
      <c r="K257" s="161" t="s">
        <v>262</v>
      </c>
      <c r="L257" s="157" t="s">
        <v>263</v>
      </c>
    </row>
    <row r="258" spans="1:14" ht="30" customHeight="1">
      <c r="A258" s="154"/>
      <c r="B258" s="110" t="s">
        <v>514</v>
      </c>
      <c r="C258" s="98">
        <v>50000</v>
      </c>
      <c r="D258" s="98">
        <v>50000</v>
      </c>
      <c r="E258" s="98">
        <f>C258-D258</f>
        <v>0</v>
      </c>
      <c r="F258" s="98"/>
      <c r="G258" s="176"/>
      <c r="H258" s="109"/>
      <c r="I258" s="161"/>
      <c r="J258" s="164" t="s">
        <v>249</v>
      </c>
      <c r="K258" s="161" t="s">
        <v>262</v>
      </c>
      <c r="L258" s="157" t="s">
        <v>263</v>
      </c>
    </row>
    <row r="259" spans="1:14" ht="30" customHeight="1">
      <c r="A259" s="154" t="s">
        <v>264</v>
      </c>
      <c r="B259" s="104" t="s">
        <v>425</v>
      </c>
      <c r="C259" s="96">
        <f>C261</f>
        <v>90000</v>
      </c>
      <c r="D259" s="96">
        <f>D261</f>
        <v>89858</v>
      </c>
      <c r="E259" s="96">
        <f>E260+E261</f>
        <v>8914</v>
      </c>
      <c r="F259" s="98"/>
      <c r="G259" s="176"/>
      <c r="H259" s="109"/>
      <c r="I259" s="161"/>
      <c r="J259" s="113" t="s">
        <v>249</v>
      </c>
      <c r="K259" s="161" t="s">
        <v>266</v>
      </c>
      <c r="L259" s="157" t="s">
        <v>267</v>
      </c>
    </row>
    <row r="260" spans="1:14" ht="30" customHeight="1">
      <c r="A260" s="154"/>
      <c r="B260" s="110" t="s">
        <v>431</v>
      </c>
      <c r="C260" s="97" t="s">
        <v>9</v>
      </c>
      <c r="D260" s="97" t="s">
        <v>9</v>
      </c>
      <c r="E260" s="98">
        <f>'冠名基金收支明细 (2024)'!E245</f>
        <v>8772</v>
      </c>
      <c r="F260" s="98"/>
      <c r="G260" s="176"/>
      <c r="H260" s="109"/>
      <c r="I260" s="161"/>
      <c r="J260" s="164" t="s">
        <v>249</v>
      </c>
      <c r="K260" s="161" t="s">
        <v>266</v>
      </c>
      <c r="L260" s="157" t="s">
        <v>267</v>
      </c>
    </row>
    <row r="261" spans="1:14" ht="30" customHeight="1">
      <c r="A261" s="154"/>
      <c r="B261" s="110" t="s">
        <v>514</v>
      </c>
      <c r="C261" s="98">
        <v>90000</v>
      </c>
      <c r="D261" s="98">
        <v>89858</v>
      </c>
      <c r="E261" s="98">
        <f>C261-D261</f>
        <v>142</v>
      </c>
      <c r="F261" s="98"/>
      <c r="G261" s="176"/>
      <c r="H261" s="109"/>
      <c r="I261" s="161"/>
      <c r="J261" s="164" t="s">
        <v>249</v>
      </c>
      <c r="K261" s="161" t="s">
        <v>266</v>
      </c>
      <c r="L261" s="157" t="s">
        <v>267</v>
      </c>
    </row>
    <row r="262" spans="1:14" ht="30" customHeight="1">
      <c r="A262" s="154" t="s">
        <v>268</v>
      </c>
      <c r="B262" s="104" t="s">
        <v>269</v>
      </c>
      <c r="C262" s="96">
        <f>C264</f>
        <v>53866.49</v>
      </c>
      <c r="D262" s="96">
        <f>D264</f>
        <v>20000</v>
      </c>
      <c r="E262" s="96">
        <f>E263+E264</f>
        <v>83866.489999999991</v>
      </c>
      <c r="F262" s="98"/>
      <c r="G262" s="176"/>
      <c r="H262" s="109"/>
      <c r="I262" s="161"/>
      <c r="J262" s="113" t="s">
        <v>249</v>
      </c>
      <c r="K262" s="161" t="s">
        <v>270</v>
      </c>
      <c r="L262" s="157" t="s">
        <v>271</v>
      </c>
    </row>
    <row r="263" spans="1:14" ht="30" customHeight="1">
      <c r="A263" s="154"/>
      <c r="B263" s="110" t="s">
        <v>431</v>
      </c>
      <c r="C263" s="97" t="s">
        <v>9</v>
      </c>
      <c r="D263" s="97" t="s">
        <v>9</v>
      </c>
      <c r="E263" s="98">
        <f>'冠名基金收支明细 (2024)'!E248</f>
        <v>50000</v>
      </c>
      <c r="F263" s="98"/>
      <c r="G263" s="176"/>
      <c r="H263" s="109"/>
      <c r="I263" s="161"/>
      <c r="J263" s="164" t="s">
        <v>249</v>
      </c>
      <c r="K263" s="161" t="s">
        <v>270</v>
      </c>
      <c r="L263" s="157" t="s">
        <v>274</v>
      </c>
      <c r="N263" s="151"/>
    </row>
    <row r="264" spans="1:14" ht="30" customHeight="1">
      <c r="A264" s="154"/>
      <c r="B264" s="110" t="s">
        <v>514</v>
      </c>
      <c r="C264" s="98">
        <v>53866.49</v>
      </c>
      <c r="D264" s="98">
        <v>20000</v>
      </c>
      <c r="E264" s="98">
        <f>C264-D264</f>
        <v>33866.49</v>
      </c>
      <c r="F264" s="98"/>
      <c r="G264" s="176"/>
      <c r="H264" s="109"/>
      <c r="I264" s="161"/>
      <c r="J264" s="164" t="s">
        <v>249</v>
      </c>
      <c r="K264" s="161" t="s">
        <v>270</v>
      </c>
      <c r="L264" s="157" t="s">
        <v>278</v>
      </c>
    </row>
    <row r="265" spans="1:14" ht="30" customHeight="1">
      <c r="A265" s="154" t="s">
        <v>272</v>
      </c>
      <c r="B265" s="104" t="s">
        <v>273</v>
      </c>
      <c r="C265" s="96">
        <f>C267</f>
        <v>0</v>
      </c>
      <c r="D265" s="96">
        <f>D267</f>
        <v>0</v>
      </c>
      <c r="E265" s="96">
        <f>E266+E267</f>
        <v>0</v>
      </c>
      <c r="F265" s="98"/>
      <c r="G265" s="176"/>
      <c r="H265" s="109"/>
      <c r="I265" s="161"/>
      <c r="J265" s="113" t="s">
        <v>249</v>
      </c>
      <c r="K265" s="161" t="s">
        <v>270</v>
      </c>
      <c r="L265" s="157" t="s">
        <v>274</v>
      </c>
    </row>
    <row r="266" spans="1:14" ht="30" customHeight="1">
      <c r="A266" s="154"/>
      <c r="B266" s="110" t="s">
        <v>431</v>
      </c>
      <c r="C266" s="97" t="s">
        <v>9</v>
      </c>
      <c r="D266" s="97" t="s">
        <v>9</v>
      </c>
      <c r="E266" s="98">
        <f>'冠名基金收支明细 (2024)'!E251</f>
        <v>0</v>
      </c>
      <c r="F266" s="98"/>
      <c r="G266" s="176"/>
      <c r="H266" s="109"/>
      <c r="I266" s="161"/>
      <c r="J266" s="164" t="s">
        <v>249</v>
      </c>
      <c r="K266" s="161" t="s">
        <v>270</v>
      </c>
      <c r="L266" s="157" t="s">
        <v>274</v>
      </c>
    </row>
    <row r="267" spans="1:14" ht="30" customHeight="1">
      <c r="A267" s="154"/>
      <c r="B267" s="110" t="s">
        <v>514</v>
      </c>
      <c r="C267" s="98">
        <v>0</v>
      </c>
      <c r="D267" s="98">
        <v>0</v>
      </c>
      <c r="E267" s="98">
        <f>C267-D267</f>
        <v>0</v>
      </c>
      <c r="F267" s="98"/>
      <c r="G267" s="176"/>
      <c r="H267" s="109"/>
      <c r="I267" s="161"/>
      <c r="J267" s="164" t="s">
        <v>249</v>
      </c>
      <c r="K267" s="161" t="s">
        <v>270</v>
      </c>
      <c r="L267" s="157" t="s">
        <v>274</v>
      </c>
    </row>
    <row r="268" spans="1:14" ht="30" customHeight="1">
      <c r="A268" s="154" t="s">
        <v>402</v>
      </c>
      <c r="B268" s="104" t="s">
        <v>403</v>
      </c>
      <c r="C268" s="96">
        <f>C270</f>
        <v>50000</v>
      </c>
      <c r="D268" s="96">
        <f>D270</f>
        <v>50000</v>
      </c>
      <c r="E268" s="96">
        <f>E269+E270</f>
        <v>0</v>
      </c>
      <c r="F268" s="98"/>
      <c r="G268" s="176"/>
      <c r="H268" s="109"/>
      <c r="I268" s="161"/>
      <c r="J268" s="113" t="s">
        <v>249</v>
      </c>
      <c r="K268" s="161" t="s">
        <v>405</v>
      </c>
      <c r="L268" s="157" t="s">
        <v>406</v>
      </c>
    </row>
    <row r="269" spans="1:14" ht="30" customHeight="1">
      <c r="A269" s="154"/>
      <c r="B269" s="110" t="s">
        <v>431</v>
      </c>
      <c r="C269" s="97" t="s">
        <v>9</v>
      </c>
      <c r="D269" s="97" t="s">
        <v>9</v>
      </c>
      <c r="E269" s="98">
        <f>'冠名基金收支明细 (2024)'!E254</f>
        <v>0</v>
      </c>
      <c r="F269" s="98"/>
      <c r="G269" s="176"/>
      <c r="H269" s="109"/>
      <c r="I269" s="161"/>
      <c r="J269" s="164" t="s">
        <v>249</v>
      </c>
      <c r="K269" s="161" t="s">
        <v>404</v>
      </c>
      <c r="L269" s="157" t="s">
        <v>406</v>
      </c>
    </row>
    <row r="270" spans="1:14" ht="30" customHeight="1">
      <c r="A270" s="154"/>
      <c r="B270" s="110" t="s">
        <v>514</v>
      </c>
      <c r="C270" s="98">
        <v>50000</v>
      </c>
      <c r="D270" s="98">
        <v>50000</v>
      </c>
      <c r="E270" s="98">
        <f>C270-D270</f>
        <v>0</v>
      </c>
      <c r="F270" s="98"/>
      <c r="G270" s="176"/>
      <c r="H270" s="109"/>
      <c r="I270" s="161"/>
      <c r="J270" s="164" t="s">
        <v>249</v>
      </c>
      <c r="K270" s="161" t="s">
        <v>404</v>
      </c>
      <c r="L270" s="157" t="s">
        <v>444</v>
      </c>
    </row>
    <row r="271" spans="1:14" ht="30" customHeight="1">
      <c r="A271" s="154" t="s">
        <v>275</v>
      </c>
      <c r="B271" s="104" t="s">
        <v>426</v>
      </c>
      <c r="C271" s="96">
        <f>C273</f>
        <v>200000</v>
      </c>
      <c r="D271" s="96">
        <f>D273</f>
        <v>300000</v>
      </c>
      <c r="E271" s="96">
        <f>E272+E273</f>
        <v>0</v>
      </c>
      <c r="F271" s="98"/>
      <c r="G271" s="176"/>
      <c r="H271" s="109"/>
      <c r="I271" s="161"/>
      <c r="J271" s="113" t="s">
        <v>187</v>
      </c>
      <c r="K271" s="161" t="s">
        <v>277</v>
      </c>
      <c r="L271" s="157" t="s">
        <v>278</v>
      </c>
    </row>
    <row r="272" spans="1:14" ht="30" customHeight="1">
      <c r="A272" s="154"/>
      <c r="B272" s="110" t="s">
        <v>431</v>
      </c>
      <c r="C272" s="97" t="s">
        <v>9</v>
      </c>
      <c r="D272" s="97" t="s">
        <v>9</v>
      </c>
      <c r="E272" s="98">
        <f>'冠名基金收支明细 (2024)'!E257</f>
        <v>100000</v>
      </c>
      <c r="F272" s="98"/>
      <c r="G272" s="176"/>
      <c r="H272" s="109"/>
      <c r="I272" s="161"/>
      <c r="J272" s="164" t="s">
        <v>187</v>
      </c>
      <c r="K272" s="161" t="s">
        <v>277</v>
      </c>
      <c r="L272" s="157" t="s">
        <v>278</v>
      </c>
    </row>
    <row r="273" spans="1:15" ht="30" customHeight="1">
      <c r="A273" s="154"/>
      <c r="B273" s="110" t="s">
        <v>514</v>
      </c>
      <c r="C273" s="98">
        <v>200000</v>
      </c>
      <c r="D273" s="98">
        <v>300000</v>
      </c>
      <c r="E273" s="98">
        <f>C273-D273</f>
        <v>-100000</v>
      </c>
      <c r="F273" s="98"/>
      <c r="G273" s="176"/>
      <c r="H273" s="109"/>
      <c r="I273" s="161"/>
      <c r="J273" s="164" t="s">
        <v>187</v>
      </c>
      <c r="K273" s="161" t="s">
        <v>277</v>
      </c>
      <c r="L273" s="157" t="s">
        <v>278</v>
      </c>
    </row>
    <row r="274" spans="1:15" ht="30" customHeight="1">
      <c r="A274" s="154" t="s">
        <v>308</v>
      </c>
      <c r="B274" s="104" t="s">
        <v>355</v>
      </c>
      <c r="C274" s="96">
        <f>C276</f>
        <v>100000</v>
      </c>
      <c r="D274" s="96">
        <f>D276</f>
        <v>200000</v>
      </c>
      <c r="E274" s="96">
        <f>E275+E276</f>
        <v>0</v>
      </c>
      <c r="F274" s="98"/>
      <c r="G274" s="176"/>
      <c r="H274" s="109"/>
      <c r="I274" s="161"/>
      <c r="J274" s="113" t="s">
        <v>187</v>
      </c>
      <c r="K274" s="161" t="s">
        <v>309</v>
      </c>
      <c r="L274" s="157" t="s">
        <v>310</v>
      </c>
    </row>
    <row r="275" spans="1:15" ht="30" customHeight="1">
      <c r="A275" s="154"/>
      <c r="B275" s="110" t="s">
        <v>431</v>
      </c>
      <c r="C275" s="97" t="s">
        <v>9</v>
      </c>
      <c r="D275" s="97" t="s">
        <v>9</v>
      </c>
      <c r="E275" s="98">
        <f>'冠名基金收支明细 (2024)'!E260</f>
        <v>100000</v>
      </c>
      <c r="F275" s="98"/>
      <c r="G275" s="176"/>
      <c r="H275" s="109"/>
      <c r="I275" s="161"/>
      <c r="J275" s="164" t="s">
        <v>187</v>
      </c>
      <c r="K275" s="161" t="s">
        <v>309</v>
      </c>
      <c r="L275" s="157" t="s">
        <v>310</v>
      </c>
    </row>
    <row r="276" spans="1:15" ht="30" customHeight="1">
      <c r="A276" s="154"/>
      <c r="B276" s="110" t="s">
        <v>514</v>
      </c>
      <c r="C276" s="98">
        <v>100000</v>
      </c>
      <c r="D276" s="98">
        <v>200000</v>
      </c>
      <c r="E276" s="98">
        <f>C276-D276</f>
        <v>-100000</v>
      </c>
      <c r="F276" s="98"/>
      <c r="G276" s="176"/>
      <c r="H276" s="109"/>
      <c r="I276" s="161"/>
      <c r="J276" s="164" t="s">
        <v>187</v>
      </c>
      <c r="K276" s="161" t="s">
        <v>309</v>
      </c>
      <c r="L276" s="157" t="s">
        <v>310</v>
      </c>
    </row>
    <row r="277" spans="1:15" ht="30" customHeight="1">
      <c r="A277" s="154" t="s">
        <v>378</v>
      </c>
      <c r="B277" s="104" t="s">
        <v>379</v>
      </c>
      <c r="C277" s="96">
        <f>C279</f>
        <v>0</v>
      </c>
      <c r="D277" s="96">
        <f>D279</f>
        <v>0</v>
      </c>
      <c r="E277" s="96">
        <f>E278+E279</f>
        <v>400</v>
      </c>
      <c r="F277" s="98"/>
      <c r="G277" s="176"/>
      <c r="H277" s="109"/>
      <c r="I277" s="161"/>
      <c r="J277" s="113" t="s">
        <v>187</v>
      </c>
      <c r="K277" s="161" t="s">
        <v>380</v>
      </c>
      <c r="L277" s="157" t="s">
        <v>381</v>
      </c>
    </row>
    <row r="278" spans="1:15" ht="30" customHeight="1">
      <c r="A278" s="154"/>
      <c r="B278" s="110" t="s">
        <v>431</v>
      </c>
      <c r="C278" s="97" t="s">
        <v>9</v>
      </c>
      <c r="D278" s="97" t="s">
        <v>9</v>
      </c>
      <c r="E278" s="98">
        <f>'冠名基金收支明细 (2024)'!E263</f>
        <v>400</v>
      </c>
      <c r="F278" s="98"/>
      <c r="G278" s="176"/>
      <c r="H278" s="109"/>
      <c r="I278" s="161"/>
      <c r="J278" s="164" t="s">
        <v>187</v>
      </c>
      <c r="K278" s="161" t="s">
        <v>380</v>
      </c>
      <c r="L278" s="157" t="s">
        <v>381</v>
      </c>
    </row>
    <row r="279" spans="1:15" ht="30" customHeight="1">
      <c r="A279" s="154"/>
      <c r="B279" s="110" t="s">
        <v>514</v>
      </c>
      <c r="C279" s="98">
        <v>0</v>
      </c>
      <c r="D279" s="98">
        <v>0</v>
      </c>
      <c r="E279" s="98">
        <f>C279-D279</f>
        <v>0</v>
      </c>
      <c r="F279" s="98"/>
      <c r="G279" s="176"/>
      <c r="H279" s="109"/>
      <c r="I279" s="161"/>
      <c r="J279" s="164" t="s">
        <v>187</v>
      </c>
      <c r="K279" s="161" t="s">
        <v>380</v>
      </c>
      <c r="L279" s="157" t="s">
        <v>445</v>
      </c>
    </row>
    <row r="280" spans="1:15" ht="30" customHeight="1">
      <c r="A280" s="154" t="s">
        <v>382</v>
      </c>
      <c r="B280" s="104" t="s">
        <v>383</v>
      </c>
      <c r="C280" s="96">
        <f>C282</f>
        <v>50000</v>
      </c>
      <c r="D280" s="96">
        <f>D282</f>
        <v>50000</v>
      </c>
      <c r="E280" s="96">
        <f>E281+E282</f>
        <v>8500</v>
      </c>
      <c r="F280" s="98"/>
      <c r="G280" s="176"/>
      <c r="H280" s="109"/>
      <c r="I280" s="161"/>
      <c r="J280" s="113" t="s">
        <v>401</v>
      </c>
      <c r="K280" s="161" t="s">
        <v>384</v>
      </c>
      <c r="L280" s="157" t="s">
        <v>385</v>
      </c>
    </row>
    <row r="281" spans="1:15" ht="30" customHeight="1">
      <c r="A281" s="154"/>
      <c r="B281" s="110" t="s">
        <v>431</v>
      </c>
      <c r="C281" s="97" t="s">
        <v>9</v>
      </c>
      <c r="D281" s="97" t="s">
        <v>9</v>
      </c>
      <c r="E281" s="98">
        <f>'冠名基金收支明细 (2024)'!E266</f>
        <v>8500</v>
      </c>
      <c r="F281" s="98"/>
      <c r="G281" s="176"/>
      <c r="H281" s="109"/>
      <c r="I281" s="161"/>
      <c r="J281" s="164" t="s">
        <v>401</v>
      </c>
      <c r="K281" s="161" t="s">
        <v>384</v>
      </c>
      <c r="L281" s="157" t="s">
        <v>385</v>
      </c>
      <c r="N281" s="151">
        <f>C5-D5</f>
        <v>1510928.7599999998</v>
      </c>
      <c r="O281" s="151">
        <f>C4-D4</f>
        <v>6032183.2700000033</v>
      </c>
    </row>
    <row r="282" spans="1:15" ht="30" customHeight="1">
      <c r="A282" s="154"/>
      <c r="B282" s="110" t="s">
        <v>514</v>
      </c>
      <c r="C282" s="98">
        <v>50000</v>
      </c>
      <c r="D282" s="98">
        <v>50000</v>
      </c>
      <c r="E282" s="98">
        <f>C282-D282</f>
        <v>0</v>
      </c>
      <c r="F282" s="98"/>
      <c r="G282" s="176"/>
      <c r="H282" s="109"/>
      <c r="I282" s="161"/>
      <c r="J282" s="164" t="s">
        <v>401</v>
      </c>
      <c r="K282" s="161" t="s">
        <v>384</v>
      </c>
      <c r="L282" s="157" t="s">
        <v>446</v>
      </c>
    </row>
    <row r="283" spans="1:15" ht="30" customHeight="1">
      <c r="A283" s="154" t="s">
        <v>402</v>
      </c>
      <c r="B283" s="217" t="s">
        <v>450</v>
      </c>
      <c r="C283" s="96">
        <f>C285</f>
        <v>0</v>
      </c>
      <c r="D283" s="96">
        <f>D285</f>
        <v>0</v>
      </c>
      <c r="E283" s="96">
        <f>E284+E285</f>
        <v>0</v>
      </c>
      <c r="F283" s="155"/>
      <c r="G283" s="155"/>
      <c r="H283" s="155"/>
      <c r="I283" s="155"/>
      <c r="J283" s="113" t="s">
        <v>401</v>
      </c>
      <c r="K283" s="232" t="s">
        <v>451</v>
      </c>
      <c r="L283" s="157" t="s">
        <v>493</v>
      </c>
    </row>
    <row r="284" spans="1:15" ht="30" customHeight="1">
      <c r="A284" s="154"/>
      <c r="B284" s="110" t="s">
        <v>431</v>
      </c>
      <c r="C284" s="97" t="s">
        <v>9</v>
      </c>
      <c r="D284" s="97" t="s">
        <v>9</v>
      </c>
      <c r="E284" s="98">
        <f>'冠名基金收支明细 (2024)'!E269</f>
        <v>0</v>
      </c>
      <c r="F284" s="231"/>
      <c r="G284" s="231"/>
      <c r="H284" s="231"/>
      <c r="I284" s="231"/>
      <c r="J284" s="164" t="s">
        <v>401</v>
      </c>
      <c r="K284" s="232" t="s">
        <v>451</v>
      </c>
      <c r="L284" s="157" t="s">
        <v>493</v>
      </c>
    </row>
    <row r="285" spans="1:15" ht="30" customHeight="1">
      <c r="A285" s="154"/>
      <c r="B285" s="110" t="s">
        <v>514</v>
      </c>
      <c r="C285" s="98">
        <v>0</v>
      </c>
      <c r="D285" s="98">
        <v>0</v>
      </c>
      <c r="E285" s="98">
        <f>C285-D285</f>
        <v>0</v>
      </c>
      <c r="F285" s="231"/>
      <c r="G285" s="231"/>
      <c r="H285" s="231"/>
      <c r="I285" s="231"/>
      <c r="J285" s="164" t="s">
        <v>401</v>
      </c>
      <c r="K285" s="232" t="s">
        <v>451</v>
      </c>
      <c r="L285" s="157" t="s">
        <v>493</v>
      </c>
    </row>
    <row r="286" spans="1:15" ht="30" customHeight="1">
      <c r="A286" s="154" t="s">
        <v>502</v>
      </c>
      <c r="B286" s="217" t="s">
        <v>452</v>
      </c>
      <c r="C286" s="96">
        <f>C288</f>
        <v>0</v>
      </c>
      <c r="D286" s="96">
        <f>D288</f>
        <v>0</v>
      </c>
      <c r="E286" s="96">
        <f>E287+E288</f>
        <v>0</v>
      </c>
      <c r="F286" s="155"/>
      <c r="G286" s="155"/>
      <c r="H286" s="155"/>
      <c r="I286" s="155"/>
      <c r="J286" s="113" t="s">
        <v>401</v>
      </c>
      <c r="K286" s="232" t="s">
        <v>453</v>
      </c>
      <c r="L286" s="157" t="s">
        <v>488</v>
      </c>
    </row>
    <row r="287" spans="1:15" ht="30" customHeight="1">
      <c r="A287" s="154"/>
      <c r="B287" s="110" t="s">
        <v>431</v>
      </c>
      <c r="C287" s="97" t="s">
        <v>9</v>
      </c>
      <c r="D287" s="97" t="s">
        <v>9</v>
      </c>
      <c r="E287" s="98">
        <f>'冠名基金收支明细 (2024)'!E271</f>
        <v>0</v>
      </c>
      <c r="F287" s="231"/>
      <c r="G287" s="231"/>
      <c r="H287" s="231"/>
      <c r="I287" s="231"/>
      <c r="J287" s="164" t="s">
        <v>401</v>
      </c>
      <c r="K287" s="232" t="s">
        <v>453</v>
      </c>
      <c r="L287" s="157" t="s">
        <v>488</v>
      </c>
    </row>
    <row r="288" spans="1:15" ht="30" customHeight="1">
      <c r="A288" s="154"/>
      <c r="B288" s="110" t="s">
        <v>514</v>
      </c>
      <c r="C288" s="98">
        <v>0</v>
      </c>
      <c r="D288" s="98">
        <v>0</v>
      </c>
      <c r="E288" s="98">
        <f>C288-D288</f>
        <v>0</v>
      </c>
      <c r="F288" s="231"/>
      <c r="G288" s="231"/>
      <c r="H288" s="231"/>
      <c r="I288" s="231"/>
      <c r="J288" s="164" t="s">
        <v>401</v>
      </c>
      <c r="K288" s="232" t="s">
        <v>453</v>
      </c>
      <c r="L288" s="157" t="s">
        <v>488</v>
      </c>
    </row>
    <row r="289" spans="1:12" ht="30" customHeight="1">
      <c r="A289" s="154" t="s">
        <v>503</v>
      </c>
      <c r="B289" s="217" t="s">
        <v>465</v>
      </c>
      <c r="C289" s="96">
        <f>C291</f>
        <v>50000</v>
      </c>
      <c r="D289" s="96">
        <f>D291</f>
        <v>35372</v>
      </c>
      <c r="E289" s="96">
        <f>E290+E291</f>
        <v>31778</v>
      </c>
      <c r="F289" s="155"/>
      <c r="G289" s="155"/>
      <c r="H289" s="155"/>
      <c r="I289" s="155"/>
      <c r="J289" s="113" t="s">
        <v>401</v>
      </c>
      <c r="K289" s="232" t="s">
        <v>466</v>
      </c>
      <c r="L289" s="157" t="s">
        <v>486</v>
      </c>
    </row>
    <row r="290" spans="1:12" ht="30" customHeight="1">
      <c r="A290" s="154"/>
      <c r="B290" s="110" t="s">
        <v>431</v>
      </c>
      <c r="C290" s="97" t="s">
        <v>9</v>
      </c>
      <c r="D290" s="97" t="s">
        <v>9</v>
      </c>
      <c r="E290" s="98">
        <f>'冠名基金收支明细 (2024)'!E273</f>
        <v>17150</v>
      </c>
      <c r="F290" s="231"/>
      <c r="G290" s="231"/>
      <c r="H290" s="231"/>
      <c r="I290" s="231"/>
      <c r="J290" s="164" t="s">
        <v>401</v>
      </c>
      <c r="K290" s="232" t="s">
        <v>466</v>
      </c>
      <c r="L290" s="157" t="s">
        <v>486</v>
      </c>
    </row>
    <row r="291" spans="1:12" ht="30" customHeight="1">
      <c r="A291" s="154"/>
      <c r="B291" s="110" t="s">
        <v>514</v>
      </c>
      <c r="C291" s="98">
        <v>50000</v>
      </c>
      <c r="D291" s="98">
        <v>35372</v>
      </c>
      <c r="E291" s="98">
        <f>C291-D291</f>
        <v>14628</v>
      </c>
      <c r="F291" s="231"/>
      <c r="G291" s="231"/>
      <c r="H291" s="231"/>
      <c r="I291" s="231"/>
      <c r="J291" s="164" t="s">
        <v>401</v>
      </c>
      <c r="K291" s="232" t="s">
        <v>466</v>
      </c>
      <c r="L291" s="157" t="s">
        <v>486</v>
      </c>
    </row>
    <row r="292" spans="1:12" ht="30" customHeight="1">
      <c r="A292" s="154" t="s">
        <v>534</v>
      </c>
      <c r="B292" s="217" t="s">
        <v>538</v>
      </c>
      <c r="C292" s="96">
        <f>C293</f>
        <v>50000</v>
      </c>
      <c r="D292" s="96">
        <f>D293</f>
        <v>50000</v>
      </c>
      <c r="E292" s="96">
        <f>E293</f>
        <v>0</v>
      </c>
      <c r="F292" s="231"/>
      <c r="G292" s="231"/>
      <c r="H292" s="231"/>
      <c r="I292" s="231"/>
      <c r="J292" s="164" t="s">
        <v>401</v>
      </c>
      <c r="K292" s="232" t="s">
        <v>539</v>
      </c>
      <c r="L292" s="157" t="s">
        <v>536</v>
      </c>
    </row>
    <row r="293" spans="1:12" ht="30" customHeight="1">
      <c r="A293" s="154"/>
      <c r="B293" s="110" t="s">
        <v>535</v>
      </c>
      <c r="C293" s="98">
        <v>50000</v>
      </c>
      <c r="D293" s="98">
        <v>50000</v>
      </c>
      <c r="E293" s="98">
        <f>C293-D293</f>
        <v>0</v>
      </c>
      <c r="F293" s="231"/>
      <c r="G293" s="231"/>
      <c r="H293" s="231"/>
      <c r="I293" s="231"/>
      <c r="J293" s="164" t="s">
        <v>401</v>
      </c>
      <c r="K293" s="232" t="s">
        <v>539</v>
      </c>
      <c r="L293" s="157" t="s">
        <v>536</v>
      </c>
    </row>
    <row r="294" spans="1:12" ht="30" customHeight="1">
      <c r="A294" s="154" t="s">
        <v>537</v>
      </c>
      <c r="B294" s="217" t="s">
        <v>540</v>
      </c>
      <c r="C294" s="96">
        <f>C295</f>
        <v>50000</v>
      </c>
      <c r="D294" s="96">
        <f t="shared" ref="D294:E294" si="0">D295</f>
        <v>50000</v>
      </c>
      <c r="E294" s="96">
        <f t="shared" si="0"/>
        <v>0</v>
      </c>
      <c r="F294" s="231"/>
      <c r="G294" s="231"/>
      <c r="H294" s="231"/>
      <c r="I294" s="231"/>
      <c r="J294" s="164" t="s">
        <v>401</v>
      </c>
      <c r="K294" s="232" t="s">
        <v>541</v>
      </c>
      <c r="L294" s="157" t="s">
        <v>542</v>
      </c>
    </row>
    <row r="295" spans="1:12" ht="30" customHeight="1">
      <c r="A295" s="154"/>
      <c r="B295" s="110" t="s">
        <v>535</v>
      </c>
      <c r="C295" s="98">
        <v>50000</v>
      </c>
      <c r="D295" s="98">
        <v>50000</v>
      </c>
      <c r="E295" s="98">
        <f>C295-D295</f>
        <v>0</v>
      </c>
      <c r="F295" s="231"/>
      <c r="G295" s="231"/>
      <c r="H295" s="231"/>
      <c r="I295" s="231"/>
      <c r="J295" s="164" t="s">
        <v>401</v>
      </c>
      <c r="K295" s="232" t="s">
        <v>541</v>
      </c>
      <c r="L295" s="157" t="s">
        <v>542</v>
      </c>
    </row>
    <row r="296" spans="1:12" ht="30" customHeight="1">
      <c r="A296" s="154"/>
      <c r="B296" s="217" t="s">
        <v>555</v>
      </c>
      <c r="C296" s="96">
        <f>C297</f>
        <v>50000</v>
      </c>
      <c r="D296" s="96">
        <f>D297</f>
        <v>50000</v>
      </c>
      <c r="E296" s="96">
        <f>E297</f>
        <v>0</v>
      </c>
      <c r="F296" s="155"/>
      <c r="G296" s="155"/>
      <c r="H296" s="155"/>
      <c r="I296" s="155"/>
      <c r="J296" s="113" t="s">
        <v>401</v>
      </c>
      <c r="K296" s="232" t="s">
        <v>556</v>
      </c>
      <c r="L296" s="157" t="s">
        <v>543</v>
      </c>
    </row>
    <row r="297" spans="1:12" ht="30" customHeight="1">
      <c r="A297" s="154"/>
      <c r="B297" s="110" t="s">
        <v>514</v>
      </c>
      <c r="C297" s="98">
        <v>50000</v>
      </c>
      <c r="D297" s="98">
        <v>50000</v>
      </c>
      <c r="E297" s="98">
        <f>C297-D297</f>
        <v>0</v>
      </c>
      <c r="F297" s="231"/>
      <c r="G297" s="231"/>
      <c r="H297" s="231"/>
      <c r="I297" s="231"/>
      <c r="J297" s="164" t="s">
        <v>401</v>
      </c>
      <c r="K297" s="232" t="s">
        <v>556</v>
      </c>
      <c r="L297" s="157"/>
    </row>
    <row r="298" spans="1:12" ht="30" customHeight="1">
      <c r="A298" s="154"/>
      <c r="B298" s="217" t="s">
        <v>557</v>
      </c>
      <c r="C298" s="96">
        <f>C299</f>
        <v>100000</v>
      </c>
      <c r="D298" s="96">
        <f>D299</f>
        <v>100000</v>
      </c>
      <c r="E298" s="96">
        <f>E299</f>
        <v>0</v>
      </c>
      <c r="F298" s="155"/>
      <c r="G298" s="155"/>
      <c r="H298" s="155"/>
      <c r="I298" s="155"/>
      <c r="J298" s="113" t="s">
        <v>401</v>
      </c>
      <c r="K298" s="232" t="s">
        <v>558</v>
      </c>
      <c r="L298" s="157" t="s">
        <v>544</v>
      </c>
    </row>
    <row r="299" spans="1:12" ht="30" customHeight="1">
      <c r="A299" s="154"/>
      <c r="B299" s="110" t="s">
        <v>514</v>
      </c>
      <c r="C299" s="98">
        <v>100000</v>
      </c>
      <c r="D299" s="98">
        <v>100000</v>
      </c>
      <c r="E299" s="98">
        <f>C299-D299</f>
        <v>0</v>
      </c>
      <c r="F299" s="231"/>
      <c r="G299" s="231"/>
      <c r="H299" s="231"/>
      <c r="I299" s="231"/>
      <c r="J299" s="164" t="s">
        <v>401</v>
      </c>
      <c r="K299" s="232" t="s">
        <v>558</v>
      </c>
      <c r="L299" s="157"/>
    </row>
    <row r="300" spans="1:12" ht="30" customHeight="1">
      <c r="A300" s="154"/>
      <c r="B300" s="217" t="s">
        <v>559</v>
      </c>
      <c r="C300" s="96">
        <f>C301</f>
        <v>100000</v>
      </c>
      <c r="D300" s="96">
        <f>D301</f>
        <v>90000</v>
      </c>
      <c r="E300" s="96">
        <f>E301</f>
        <v>10000</v>
      </c>
      <c r="F300" s="155"/>
      <c r="G300" s="155"/>
      <c r="H300" s="155"/>
      <c r="I300" s="155"/>
      <c r="J300" s="113" t="s">
        <v>401</v>
      </c>
      <c r="K300" s="232" t="s">
        <v>560</v>
      </c>
      <c r="L300" s="157" t="s">
        <v>545</v>
      </c>
    </row>
    <row r="301" spans="1:12" ht="30" customHeight="1">
      <c r="A301" s="154"/>
      <c r="B301" s="110" t="s">
        <v>514</v>
      </c>
      <c r="C301" s="98">
        <v>100000</v>
      </c>
      <c r="D301" s="98">
        <v>90000</v>
      </c>
      <c r="E301" s="98">
        <f>C301-D301</f>
        <v>10000</v>
      </c>
      <c r="F301" s="231"/>
      <c r="G301" s="231"/>
      <c r="H301" s="231"/>
      <c r="I301" s="231"/>
      <c r="J301" s="164" t="s">
        <v>401</v>
      </c>
      <c r="K301" s="232" t="s">
        <v>560</v>
      </c>
      <c r="L301" s="157"/>
    </row>
    <row r="302" spans="1:12" ht="30" customHeight="1">
      <c r="A302" s="154"/>
      <c r="B302" s="217" t="s">
        <v>561</v>
      </c>
      <c r="C302" s="96">
        <f>C303</f>
        <v>62000</v>
      </c>
      <c r="D302" s="96">
        <f>D303</f>
        <v>62000</v>
      </c>
      <c r="E302" s="96">
        <f>E303</f>
        <v>0</v>
      </c>
      <c r="F302" s="155"/>
      <c r="G302" s="155"/>
      <c r="H302" s="155"/>
      <c r="I302" s="155"/>
      <c r="J302" s="113" t="s">
        <v>463</v>
      </c>
      <c r="K302" s="164" t="s">
        <v>562</v>
      </c>
      <c r="L302" s="157" t="s">
        <v>546</v>
      </c>
    </row>
    <row r="303" spans="1:12" ht="30" customHeight="1">
      <c r="A303" s="154"/>
      <c r="B303" s="110" t="s">
        <v>514</v>
      </c>
      <c r="C303" s="98">
        <v>62000</v>
      </c>
      <c r="D303" s="98">
        <v>62000</v>
      </c>
      <c r="E303" s="98">
        <f>C303-D303</f>
        <v>0</v>
      </c>
      <c r="F303" s="231"/>
      <c r="G303" s="231"/>
      <c r="H303" s="231"/>
      <c r="I303" s="231"/>
      <c r="J303" s="164" t="s">
        <v>463</v>
      </c>
      <c r="K303" s="164" t="s">
        <v>562</v>
      </c>
      <c r="L303" s="157"/>
    </row>
    <row r="304" spans="1:12" ht="30" customHeight="1">
      <c r="A304" s="154"/>
      <c r="B304" s="217" t="s">
        <v>563</v>
      </c>
      <c r="C304" s="96">
        <f>C305</f>
        <v>100000</v>
      </c>
      <c r="D304" s="96">
        <f>D305</f>
        <v>0</v>
      </c>
      <c r="E304" s="96">
        <f>E305</f>
        <v>100000</v>
      </c>
      <c r="F304" s="155"/>
      <c r="G304" s="155"/>
      <c r="H304" s="155"/>
      <c r="I304" s="155"/>
      <c r="J304" s="113" t="s">
        <v>401</v>
      </c>
      <c r="K304" s="232" t="s">
        <v>564</v>
      </c>
      <c r="L304" s="157" t="s">
        <v>547</v>
      </c>
    </row>
    <row r="305" spans="1:12" ht="30" customHeight="1">
      <c r="A305" s="154"/>
      <c r="B305" s="110" t="s">
        <v>514</v>
      </c>
      <c r="C305" s="98">
        <v>100000</v>
      </c>
      <c r="D305" s="98">
        <v>0</v>
      </c>
      <c r="E305" s="98">
        <f>C305-D305</f>
        <v>100000</v>
      </c>
      <c r="F305" s="231"/>
      <c r="G305" s="231"/>
      <c r="H305" s="231"/>
      <c r="I305" s="231"/>
      <c r="J305" s="164" t="s">
        <v>401</v>
      </c>
      <c r="K305" s="232" t="s">
        <v>564</v>
      </c>
      <c r="L305" s="157"/>
    </row>
    <row r="306" spans="1:12" ht="30" customHeight="1">
      <c r="A306" s="154"/>
      <c r="B306" s="217" t="s">
        <v>565</v>
      </c>
      <c r="C306" s="96">
        <f>C307</f>
        <v>106000</v>
      </c>
      <c r="D306" s="96">
        <f>D307</f>
        <v>100000</v>
      </c>
      <c r="E306" s="96">
        <f>E307</f>
        <v>6000</v>
      </c>
      <c r="F306" s="155"/>
      <c r="G306" s="155"/>
      <c r="H306" s="155"/>
      <c r="I306" s="155"/>
      <c r="J306" s="113" t="s">
        <v>401</v>
      </c>
      <c r="K306" s="232" t="s">
        <v>566</v>
      </c>
      <c r="L306" s="157" t="s">
        <v>548</v>
      </c>
    </row>
    <row r="307" spans="1:12" ht="30" customHeight="1">
      <c r="A307" s="154"/>
      <c r="B307" s="110" t="s">
        <v>514</v>
      </c>
      <c r="C307" s="98">
        <v>106000</v>
      </c>
      <c r="D307" s="98">
        <v>100000</v>
      </c>
      <c r="E307" s="98">
        <f>C307-D307</f>
        <v>6000</v>
      </c>
      <c r="F307" s="231"/>
      <c r="G307" s="231"/>
      <c r="H307" s="231"/>
      <c r="I307" s="231"/>
      <c r="J307" s="164" t="s">
        <v>401</v>
      </c>
      <c r="K307" s="232" t="s">
        <v>566</v>
      </c>
      <c r="L307" s="157"/>
    </row>
    <row r="308" spans="1:12" ht="30" customHeight="1">
      <c r="A308" s="154"/>
      <c r="B308" s="217" t="s">
        <v>567</v>
      </c>
      <c r="C308" s="96">
        <f>C309</f>
        <v>100000</v>
      </c>
      <c r="D308" s="96">
        <f>D309</f>
        <v>100000</v>
      </c>
      <c r="E308" s="96">
        <f>E309</f>
        <v>0</v>
      </c>
      <c r="F308" s="155"/>
      <c r="G308" s="155"/>
      <c r="H308" s="155"/>
      <c r="I308" s="155"/>
      <c r="J308" s="113" t="s">
        <v>401</v>
      </c>
      <c r="K308" s="232" t="s">
        <v>568</v>
      </c>
      <c r="L308" s="157" t="s">
        <v>549</v>
      </c>
    </row>
    <row r="309" spans="1:12" ht="30" customHeight="1">
      <c r="A309" s="154"/>
      <c r="B309" s="110" t="s">
        <v>514</v>
      </c>
      <c r="C309" s="98">
        <v>100000</v>
      </c>
      <c r="D309" s="98">
        <v>100000</v>
      </c>
      <c r="E309" s="98">
        <f>C309-D309</f>
        <v>0</v>
      </c>
      <c r="F309" s="231"/>
      <c r="G309" s="231"/>
      <c r="H309" s="231"/>
      <c r="I309" s="231"/>
      <c r="J309" s="164" t="s">
        <v>401</v>
      </c>
      <c r="K309" s="232" t="s">
        <v>568</v>
      </c>
      <c r="L309" s="157"/>
    </row>
    <row r="310" spans="1:12" ht="30" customHeight="1">
      <c r="A310" s="154"/>
      <c r="B310" s="217" t="s">
        <v>569</v>
      </c>
      <c r="C310" s="96">
        <f>C311</f>
        <v>106000</v>
      </c>
      <c r="D310" s="96">
        <f>D311</f>
        <v>88000</v>
      </c>
      <c r="E310" s="96">
        <f>E311</f>
        <v>18000</v>
      </c>
      <c r="F310" s="155"/>
      <c r="G310" s="155"/>
      <c r="H310" s="155"/>
      <c r="I310" s="155"/>
      <c r="J310" s="113" t="s">
        <v>401</v>
      </c>
      <c r="K310" s="232" t="s">
        <v>570</v>
      </c>
      <c r="L310" s="157" t="s">
        <v>550</v>
      </c>
    </row>
    <row r="311" spans="1:12" ht="30" customHeight="1">
      <c r="A311" s="154"/>
      <c r="B311" s="110" t="s">
        <v>514</v>
      </c>
      <c r="C311" s="98">
        <v>106000</v>
      </c>
      <c r="D311" s="98">
        <v>88000</v>
      </c>
      <c r="E311" s="98">
        <f>C311-D311</f>
        <v>18000</v>
      </c>
      <c r="F311" s="231"/>
      <c r="G311" s="231"/>
      <c r="H311" s="231"/>
      <c r="I311" s="231"/>
      <c r="J311" s="164" t="s">
        <v>401</v>
      </c>
      <c r="K311" s="232" t="s">
        <v>570</v>
      </c>
      <c r="L311" s="157"/>
    </row>
    <row r="312" spans="1:12" ht="30" customHeight="1">
      <c r="A312" s="154"/>
      <c r="B312" s="217" t="s">
        <v>571</v>
      </c>
      <c r="C312" s="96">
        <f>C313</f>
        <v>100000</v>
      </c>
      <c r="D312" s="96">
        <f>D313</f>
        <v>0</v>
      </c>
      <c r="E312" s="96">
        <f>E313</f>
        <v>100000</v>
      </c>
      <c r="F312" s="155"/>
      <c r="G312" s="155"/>
      <c r="H312" s="155"/>
      <c r="I312" s="155"/>
      <c r="J312" s="113" t="s">
        <v>401</v>
      </c>
      <c r="K312" s="232" t="s">
        <v>572</v>
      </c>
      <c r="L312" s="157" t="s">
        <v>551</v>
      </c>
    </row>
    <row r="313" spans="1:12" ht="30" customHeight="1">
      <c r="A313" s="154"/>
      <c r="B313" s="110" t="s">
        <v>514</v>
      </c>
      <c r="C313" s="98">
        <v>100000</v>
      </c>
      <c r="D313" s="98">
        <v>0</v>
      </c>
      <c r="E313" s="98">
        <f>C313-D313</f>
        <v>100000</v>
      </c>
      <c r="F313" s="231"/>
      <c r="G313" s="231"/>
      <c r="H313" s="231"/>
      <c r="I313" s="231"/>
      <c r="J313" s="164" t="s">
        <v>401</v>
      </c>
      <c r="K313" s="232" t="s">
        <v>572</v>
      </c>
      <c r="L313" s="157"/>
    </row>
    <row r="314" spans="1:12" ht="30" customHeight="1">
      <c r="A314" s="154"/>
      <c r="B314" s="217" t="s">
        <v>573</v>
      </c>
      <c r="C314" s="96">
        <f>C315</f>
        <v>100000</v>
      </c>
      <c r="D314" s="96">
        <f>D315</f>
        <v>100000</v>
      </c>
      <c r="E314" s="96">
        <f>E315</f>
        <v>0</v>
      </c>
      <c r="F314" s="155"/>
      <c r="G314" s="155"/>
      <c r="H314" s="155"/>
      <c r="I314" s="155"/>
      <c r="J314" s="113" t="s">
        <v>401</v>
      </c>
      <c r="K314" s="232" t="s">
        <v>574</v>
      </c>
      <c r="L314" s="157" t="s">
        <v>552</v>
      </c>
    </row>
    <row r="315" spans="1:12" ht="30" customHeight="1">
      <c r="A315" s="154"/>
      <c r="B315" s="110" t="s">
        <v>514</v>
      </c>
      <c r="C315" s="98">
        <v>100000</v>
      </c>
      <c r="D315" s="98">
        <v>100000</v>
      </c>
      <c r="E315" s="98">
        <f>C315-D315</f>
        <v>0</v>
      </c>
      <c r="F315" s="231"/>
      <c r="G315" s="231"/>
      <c r="H315" s="231"/>
      <c r="I315" s="231"/>
      <c r="J315" s="164" t="s">
        <v>401</v>
      </c>
      <c r="K315" s="232" t="s">
        <v>574</v>
      </c>
      <c r="L315" s="157"/>
    </row>
    <row r="316" spans="1:12" ht="30" customHeight="1">
      <c r="A316" s="154"/>
      <c r="B316" s="217" t="s">
        <v>575</v>
      </c>
      <c r="C316" s="96">
        <f>C317</f>
        <v>100000</v>
      </c>
      <c r="D316" s="96">
        <f>D317</f>
        <v>100000</v>
      </c>
      <c r="E316" s="96">
        <f>E317</f>
        <v>0</v>
      </c>
      <c r="F316" s="155"/>
      <c r="G316" s="155"/>
      <c r="H316" s="155"/>
      <c r="I316" s="155"/>
      <c r="J316" s="113" t="s">
        <v>401</v>
      </c>
      <c r="K316" s="232" t="s">
        <v>576</v>
      </c>
      <c r="L316" s="157" t="s">
        <v>553</v>
      </c>
    </row>
    <row r="317" spans="1:12" ht="30" customHeight="1">
      <c r="A317" s="154"/>
      <c r="B317" s="110" t="s">
        <v>514</v>
      </c>
      <c r="C317" s="98">
        <v>100000</v>
      </c>
      <c r="D317" s="98">
        <v>100000</v>
      </c>
      <c r="E317" s="98">
        <f>C317-D317</f>
        <v>0</v>
      </c>
      <c r="F317" s="231"/>
      <c r="G317" s="231"/>
      <c r="H317" s="231"/>
      <c r="I317" s="231"/>
      <c r="J317" s="164" t="s">
        <v>401</v>
      </c>
      <c r="K317" s="232" t="s">
        <v>576</v>
      </c>
      <c r="L317" s="157"/>
    </row>
    <row r="318" spans="1:12" ht="30" customHeight="1">
      <c r="A318" s="154"/>
      <c r="B318" s="217" t="s">
        <v>577</v>
      </c>
      <c r="C318" s="96">
        <f>C319</f>
        <v>100000</v>
      </c>
      <c r="D318" s="96">
        <f>D319</f>
        <v>0</v>
      </c>
      <c r="E318" s="96">
        <f>E319</f>
        <v>100000</v>
      </c>
      <c r="F318" s="155"/>
      <c r="G318" s="155"/>
      <c r="H318" s="155"/>
      <c r="I318" s="155"/>
      <c r="J318" s="113" t="s">
        <v>401</v>
      </c>
      <c r="K318" s="232" t="s">
        <v>578</v>
      </c>
      <c r="L318" s="157" t="s">
        <v>554</v>
      </c>
    </row>
    <row r="319" spans="1:12" ht="30" customHeight="1">
      <c r="A319" s="154"/>
      <c r="B319" s="110" t="s">
        <v>514</v>
      </c>
      <c r="C319" s="98">
        <v>100000</v>
      </c>
      <c r="D319" s="98">
        <v>0</v>
      </c>
      <c r="E319" s="98">
        <f>C319-D319</f>
        <v>100000</v>
      </c>
      <c r="F319" s="231"/>
      <c r="G319" s="231"/>
      <c r="H319" s="231"/>
      <c r="I319" s="231"/>
      <c r="J319" s="164" t="s">
        <v>401</v>
      </c>
      <c r="K319" s="232" t="s">
        <v>578</v>
      </c>
      <c r="L319" s="157"/>
    </row>
    <row r="320" spans="1:12" ht="30" customHeight="1">
      <c r="A320" s="154"/>
      <c r="B320" s="217" t="s">
        <v>584</v>
      </c>
      <c r="C320" s="96">
        <f>C321</f>
        <v>100000</v>
      </c>
      <c r="D320" s="96">
        <f>D321</f>
        <v>0</v>
      </c>
      <c r="E320" s="96">
        <f>E321</f>
        <v>100000</v>
      </c>
      <c r="F320" s="231"/>
      <c r="G320" s="231"/>
      <c r="H320" s="231"/>
      <c r="I320" s="231"/>
      <c r="J320" s="113" t="s">
        <v>401</v>
      </c>
      <c r="K320" s="232" t="s">
        <v>583</v>
      </c>
      <c r="L320" s="157" t="s">
        <v>585</v>
      </c>
    </row>
    <row r="321" spans="1:1025" ht="30" customHeight="1">
      <c r="A321" s="154"/>
      <c r="B321" s="110" t="s">
        <v>582</v>
      </c>
      <c r="C321" s="98">
        <v>100000</v>
      </c>
      <c r="D321" s="98">
        <v>0</v>
      </c>
      <c r="E321" s="98">
        <f>C321-D321</f>
        <v>100000</v>
      </c>
      <c r="F321" s="231"/>
      <c r="G321" s="231"/>
      <c r="H321" s="231"/>
      <c r="I321" s="231"/>
      <c r="J321" s="164" t="s">
        <v>401</v>
      </c>
      <c r="K321" s="232" t="s">
        <v>583</v>
      </c>
      <c r="L321" s="157"/>
    </row>
    <row r="322" spans="1:1025" ht="30" customHeight="1">
      <c r="A322" s="154"/>
      <c r="B322" s="217" t="s">
        <v>586</v>
      </c>
      <c r="C322" s="96">
        <f>C323</f>
        <v>100000</v>
      </c>
      <c r="D322" s="96">
        <f>D323</f>
        <v>0</v>
      </c>
      <c r="E322" s="96">
        <f>E323</f>
        <v>100000</v>
      </c>
      <c r="F322" s="231"/>
      <c r="G322" s="231"/>
      <c r="H322" s="231"/>
      <c r="I322" s="231"/>
      <c r="J322" s="113" t="s">
        <v>401</v>
      </c>
      <c r="K322" s="232" t="s">
        <v>587</v>
      </c>
      <c r="L322" s="157" t="s">
        <v>588</v>
      </c>
    </row>
    <row r="323" spans="1:1025" ht="30" customHeight="1" thickBot="1">
      <c r="A323" s="238"/>
      <c r="B323" s="112" t="s">
        <v>582</v>
      </c>
      <c r="C323" s="100">
        <v>100000</v>
      </c>
      <c r="D323" s="100">
        <v>0</v>
      </c>
      <c r="E323" s="100">
        <f>C323-D323</f>
        <v>100000</v>
      </c>
      <c r="F323" s="233"/>
      <c r="G323" s="233"/>
      <c r="H323" s="233"/>
      <c r="I323" s="233"/>
      <c r="J323" s="187" t="s">
        <v>401</v>
      </c>
      <c r="K323" s="235" t="s">
        <v>587</v>
      </c>
      <c r="L323" s="188"/>
    </row>
    <row r="324" spans="1:1025" ht="84.75" customHeight="1">
      <c r="A324" s="246" t="s">
        <v>579</v>
      </c>
      <c r="B324" s="246"/>
      <c r="C324" s="246"/>
      <c r="D324" s="246"/>
      <c r="E324" s="246"/>
      <c r="F324" s="246"/>
      <c r="G324" s="246"/>
      <c r="H324" s="246"/>
      <c r="I324" s="246"/>
      <c r="J324" s="246"/>
      <c r="K324" s="246"/>
      <c r="L324" s="246"/>
    </row>
    <row r="325" spans="1:1025" ht="21.95" customHeight="1">
      <c r="C325" s="137"/>
      <c r="D325" s="137"/>
      <c r="E325" s="137"/>
      <c r="J325" s="139"/>
    </row>
    <row r="326" spans="1:1025" ht="21.95" customHeight="1">
      <c r="C326" s="137"/>
      <c r="D326" s="137"/>
      <c r="E326" s="137"/>
      <c r="F326" s="151"/>
      <c r="J326" s="139"/>
    </row>
    <row r="327" spans="1:1025" ht="21.95" customHeight="1">
      <c r="C327" s="137"/>
      <c r="D327" s="137"/>
      <c r="E327" s="137"/>
      <c r="J327" s="139"/>
    </row>
    <row r="328" spans="1:1025" ht="21.95" customHeight="1">
      <c r="C328" s="137"/>
      <c r="D328" s="137"/>
      <c r="E328" s="137"/>
      <c r="J328" s="139"/>
    </row>
    <row r="329" spans="1:1025" ht="18" customHeight="1">
      <c r="C329" s="137"/>
      <c r="D329" s="137"/>
      <c r="E329" s="137"/>
      <c r="J329" s="139"/>
    </row>
    <row r="330" spans="1:1025" ht="18" customHeight="1">
      <c r="C330" s="137"/>
      <c r="D330" s="137"/>
      <c r="E330" s="137"/>
      <c r="J330" s="139"/>
    </row>
    <row r="331" spans="1:1025" ht="18" customHeight="1">
      <c r="C331" s="137"/>
      <c r="D331" s="137"/>
      <c r="E331" s="137"/>
      <c r="J331" s="139"/>
    </row>
    <row r="332" spans="1:1025">
      <c r="C332" s="137"/>
      <c r="D332" s="137"/>
      <c r="E332" s="137"/>
      <c r="J332" s="139"/>
    </row>
    <row r="333" spans="1:1025">
      <c r="C333" s="137"/>
      <c r="D333" s="137"/>
      <c r="E333" s="137"/>
      <c r="J333" s="139"/>
    </row>
    <row r="334" spans="1:1025">
      <c r="C334" s="137"/>
      <c r="D334" s="137"/>
      <c r="E334" s="137"/>
      <c r="J334" s="139"/>
    </row>
    <row r="335" spans="1:1025" s="140" customFormat="1">
      <c r="A335" s="210"/>
      <c r="B335" s="106"/>
      <c r="C335" s="137"/>
      <c r="D335" s="137"/>
      <c r="E335" s="137"/>
      <c r="F335" s="138"/>
      <c r="G335" s="138"/>
      <c r="H335" s="138"/>
      <c r="I335" s="138"/>
      <c r="J335" s="139"/>
      <c r="K335" s="138"/>
      <c r="M335" s="138"/>
      <c r="N335" s="138"/>
      <c r="O335" s="138"/>
      <c r="P335" s="138"/>
      <c r="Q335" s="138"/>
      <c r="R335" s="138"/>
      <c r="S335" s="138"/>
      <c r="T335" s="138"/>
      <c r="U335" s="138"/>
      <c r="V335" s="138"/>
      <c r="W335" s="138"/>
      <c r="X335" s="138"/>
      <c r="Y335" s="138"/>
      <c r="Z335" s="138"/>
      <c r="AA335" s="138"/>
      <c r="AB335" s="138"/>
      <c r="AC335" s="138"/>
      <c r="AD335" s="138"/>
      <c r="AE335" s="138"/>
      <c r="AF335" s="138"/>
      <c r="AG335" s="138"/>
      <c r="AH335" s="138"/>
      <c r="AI335" s="138"/>
      <c r="AJ335" s="138"/>
      <c r="AK335" s="138"/>
      <c r="AL335" s="138"/>
      <c r="AM335" s="138"/>
      <c r="AN335" s="138"/>
      <c r="AO335" s="138"/>
      <c r="AP335" s="138"/>
      <c r="AQ335" s="138"/>
      <c r="AR335" s="138"/>
      <c r="AS335" s="138"/>
      <c r="AT335" s="138"/>
      <c r="AU335" s="138"/>
      <c r="AV335" s="138"/>
      <c r="AW335" s="138"/>
      <c r="AX335" s="138"/>
      <c r="AY335" s="138"/>
      <c r="AZ335" s="138"/>
      <c r="BA335" s="138"/>
      <c r="BB335" s="138"/>
      <c r="BC335" s="138"/>
      <c r="BD335" s="138"/>
      <c r="BE335" s="138"/>
      <c r="BF335" s="138"/>
      <c r="BG335" s="138"/>
      <c r="BH335" s="138"/>
      <c r="BI335" s="138"/>
      <c r="BJ335" s="138"/>
      <c r="BK335" s="138"/>
      <c r="BL335" s="138"/>
      <c r="BM335" s="138"/>
      <c r="BN335" s="138"/>
      <c r="BO335" s="138"/>
      <c r="BP335" s="138"/>
      <c r="BQ335" s="138"/>
      <c r="BR335" s="138"/>
      <c r="BS335" s="138"/>
      <c r="BT335" s="138"/>
      <c r="BU335" s="138"/>
      <c r="BV335" s="138"/>
      <c r="BW335" s="138"/>
      <c r="BX335" s="138"/>
      <c r="BY335" s="138"/>
      <c r="BZ335" s="138"/>
      <c r="CA335" s="138"/>
      <c r="CB335" s="138"/>
      <c r="CC335" s="138"/>
      <c r="CD335" s="138"/>
      <c r="CE335" s="138"/>
      <c r="CF335" s="138"/>
      <c r="CG335" s="138"/>
      <c r="CH335" s="138"/>
      <c r="CI335" s="138"/>
      <c r="CJ335" s="138"/>
      <c r="CK335" s="138"/>
      <c r="CL335" s="138"/>
      <c r="CM335" s="138"/>
      <c r="CN335" s="138"/>
      <c r="CO335" s="138"/>
      <c r="CP335" s="138"/>
      <c r="CQ335" s="138"/>
      <c r="CR335" s="138"/>
      <c r="CS335" s="138"/>
      <c r="CT335" s="138"/>
      <c r="CU335" s="138"/>
      <c r="CV335" s="138"/>
      <c r="CW335" s="138"/>
      <c r="CX335" s="138"/>
      <c r="CY335" s="138"/>
      <c r="CZ335" s="138"/>
      <c r="DA335" s="138"/>
      <c r="DB335" s="138"/>
      <c r="DC335" s="138"/>
      <c r="DD335" s="138"/>
      <c r="DE335" s="138"/>
      <c r="DF335" s="138"/>
      <c r="DG335" s="138"/>
      <c r="DH335" s="138"/>
      <c r="DI335" s="138"/>
      <c r="DJ335" s="138"/>
      <c r="DK335" s="138"/>
      <c r="DL335" s="138"/>
      <c r="DM335" s="138"/>
      <c r="DN335" s="138"/>
      <c r="DO335" s="138"/>
      <c r="DP335" s="138"/>
      <c r="DQ335" s="138"/>
      <c r="DR335" s="138"/>
      <c r="DS335" s="138"/>
      <c r="DT335" s="138"/>
      <c r="DU335" s="138"/>
      <c r="DV335" s="138"/>
      <c r="DW335" s="138"/>
      <c r="DX335" s="138"/>
      <c r="DY335" s="138"/>
      <c r="DZ335" s="138"/>
      <c r="EA335" s="138"/>
      <c r="EB335" s="138"/>
      <c r="EC335" s="138"/>
      <c r="ED335" s="138"/>
      <c r="EE335" s="138"/>
      <c r="EF335" s="138"/>
      <c r="EG335" s="138"/>
      <c r="EH335" s="138"/>
      <c r="EI335" s="138"/>
      <c r="EJ335" s="138"/>
      <c r="EK335" s="138"/>
      <c r="EL335" s="138"/>
      <c r="EM335" s="138"/>
      <c r="EN335" s="138"/>
      <c r="EO335" s="138"/>
      <c r="EP335" s="138"/>
      <c r="EQ335" s="138"/>
      <c r="ER335" s="138"/>
      <c r="ES335" s="138"/>
      <c r="ET335" s="138"/>
      <c r="EU335" s="138"/>
      <c r="EV335" s="138"/>
      <c r="EW335" s="138"/>
      <c r="EX335" s="138"/>
      <c r="EY335" s="138"/>
      <c r="EZ335" s="138"/>
      <c r="FA335" s="138"/>
      <c r="FB335" s="138"/>
      <c r="FC335" s="138"/>
      <c r="FD335" s="138"/>
      <c r="FE335" s="138"/>
      <c r="FF335" s="138"/>
      <c r="FG335" s="138"/>
      <c r="FH335" s="138"/>
      <c r="FI335" s="138"/>
      <c r="FJ335" s="138"/>
      <c r="FK335" s="138"/>
      <c r="FL335" s="138"/>
      <c r="FM335" s="138"/>
      <c r="FN335" s="138"/>
      <c r="FO335" s="138"/>
      <c r="FP335" s="138"/>
      <c r="FQ335" s="138"/>
      <c r="FR335" s="138"/>
      <c r="FS335" s="138"/>
      <c r="FT335" s="138"/>
      <c r="FU335" s="138"/>
      <c r="FV335" s="138"/>
      <c r="FW335" s="138"/>
      <c r="FX335" s="138"/>
      <c r="FY335" s="138"/>
      <c r="FZ335" s="138"/>
      <c r="GA335" s="138"/>
      <c r="GB335" s="138"/>
      <c r="GC335" s="138"/>
      <c r="GD335" s="138"/>
      <c r="GE335" s="138"/>
      <c r="GF335" s="138"/>
      <c r="GG335" s="138"/>
      <c r="GH335" s="138"/>
      <c r="GI335" s="138"/>
      <c r="GJ335" s="138"/>
      <c r="GK335" s="138"/>
      <c r="GL335" s="138"/>
      <c r="GM335" s="138"/>
      <c r="GN335" s="138"/>
      <c r="GO335" s="138"/>
      <c r="GP335" s="138"/>
      <c r="GQ335" s="138"/>
      <c r="GR335" s="138"/>
      <c r="GS335" s="138"/>
      <c r="GT335" s="138"/>
      <c r="GU335" s="138"/>
      <c r="GV335" s="138"/>
      <c r="GW335" s="138"/>
      <c r="GX335" s="138"/>
      <c r="GY335" s="138"/>
      <c r="GZ335" s="138"/>
      <c r="HA335" s="138"/>
      <c r="HB335" s="138"/>
      <c r="HC335" s="138"/>
      <c r="HD335" s="138"/>
      <c r="HE335" s="138"/>
      <c r="HF335" s="138"/>
      <c r="HG335" s="138"/>
      <c r="HH335" s="138"/>
      <c r="HI335" s="138"/>
      <c r="HJ335" s="138"/>
      <c r="HK335" s="138"/>
      <c r="HL335" s="138"/>
      <c r="HM335" s="138"/>
      <c r="HN335" s="138"/>
      <c r="HO335" s="138"/>
      <c r="HP335" s="138"/>
      <c r="HQ335" s="138"/>
      <c r="HR335" s="138"/>
      <c r="HS335" s="138"/>
      <c r="HT335" s="138"/>
      <c r="HU335" s="138"/>
      <c r="HV335" s="138"/>
      <c r="HW335" s="138"/>
      <c r="HX335" s="138"/>
      <c r="HY335" s="138"/>
      <c r="HZ335" s="138"/>
      <c r="IA335" s="138"/>
      <c r="IB335" s="138"/>
      <c r="IC335" s="138"/>
      <c r="ID335" s="138"/>
      <c r="IE335" s="138"/>
      <c r="IF335" s="138"/>
      <c r="IG335" s="138"/>
      <c r="IH335" s="138"/>
      <c r="II335" s="138"/>
      <c r="IJ335" s="138"/>
      <c r="IK335" s="138"/>
      <c r="IL335" s="138"/>
      <c r="IM335" s="138"/>
      <c r="IN335" s="138"/>
      <c r="IO335" s="138"/>
      <c r="IP335" s="138"/>
      <c r="IQ335" s="138"/>
      <c r="IR335" s="138"/>
      <c r="IS335" s="138"/>
      <c r="IT335" s="138"/>
      <c r="IU335" s="138"/>
      <c r="IV335" s="138"/>
      <c r="IW335" s="138"/>
      <c r="IX335" s="138"/>
      <c r="IY335" s="138"/>
      <c r="IZ335" s="138"/>
      <c r="JA335" s="138"/>
      <c r="JB335" s="138"/>
      <c r="JC335" s="138"/>
      <c r="JD335" s="138"/>
      <c r="JE335" s="138"/>
      <c r="JF335" s="138"/>
      <c r="JG335" s="138"/>
      <c r="JH335" s="138"/>
      <c r="JI335" s="138"/>
      <c r="JJ335" s="138"/>
      <c r="JK335" s="138"/>
      <c r="JL335" s="138"/>
      <c r="JM335" s="138"/>
      <c r="JN335" s="138"/>
      <c r="JO335" s="138"/>
      <c r="JP335" s="138"/>
      <c r="JQ335" s="138"/>
      <c r="JR335" s="138"/>
      <c r="JS335" s="138"/>
      <c r="JT335" s="138"/>
      <c r="JU335" s="138"/>
      <c r="JV335" s="138"/>
      <c r="JW335" s="138"/>
      <c r="JX335" s="138"/>
      <c r="JY335" s="138"/>
      <c r="JZ335" s="138"/>
      <c r="KA335" s="138"/>
      <c r="KB335" s="138"/>
      <c r="KC335" s="138"/>
      <c r="KD335" s="138"/>
      <c r="KE335" s="138"/>
      <c r="KF335" s="138"/>
      <c r="KG335" s="138"/>
      <c r="KH335" s="138"/>
      <c r="KI335" s="138"/>
      <c r="KJ335" s="138"/>
      <c r="KK335" s="138"/>
      <c r="KL335" s="138"/>
      <c r="KM335" s="138"/>
      <c r="KN335" s="138"/>
      <c r="KO335" s="138"/>
      <c r="KP335" s="138"/>
      <c r="KQ335" s="138"/>
      <c r="KR335" s="138"/>
      <c r="KS335" s="138"/>
      <c r="KT335" s="138"/>
      <c r="KU335" s="138"/>
      <c r="KV335" s="138"/>
      <c r="KW335" s="138"/>
      <c r="KX335" s="138"/>
      <c r="KY335" s="138"/>
      <c r="KZ335" s="138"/>
      <c r="LA335" s="138"/>
      <c r="LB335" s="138"/>
      <c r="LC335" s="138"/>
      <c r="LD335" s="138"/>
      <c r="LE335" s="138"/>
      <c r="LF335" s="138"/>
      <c r="LG335" s="138"/>
      <c r="LH335" s="138"/>
      <c r="LI335" s="138"/>
      <c r="LJ335" s="138"/>
      <c r="LK335" s="138"/>
      <c r="LL335" s="138"/>
      <c r="LM335" s="138"/>
      <c r="LN335" s="138"/>
      <c r="LO335" s="138"/>
      <c r="LP335" s="138"/>
      <c r="LQ335" s="138"/>
      <c r="LR335" s="138"/>
      <c r="LS335" s="138"/>
      <c r="LT335" s="138"/>
      <c r="LU335" s="138"/>
      <c r="LV335" s="138"/>
      <c r="LW335" s="138"/>
      <c r="LX335" s="138"/>
      <c r="LY335" s="138"/>
      <c r="LZ335" s="138"/>
      <c r="MA335" s="138"/>
      <c r="MB335" s="138"/>
      <c r="MC335" s="138"/>
      <c r="MD335" s="138"/>
      <c r="ME335" s="138"/>
      <c r="MF335" s="138"/>
      <c r="MG335" s="138"/>
      <c r="MH335" s="138"/>
      <c r="MI335" s="138"/>
      <c r="MJ335" s="138"/>
      <c r="MK335" s="138"/>
      <c r="ML335" s="138"/>
      <c r="MM335" s="138"/>
      <c r="MN335" s="138"/>
      <c r="MO335" s="138"/>
      <c r="MP335" s="138"/>
      <c r="MQ335" s="138"/>
      <c r="MR335" s="138"/>
      <c r="MS335" s="138"/>
      <c r="MT335" s="138"/>
      <c r="MU335" s="138"/>
      <c r="MV335" s="138"/>
      <c r="MW335" s="138"/>
      <c r="MX335" s="138"/>
      <c r="MY335" s="138"/>
      <c r="MZ335" s="138"/>
      <c r="NA335" s="138"/>
      <c r="NB335" s="138"/>
      <c r="NC335" s="138"/>
      <c r="ND335" s="138"/>
      <c r="NE335" s="138"/>
      <c r="NF335" s="138"/>
      <c r="NG335" s="138"/>
      <c r="NH335" s="138"/>
      <c r="NI335" s="138"/>
      <c r="NJ335" s="138"/>
      <c r="NK335" s="138"/>
      <c r="NL335" s="138"/>
      <c r="NM335" s="138"/>
      <c r="NN335" s="138"/>
      <c r="NO335" s="138"/>
      <c r="NP335" s="138"/>
      <c r="NQ335" s="138"/>
      <c r="NR335" s="138"/>
      <c r="NS335" s="138"/>
      <c r="NT335" s="138"/>
      <c r="NU335" s="138"/>
      <c r="NV335" s="138"/>
      <c r="NW335" s="138"/>
      <c r="NX335" s="138"/>
      <c r="NY335" s="138"/>
      <c r="NZ335" s="138"/>
      <c r="OA335" s="138"/>
      <c r="OB335" s="138"/>
      <c r="OC335" s="138"/>
      <c r="OD335" s="138"/>
      <c r="OE335" s="138"/>
      <c r="OF335" s="138"/>
      <c r="OG335" s="138"/>
      <c r="OH335" s="138"/>
      <c r="OI335" s="138"/>
      <c r="OJ335" s="138"/>
      <c r="OK335" s="138"/>
      <c r="OL335" s="138"/>
      <c r="OM335" s="138"/>
      <c r="ON335" s="138"/>
      <c r="OO335" s="138"/>
      <c r="OP335" s="138"/>
      <c r="OQ335" s="138"/>
      <c r="OR335" s="138"/>
      <c r="OS335" s="138"/>
      <c r="OT335" s="138"/>
      <c r="OU335" s="138"/>
      <c r="OV335" s="138"/>
      <c r="OW335" s="138"/>
      <c r="OX335" s="138"/>
      <c r="OY335" s="138"/>
      <c r="OZ335" s="138"/>
      <c r="PA335" s="138"/>
      <c r="PB335" s="138"/>
      <c r="PC335" s="138"/>
      <c r="PD335" s="138"/>
      <c r="PE335" s="138"/>
      <c r="PF335" s="138"/>
      <c r="PG335" s="138"/>
      <c r="PH335" s="138"/>
      <c r="PI335" s="138"/>
      <c r="PJ335" s="138"/>
      <c r="PK335" s="138"/>
      <c r="PL335" s="138"/>
      <c r="PM335" s="138"/>
      <c r="PN335" s="138"/>
      <c r="PO335" s="138"/>
      <c r="PP335" s="138"/>
      <c r="PQ335" s="138"/>
      <c r="PR335" s="138"/>
      <c r="PS335" s="138"/>
      <c r="PT335" s="138"/>
      <c r="PU335" s="138"/>
      <c r="PV335" s="138"/>
      <c r="PW335" s="138"/>
      <c r="PX335" s="138"/>
      <c r="PY335" s="138"/>
      <c r="PZ335" s="138"/>
      <c r="QA335" s="138"/>
      <c r="QB335" s="138"/>
      <c r="QC335" s="138"/>
      <c r="QD335" s="138"/>
      <c r="QE335" s="138"/>
      <c r="QF335" s="138"/>
      <c r="QG335" s="138"/>
      <c r="QH335" s="138"/>
      <c r="QI335" s="138"/>
      <c r="QJ335" s="138"/>
      <c r="QK335" s="138"/>
      <c r="QL335" s="138"/>
      <c r="QM335" s="138"/>
      <c r="QN335" s="138"/>
      <c r="QO335" s="138"/>
      <c r="QP335" s="138"/>
      <c r="QQ335" s="138"/>
      <c r="QR335" s="138"/>
      <c r="QS335" s="138"/>
      <c r="QT335" s="138"/>
      <c r="QU335" s="138"/>
      <c r="QV335" s="138"/>
      <c r="QW335" s="138"/>
      <c r="QX335" s="138"/>
      <c r="QY335" s="138"/>
      <c r="QZ335" s="138"/>
      <c r="RA335" s="138"/>
      <c r="RB335" s="138"/>
      <c r="RC335" s="138"/>
      <c r="RD335" s="138"/>
      <c r="RE335" s="138"/>
      <c r="RF335" s="138"/>
      <c r="RG335" s="138"/>
      <c r="RH335" s="138"/>
      <c r="RI335" s="138"/>
      <c r="RJ335" s="138"/>
      <c r="RK335" s="138"/>
      <c r="RL335" s="138"/>
      <c r="RM335" s="138"/>
      <c r="RN335" s="138"/>
      <c r="RO335" s="138"/>
      <c r="RP335" s="138"/>
      <c r="RQ335" s="138"/>
      <c r="RR335" s="138"/>
      <c r="RS335" s="138"/>
      <c r="RT335" s="138"/>
      <c r="RU335" s="138"/>
      <c r="RV335" s="138"/>
      <c r="RW335" s="138"/>
      <c r="RX335" s="138"/>
      <c r="RY335" s="138"/>
      <c r="RZ335" s="138"/>
      <c r="SA335" s="138"/>
      <c r="SB335" s="138"/>
      <c r="SC335" s="138"/>
      <c r="SD335" s="138"/>
      <c r="SE335" s="138"/>
      <c r="SF335" s="138"/>
      <c r="SG335" s="138"/>
      <c r="SH335" s="138"/>
      <c r="SI335" s="138"/>
      <c r="SJ335" s="138"/>
      <c r="SK335" s="138"/>
      <c r="SL335" s="138"/>
      <c r="SM335" s="138"/>
      <c r="SN335" s="138"/>
      <c r="SO335" s="138"/>
      <c r="SP335" s="138"/>
      <c r="SQ335" s="138"/>
      <c r="SR335" s="138"/>
      <c r="SS335" s="138"/>
      <c r="ST335" s="138"/>
      <c r="SU335" s="138"/>
      <c r="SV335" s="138"/>
      <c r="SW335" s="138"/>
      <c r="SX335" s="138"/>
      <c r="SY335" s="138"/>
      <c r="SZ335" s="138"/>
      <c r="TA335" s="138"/>
      <c r="TB335" s="138"/>
      <c r="TC335" s="138"/>
      <c r="TD335" s="138"/>
      <c r="TE335" s="138"/>
      <c r="TF335" s="138"/>
      <c r="TG335" s="138"/>
      <c r="TH335" s="138"/>
      <c r="TI335" s="138"/>
      <c r="TJ335" s="138"/>
      <c r="TK335" s="138"/>
      <c r="TL335" s="138"/>
      <c r="TM335" s="138"/>
      <c r="TN335" s="138"/>
      <c r="TO335" s="138"/>
      <c r="TP335" s="138"/>
      <c r="TQ335" s="138"/>
      <c r="TR335" s="138"/>
      <c r="TS335" s="138"/>
      <c r="TT335" s="138"/>
      <c r="TU335" s="138"/>
      <c r="TV335" s="138"/>
      <c r="TW335" s="138"/>
      <c r="TX335" s="138"/>
      <c r="TY335" s="138"/>
      <c r="TZ335" s="138"/>
      <c r="UA335" s="138"/>
      <c r="UB335" s="138"/>
      <c r="UC335" s="138"/>
      <c r="UD335" s="138"/>
      <c r="UE335" s="138"/>
      <c r="UF335" s="138"/>
      <c r="UG335" s="138"/>
      <c r="UH335" s="138"/>
      <c r="UI335" s="138"/>
      <c r="UJ335" s="138"/>
      <c r="UK335" s="138"/>
      <c r="UL335" s="138"/>
      <c r="UM335" s="138"/>
      <c r="UN335" s="138"/>
      <c r="UO335" s="138"/>
      <c r="UP335" s="138"/>
      <c r="UQ335" s="138"/>
      <c r="UR335" s="138"/>
      <c r="US335" s="138"/>
      <c r="UT335" s="138"/>
      <c r="UU335" s="138"/>
      <c r="UV335" s="138"/>
      <c r="UW335" s="138"/>
      <c r="UX335" s="138"/>
      <c r="UY335" s="138"/>
      <c r="UZ335" s="138"/>
      <c r="VA335" s="138"/>
      <c r="VB335" s="138"/>
      <c r="VC335" s="138"/>
      <c r="VD335" s="138"/>
      <c r="VE335" s="138"/>
      <c r="VF335" s="138"/>
      <c r="VG335" s="138"/>
      <c r="VH335" s="138"/>
      <c r="VI335" s="138"/>
      <c r="VJ335" s="138"/>
      <c r="VK335" s="138"/>
      <c r="VL335" s="138"/>
      <c r="VM335" s="138"/>
      <c r="VN335" s="138"/>
      <c r="VO335" s="138"/>
      <c r="VP335" s="138"/>
      <c r="VQ335" s="138"/>
      <c r="VR335" s="138"/>
      <c r="VS335" s="138"/>
      <c r="VT335" s="138"/>
      <c r="VU335" s="138"/>
      <c r="VV335" s="138"/>
      <c r="VW335" s="138"/>
      <c r="VX335" s="138"/>
      <c r="VY335" s="138"/>
      <c r="VZ335" s="138"/>
      <c r="WA335" s="138"/>
      <c r="WB335" s="138"/>
      <c r="WC335" s="138"/>
      <c r="WD335" s="138"/>
      <c r="WE335" s="138"/>
      <c r="WF335" s="138"/>
      <c r="WG335" s="138"/>
      <c r="WH335" s="138"/>
      <c r="WI335" s="138"/>
      <c r="WJ335" s="138"/>
      <c r="WK335" s="138"/>
      <c r="WL335" s="138"/>
      <c r="WM335" s="138"/>
      <c r="WN335" s="138"/>
      <c r="WO335" s="138"/>
      <c r="WP335" s="138"/>
      <c r="WQ335" s="138"/>
      <c r="WR335" s="138"/>
      <c r="WS335" s="138"/>
      <c r="WT335" s="138"/>
      <c r="WU335" s="138"/>
      <c r="WV335" s="138"/>
      <c r="WW335" s="138"/>
      <c r="WX335" s="138"/>
      <c r="WY335" s="138"/>
      <c r="WZ335" s="138"/>
      <c r="XA335" s="138"/>
      <c r="XB335" s="138"/>
      <c r="XC335" s="138"/>
      <c r="XD335" s="138"/>
      <c r="XE335" s="138"/>
      <c r="XF335" s="138"/>
      <c r="XG335" s="138"/>
      <c r="XH335" s="138"/>
      <c r="XI335" s="138"/>
      <c r="XJ335" s="138"/>
      <c r="XK335" s="138"/>
      <c r="XL335" s="138"/>
      <c r="XM335" s="138"/>
      <c r="XN335" s="138"/>
      <c r="XO335" s="138"/>
      <c r="XP335" s="138"/>
      <c r="XQ335" s="138"/>
      <c r="XR335" s="138"/>
      <c r="XS335" s="138"/>
      <c r="XT335" s="138"/>
      <c r="XU335" s="138"/>
      <c r="XV335" s="138"/>
      <c r="XW335" s="138"/>
      <c r="XX335" s="138"/>
      <c r="XY335" s="138"/>
      <c r="XZ335" s="138"/>
      <c r="YA335" s="138"/>
      <c r="YB335" s="138"/>
      <c r="YC335" s="138"/>
      <c r="YD335" s="138"/>
      <c r="YE335" s="138"/>
      <c r="YF335" s="138"/>
      <c r="YG335" s="138"/>
      <c r="YH335" s="138"/>
      <c r="YI335" s="138"/>
      <c r="YJ335" s="138"/>
      <c r="YK335" s="138"/>
      <c r="YL335" s="138"/>
      <c r="YM335" s="138"/>
      <c r="YN335" s="138"/>
      <c r="YO335" s="138"/>
      <c r="YP335" s="138"/>
      <c r="YQ335" s="138"/>
      <c r="YR335" s="138"/>
      <c r="YS335" s="138"/>
      <c r="YT335" s="138"/>
      <c r="YU335" s="138"/>
      <c r="YV335" s="138"/>
      <c r="YW335" s="138"/>
      <c r="YX335" s="138"/>
      <c r="YY335" s="138"/>
      <c r="YZ335" s="138"/>
      <c r="ZA335" s="138"/>
      <c r="ZB335" s="138"/>
      <c r="ZC335" s="138"/>
      <c r="ZD335" s="138"/>
      <c r="ZE335" s="138"/>
      <c r="ZF335" s="138"/>
      <c r="ZG335" s="138"/>
      <c r="ZH335" s="138"/>
      <c r="ZI335" s="138"/>
      <c r="ZJ335" s="138"/>
      <c r="ZK335" s="138"/>
      <c r="ZL335" s="138"/>
      <c r="ZM335" s="138"/>
      <c r="ZN335" s="138"/>
      <c r="ZO335" s="138"/>
      <c r="ZP335" s="138"/>
      <c r="ZQ335" s="138"/>
      <c r="ZR335" s="138"/>
      <c r="ZS335" s="138"/>
      <c r="ZT335" s="138"/>
      <c r="ZU335" s="138"/>
      <c r="ZV335" s="138"/>
      <c r="ZW335" s="138"/>
      <c r="ZX335" s="138"/>
      <c r="ZY335" s="138"/>
      <c r="ZZ335" s="138"/>
      <c r="AAA335" s="138"/>
      <c r="AAB335" s="138"/>
      <c r="AAC335" s="138"/>
      <c r="AAD335" s="138"/>
      <c r="AAE335" s="138"/>
      <c r="AAF335" s="138"/>
      <c r="AAG335" s="138"/>
      <c r="AAH335" s="138"/>
      <c r="AAI335" s="138"/>
      <c r="AAJ335" s="138"/>
      <c r="AAK335" s="138"/>
      <c r="AAL335" s="138"/>
      <c r="AAM335" s="138"/>
      <c r="AAN335" s="138"/>
      <c r="AAO335" s="138"/>
      <c r="AAP335" s="138"/>
      <c r="AAQ335" s="138"/>
      <c r="AAR335" s="138"/>
      <c r="AAS335" s="138"/>
      <c r="AAT335" s="138"/>
      <c r="AAU335" s="138"/>
      <c r="AAV335" s="138"/>
      <c r="AAW335" s="138"/>
      <c r="AAX335" s="138"/>
      <c r="AAY335" s="138"/>
      <c r="AAZ335" s="138"/>
      <c r="ABA335" s="138"/>
      <c r="ABB335" s="138"/>
      <c r="ABC335" s="138"/>
      <c r="ABD335" s="138"/>
      <c r="ABE335" s="138"/>
      <c r="ABF335" s="138"/>
      <c r="ABG335" s="138"/>
      <c r="ABH335" s="138"/>
      <c r="ABI335" s="138"/>
      <c r="ABJ335" s="138"/>
      <c r="ABK335" s="138"/>
      <c r="ABL335" s="138"/>
      <c r="ABM335" s="138"/>
      <c r="ABN335" s="138"/>
      <c r="ABO335" s="138"/>
      <c r="ABP335" s="138"/>
      <c r="ABQ335" s="138"/>
      <c r="ABR335" s="138"/>
      <c r="ABS335" s="138"/>
      <c r="ABT335" s="138"/>
      <c r="ABU335" s="138"/>
      <c r="ABV335" s="138"/>
      <c r="ABW335" s="138"/>
      <c r="ABX335" s="138"/>
      <c r="ABY335" s="138"/>
      <c r="ABZ335" s="138"/>
      <c r="ACA335" s="138"/>
      <c r="ACB335" s="138"/>
      <c r="ACC335" s="138"/>
      <c r="ACD335" s="138"/>
      <c r="ACE335" s="138"/>
      <c r="ACF335" s="138"/>
      <c r="ACG335" s="138"/>
      <c r="ACH335" s="138"/>
      <c r="ACI335" s="138"/>
      <c r="ACJ335" s="138"/>
      <c r="ACK335" s="138"/>
      <c r="ACL335" s="138"/>
      <c r="ACM335" s="138"/>
      <c r="ACN335" s="138"/>
      <c r="ACO335" s="138"/>
      <c r="ACP335" s="138"/>
      <c r="ACQ335" s="138"/>
      <c r="ACR335" s="138"/>
      <c r="ACS335" s="138"/>
      <c r="ACT335" s="138"/>
      <c r="ACU335" s="138"/>
      <c r="ACV335" s="138"/>
      <c r="ACW335" s="138"/>
      <c r="ACX335" s="138"/>
      <c r="ACY335" s="138"/>
      <c r="ACZ335" s="138"/>
      <c r="ADA335" s="138"/>
      <c r="ADB335" s="138"/>
      <c r="ADC335" s="138"/>
      <c r="ADD335" s="138"/>
      <c r="ADE335" s="138"/>
      <c r="ADF335" s="138"/>
      <c r="ADG335" s="138"/>
      <c r="ADH335" s="138"/>
      <c r="ADI335" s="138"/>
      <c r="ADJ335" s="138"/>
      <c r="ADK335" s="138"/>
      <c r="ADL335" s="138"/>
      <c r="ADM335" s="138"/>
      <c r="ADN335" s="138"/>
      <c r="ADO335" s="138"/>
      <c r="ADP335" s="138"/>
      <c r="ADQ335" s="138"/>
      <c r="ADR335" s="138"/>
      <c r="ADS335" s="138"/>
      <c r="ADT335" s="138"/>
      <c r="ADU335" s="138"/>
      <c r="ADV335" s="138"/>
      <c r="ADW335" s="138"/>
      <c r="ADX335" s="138"/>
      <c r="ADY335" s="138"/>
      <c r="ADZ335" s="138"/>
      <c r="AEA335" s="138"/>
      <c r="AEB335" s="138"/>
      <c r="AEC335" s="138"/>
      <c r="AED335" s="138"/>
      <c r="AEE335" s="138"/>
      <c r="AEF335" s="138"/>
      <c r="AEG335" s="138"/>
      <c r="AEH335" s="138"/>
      <c r="AEI335" s="138"/>
      <c r="AEJ335" s="138"/>
      <c r="AEK335" s="138"/>
      <c r="AEL335" s="138"/>
      <c r="AEM335" s="138"/>
      <c r="AEN335" s="138"/>
      <c r="AEO335" s="138"/>
      <c r="AEP335" s="138"/>
      <c r="AEQ335" s="138"/>
      <c r="AER335" s="138"/>
      <c r="AES335" s="138"/>
      <c r="AET335" s="138"/>
      <c r="AEU335" s="138"/>
      <c r="AEV335" s="138"/>
      <c r="AEW335" s="138"/>
      <c r="AEX335" s="138"/>
      <c r="AEY335" s="138"/>
      <c r="AEZ335" s="138"/>
      <c r="AFA335" s="138"/>
      <c r="AFB335" s="138"/>
      <c r="AFC335" s="138"/>
      <c r="AFD335" s="138"/>
      <c r="AFE335" s="138"/>
      <c r="AFF335" s="138"/>
      <c r="AFG335" s="138"/>
      <c r="AFH335" s="138"/>
      <c r="AFI335" s="138"/>
      <c r="AFJ335" s="138"/>
      <c r="AFK335" s="138"/>
      <c r="AFL335" s="138"/>
      <c r="AFM335" s="138"/>
      <c r="AFN335" s="138"/>
      <c r="AFO335" s="138"/>
      <c r="AFP335" s="138"/>
      <c r="AFQ335" s="138"/>
      <c r="AFR335" s="138"/>
      <c r="AFS335" s="138"/>
      <c r="AFT335" s="138"/>
      <c r="AFU335" s="138"/>
      <c r="AFV335" s="138"/>
      <c r="AFW335" s="138"/>
      <c r="AFX335" s="138"/>
      <c r="AFY335" s="138"/>
      <c r="AFZ335" s="138"/>
      <c r="AGA335" s="138"/>
      <c r="AGB335" s="138"/>
      <c r="AGC335" s="138"/>
      <c r="AGD335" s="138"/>
      <c r="AGE335" s="138"/>
      <c r="AGF335" s="138"/>
      <c r="AGG335" s="138"/>
      <c r="AGH335" s="138"/>
      <c r="AGI335" s="138"/>
      <c r="AGJ335" s="138"/>
      <c r="AGK335" s="138"/>
      <c r="AGL335" s="138"/>
      <c r="AGM335" s="138"/>
      <c r="AGN335" s="138"/>
      <c r="AGO335" s="138"/>
      <c r="AGP335" s="138"/>
      <c r="AGQ335" s="138"/>
      <c r="AGR335" s="138"/>
      <c r="AGS335" s="138"/>
      <c r="AGT335" s="138"/>
      <c r="AGU335" s="138"/>
      <c r="AGV335" s="138"/>
      <c r="AGW335" s="138"/>
      <c r="AGX335" s="138"/>
      <c r="AGY335" s="138"/>
      <c r="AGZ335" s="138"/>
      <c r="AHA335" s="138"/>
      <c r="AHB335" s="138"/>
      <c r="AHC335" s="138"/>
      <c r="AHD335" s="138"/>
      <c r="AHE335" s="138"/>
      <c r="AHF335" s="138"/>
      <c r="AHG335" s="138"/>
      <c r="AHH335" s="138"/>
      <c r="AHI335" s="138"/>
      <c r="AHJ335" s="138"/>
      <c r="AHK335" s="138"/>
      <c r="AHL335" s="138"/>
      <c r="AHM335" s="138"/>
      <c r="AHN335" s="138"/>
      <c r="AHO335" s="138"/>
      <c r="AHP335" s="138"/>
      <c r="AHQ335" s="138"/>
      <c r="AHR335" s="138"/>
      <c r="AHS335" s="138"/>
      <c r="AHT335" s="138"/>
      <c r="AHU335" s="138"/>
      <c r="AHV335" s="138"/>
      <c r="AHW335" s="138"/>
      <c r="AHX335" s="138"/>
      <c r="AHY335" s="138"/>
      <c r="AHZ335" s="138"/>
      <c r="AIA335" s="138"/>
      <c r="AIB335" s="138"/>
      <c r="AIC335" s="138"/>
      <c r="AID335" s="138"/>
      <c r="AIE335" s="138"/>
      <c r="AIF335" s="138"/>
      <c r="AIG335" s="138"/>
      <c r="AIH335" s="138"/>
      <c r="AII335" s="138"/>
      <c r="AIJ335" s="138"/>
      <c r="AIK335" s="138"/>
      <c r="AIL335" s="138"/>
      <c r="AIM335" s="138"/>
      <c r="AIN335" s="138"/>
      <c r="AIO335" s="138"/>
      <c r="AIP335" s="138"/>
      <c r="AIQ335" s="138"/>
      <c r="AIR335" s="138"/>
      <c r="AIS335" s="138"/>
      <c r="AIT335" s="138"/>
      <c r="AIU335" s="138"/>
      <c r="AIV335" s="138"/>
      <c r="AIW335" s="138"/>
      <c r="AIX335" s="138"/>
      <c r="AIY335" s="138"/>
      <c r="AIZ335" s="138"/>
      <c r="AJA335" s="138"/>
      <c r="AJB335" s="138"/>
      <c r="AJC335" s="138"/>
      <c r="AJD335" s="138"/>
      <c r="AJE335" s="138"/>
      <c r="AJF335" s="138"/>
      <c r="AJG335" s="138"/>
      <c r="AJH335" s="138"/>
      <c r="AJI335" s="138"/>
      <c r="AJJ335" s="138"/>
      <c r="AJK335" s="138"/>
      <c r="AJL335" s="138"/>
      <c r="AJM335" s="138"/>
      <c r="AJN335" s="138"/>
      <c r="AJO335" s="138"/>
      <c r="AJP335" s="138"/>
      <c r="AJQ335" s="138"/>
      <c r="AJR335" s="138"/>
      <c r="AJS335" s="138"/>
      <c r="AJT335" s="138"/>
      <c r="AJU335" s="138"/>
      <c r="AJV335" s="138"/>
      <c r="AJW335" s="138"/>
      <c r="AJX335" s="138"/>
      <c r="AJY335" s="138"/>
      <c r="AJZ335" s="138"/>
      <c r="AKA335" s="138"/>
      <c r="AKB335" s="138"/>
      <c r="AKC335" s="138"/>
      <c r="AKD335" s="138"/>
      <c r="AKE335" s="138"/>
      <c r="AKF335" s="138"/>
      <c r="AKG335" s="138"/>
      <c r="AKH335" s="138"/>
      <c r="AKI335" s="138"/>
      <c r="AKJ335" s="138"/>
      <c r="AKK335" s="138"/>
      <c r="AKL335" s="138"/>
      <c r="AKM335" s="138"/>
      <c r="AKN335" s="138"/>
      <c r="AKO335" s="138"/>
      <c r="AKP335" s="138"/>
      <c r="AKQ335" s="138"/>
      <c r="AKR335" s="138"/>
      <c r="AKS335" s="138"/>
      <c r="AKT335" s="138"/>
      <c r="AKU335" s="138"/>
      <c r="AKV335" s="138"/>
      <c r="AKW335" s="138"/>
      <c r="AKX335" s="138"/>
      <c r="AKY335" s="138"/>
      <c r="AKZ335" s="138"/>
      <c r="ALA335" s="138"/>
      <c r="ALB335" s="138"/>
      <c r="ALC335" s="138"/>
      <c r="ALD335" s="138"/>
      <c r="ALE335" s="138"/>
      <c r="ALF335" s="138"/>
      <c r="ALG335" s="138"/>
      <c r="ALH335" s="138"/>
      <c r="ALI335" s="138"/>
      <c r="ALJ335" s="138"/>
      <c r="ALK335" s="138"/>
      <c r="ALL335" s="138"/>
      <c r="ALM335" s="138"/>
      <c r="ALN335" s="138"/>
      <c r="ALO335" s="138"/>
      <c r="ALP335" s="138"/>
      <c r="ALQ335" s="138"/>
      <c r="ALR335" s="138"/>
      <c r="ALS335" s="138"/>
      <c r="ALT335" s="138"/>
      <c r="ALU335" s="138"/>
      <c r="ALV335" s="138"/>
      <c r="ALW335" s="138"/>
      <c r="ALX335" s="138"/>
      <c r="ALY335" s="138"/>
      <c r="ALZ335" s="138"/>
      <c r="AMA335" s="138"/>
      <c r="AMB335" s="138"/>
      <c r="AMC335" s="138"/>
      <c r="AMD335" s="138"/>
      <c r="AME335" s="138"/>
      <c r="AMF335" s="138"/>
      <c r="AMG335" s="138"/>
      <c r="AMH335" s="138"/>
      <c r="AMI335" s="138"/>
      <c r="AMJ335" s="138"/>
      <c r="AMK335" s="138"/>
    </row>
    <row r="336" spans="1:1025" s="140" customFormat="1">
      <c r="A336" s="210"/>
      <c r="B336" s="106"/>
      <c r="C336" s="137"/>
      <c r="D336" s="137"/>
      <c r="E336" s="137"/>
      <c r="F336" s="138"/>
      <c r="G336" s="138"/>
      <c r="H336" s="138"/>
      <c r="I336" s="138"/>
      <c r="J336" s="139"/>
      <c r="K336" s="138"/>
      <c r="M336" s="138"/>
      <c r="N336" s="138"/>
      <c r="O336" s="138"/>
      <c r="P336" s="138"/>
      <c r="Q336" s="138"/>
      <c r="R336" s="138"/>
      <c r="S336" s="138"/>
      <c r="T336" s="138"/>
      <c r="U336" s="138"/>
      <c r="V336" s="138"/>
      <c r="W336" s="138"/>
      <c r="X336" s="138"/>
      <c r="Y336" s="138"/>
      <c r="Z336" s="138"/>
      <c r="AA336" s="138"/>
      <c r="AB336" s="138"/>
      <c r="AC336" s="138"/>
      <c r="AD336" s="138"/>
      <c r="AE336" s="138"/>
      <c r="AF336" s="138"/>
      <c r="AG336" s="138"/>
      <c r="AH336" s="138"/>
      <c r="AI336" s="138"/>
      <c r="AJ336" s="138"/>
      <c r="AK336" s="138"/>
      <c r="AL336" s="138"/>
      <c r="AM336" s="138"/>
      <c r="AN336" s="138"/>
      <c r="AO336" s="138"/>
      <c r="AP336" s="138"/>
      <c r="AQ336" s="138"/>
      <c r="AR336" s="138"/>
      <c r="AS336" s="138"/>
      <c r="AT336" s="138"/>
      <c r="AU336" s="138"/>
      <c r="AV336" s="138"/>
      <c r="AW336" s="138"/>
      <c r="AX336" s="138"/>
      <c r="AY336" s="138"/>
      <c r="AZ336" s="138"/>
      <c r="BA336" s="138"/>
      <c r="BB336" s="138"/>
      <c r="BC336" s="138"/>
      <c r="BD336" s="138"/>
      <c r="BE336" s="138"/>
      <c r="BF336" s="138"/>
      <c r="BG336" s="138"/>
      <c r="BH336" s="138"/>
      <c r="BI336" s="138"/>
      <c r="BJ336" s="138"/>
      <c r="BK336" s="138"/>
      <c r="BL336" s="138"/>
      <c r="BM336" s="138"/>
      <c r="BN336" s="138"/>
      <c r="BO336" s="138"/>
      <c r="BP336" s="138"/>
      <c r="BQ336" s="138"/>
      <c r="BR336" s="138"/>
      <c r="BS336" s="138"/>
      <c r="BT336" s="138"/>
      <c r="BU336" s="138"/>
      <c r="BV336" s="138"/>
      <c r="BW336" s="138"/>
      <c r="BX336" s="138"/>
      <c r="BY336" s="138"/>
      <c r="BZ336" s="138"/>
      <c r="CA336" s="138"/>
      <c r="CB336" s="138"/>
      <c r="CC336" s="138"/>
      <c r="CD336" s="138"/>
      <c r="CE336" s="138"/>
      <c r="CF336" s="138"/>
      <c r="CG336" s="138"/>
      <c r="CH336" s="138"/>
      <c r="CI336" s="138"/>
      <c r="CJ336" s="138"/>
      <c r="CK336" s="138"/>
      <c r="CL336" s="138"/>
      <c r="CM336" s="138"/>
      <c r="CN336" s="138"/>
      <c r="CO336" s="138"/>
      <c r="CP336" s="138"/>
      <c r="CQ336" s="138"/>
      <c r="CR336" s="138"/>
      <c r="CS336" s="138"/>
      <c r="CT336" s="138"/>
      <c r="CU336" s="138"/>
      <c r="CV336" s="138"/>
      <c r="CW336" s="138"/>
      <c r="CX336" s="138"/>
      <c r="CY336" s="138"/>
      <c r="CZ336" s="138"/>
      <c r="DA336" s="138"/>
      <c r="DB336" s="138"/>
      <c r="DC336" s="138"/>
      <c r="DD336" s="138"/>
      <c r="DE336" s="138"/>
      <c r="DF336" s="138"/>
      <c r="DG336" s="138"/>
      <c r="DH336" s="138"/>
      <c r="DI336" s="138"/>
      <c r="DJ336" s="138"/>
      <c r="DK336" s="138"/>
      <c r="DL336" s="138"/>
      <c r="DM336" s="138"/>
      <c r="DN336" s="138"/>
      <c r="DO336" s="138"/>
      <c r="DP336" s="138"/>
      <c r="DQ336" s="138"/>
      <c r="DR336" s="138"/>
      <c r="DS336" s="138"/>
      <c r="DT336" s="138"/>
      <c r="DU336" s="138"/>
      <c r="DV336" s="138"/>
      <c r="DW336" s="138"/>
      <c r="DX336" s="138"/>
      <c r="DY336" s="138"/>
      <c r="DZ336" s="138"/>
      <c r="EA336" s="138"/>
      <c r="EB336" s="138"/>
      <c r="EC336" s="138"/>
      <c r="ED336" s="138"/>
      <c r="EE336" s="138"/>
      <c r="EF336" s="138"/>
      <c r="EG336" s="138"/>
      <c r="EH336" s="138"/>
      <c r="EI336" s="138"/>
      <c r="EJ336" s="138"/>
      <c r="EK336" s="138"/>
      <c r="EL336" s="138"/>
      <c r="EM336" s="138"/>
      <c r="EN336" s="138"/>
      <c r="EO336" s="138"/>
      <c r="EP336" s="138"/>
      <c r="EQ336" s="138"/>
      <c r="ER336" s="138"/>
      <c r="ES336" s="138"/>
      <c r="ET336" s="138"/>
      <c r="EU336" s="138"/>
      <c r="EV336" s="138"/>
      <c r="EW336" s="138"/>
      <c r="EX336" s="138"/>
      <c r="EY336" s="138"/>
      <c r="EZ336" s="138"/>
      <c r="FA336" s="138"/>
      <c r="FB336" s="138"/>
      <c r="FC336" s="138"/>
      <c r="FD336" s="138"/>
      <c r="FE336" s="138"/>
      <c r="FF336" s="138"/>
      <c r="FG336" s="138"/>
      <c r="FH336" s="138"/>
      <c r="FI336" s="138"/>
      <c r="FJ336" s="138"/>
      <c r="FK336" s="138"/>
      <c r="FL336" s="138"/>
      <c r="FM336" s="138"/>
      <c r="FN336" s="138"/>
      <c r="FO336" s="138"/>
      <c r="FP336" s="138"/>
      <c r="FQ336" s="138"/>
      <c r="FR336" s="138"/>
      <c r="FS336" s="138"/>
      <c r="FT336" s="138"/>
      <c r="FU336" s="138"/>
      <c r="FV336" s="138"/>
      <c r="FW336" s="138"/>
      <c r="FX336" s="138"/>
      <c r="FY336" s="138"/>
      <c r="FZ336" s="138"/>
      <c r="GA336" s="138"/>
      <c r="GB336" s="138"/>
      <c r="GC336" s="138"/>
      <c r="GD336" s="138"/>
      <c r="GE336" s="138"/>
      <c r="GF336" s="138"/>
      <c r="GG336" s="138"/>
      <c r="GH336" s="138"/>
      <c r="GI336" s="138"/>
      <c r="GJ336" s="138"/>
      <c r="GK336" s="138"/>
      <c r="GL336" s="138"/>
      <c r="GM336" s="138"/>
      <c r="GN336" s="138"/>
      <c r="GO336" s="138"/>
      <c r="GP336" s="138"/>
      <c r="GQ336" s="138"/>
      <c r="GR336" s="138"/>
      <c r="GS336" s="138"/>
      <c r="GT336" s="138"/>
      <c r="GU336" s="138"/>
      <c r="GV336" s="138"/>
      <c r="GW336" s="138"/>
      <c r="GX336" s="138"/>
      <c r="GY336" s="138"/>
      <c r="GZ336" s="138"/>
      <c r="HA336" s="138"/>
      <c r="HB336" s="138"/>
      <c r="HC336" s="138"/>
      <c r="HD336" s="138"/>
      <c r="HE336" s="138"/>
      <c r="HF336" s="138"/>
      <c r="HG336" s="138"/>
      <c r="HH336" s="138"/>
      <c r="HI336" s="138"/>
      <c r="HJ336" s="138"/>
      <c r="HK336" s="138"/>
      <c r="HL336" s="138"/>
      <c r="HM336" s="138"/>
      <c r="HN336" s="138"/>
      <c r="HO336" s="138"/>
      <c r="HP336" s="138"/>
      <c r="HQ336" s="138"/>
      <c r="HR336" s="138"/>
      <c r="HS336" s="138"/>
      <c r="HT336" s="138"/>
      <c r="HU336" s="138"/>
      <c r="HV336" s="138"/>
      <c r="HW336" s="138"/>
      <c r="HX336" s="138"/>
      <c r="HY336" s="138"/>
      <c r="HZ336" s="138"/>
      <c r="IA336" s="138"/>
      <c r="IB336" s="138"/>
      <c r="IC336" s="138"/>
      <c r="ID336" s="138"/>
      <c r="IE336" s="138"/>
      <c r="IF336" s="138"/>
      <c r="IG336" s="138"/>
      <c r="IH336" s="138"/>
      <c r="II336" s="138"/>
      <c r="IJ336" s="138"/>
      <c r="IK336" s="138"/>
      <c r="IL336" s="138"/>
      <c r="IM336" s="138"/>
      <c r="IN336" s="138"/>
      <c r="IO336" s="138"/>
      <c r="IP336" s="138"/>
      <c r="IQ336" s="138"/>
      <c r="IR336" s="138"/>
      <c r="IS336" s="138"/>
      <c r="IT336" s="138"/>
      <c r="IU336" s="138"/>
      <c r="IV336" s="138"/>
      <c r="IW336" s="138"/>
      <c r="IX336" s="138"/>
      <c r="IY336" s="138"/>
      <c r="IZ336" s="138"/>
      <c r="JA336" s="138"/>
      <c r="JB336" s="138"/>
      <c r="JC336" s="138"/>
      <c r="JD336" s="138"/>
      <c r="JE336" s="138"/>
      <c r="JF336" s="138"/>
      <c r="JG336" s="138"/>
      <c r="JH336" s="138"/>
      <c r="JI336" s="138"/>
      <c r="JJ336" s="138"/>
      <c r="JK336" s="138"/>
      <c r="JL336" s="138"/>
      <c r="JM336" s="138"/>
      <c r="JN336" s="138"/>
      <c r="JO336" s="138"/>
      <c r="JP336" s="138"/>
      <c r="JQ336" s="138"/>
      <c r="JR336" s="138"/>
      <c r="JS336" s="138"/>
      <c r="JT336" s="138"/>
      <c r="JU336" s="138"/>
      <c r="JV336" s="138"/>
      <c r="JW336" s="138"/>
      <c r="JX336" s="138"/>
      <c r="JY336" s="138"/>
      <c r="JZ336" s="138"/>
      <c r="KA336" s="138"/>
      <c r="KB336" s="138"/>
      <c r="KC336" s="138"/>
      <c r="KD336" s="138"/>
      <c r="KE336" s="138"/>
      <c r="KF336" s="138"/>
      <c r="KG336" s="138"/>
      <c r="KH336" s="138"/>
      <c r="KI336" s="138"/>
      <c r="KJ336" s="138"/>
      <c r="KK336" s="138"/>
      <c r="KL336" s="138"/>
      <c r="KM336" s="138"/>
      <c r="KN336" s="138"/>
      <c r="KO336" s="138"/>
      <c r="KP336" s="138"/>
      <c r="KQ336" s="138"/>
      <c r="KR336" s="138"/>
      <c r="KS336" s="138"/>
      <c r="KT336" s="138"/>
      <c r="KU336" s="138"/>
      <c r="KV336" s="138"/>
      <c r="KW336" s="138"/>
      <c r="KX336" s="138"/>
      <c r="KY336" s="138"/>
      <c r="KZ336" s="138"/>
      <c r="LA336" s="138"/>
      <c r="LB336" s="138"/>
      <c r="LC336" s="138"/>
      <c r="LD336" s="138"/>
      <c r="LE336" s="138"/>
      <c r="LF336" s="138"/>
      <c r="LG336" s="138"/>
      <c r="LH336" s="138"/>
      <c r="LI336" s="138"/>
      <c r="LJ336" s="138"/>
      <c r="LK336" s="138"/>
      <c r="LL336" s="138"/>
      <c r="LM336" s="138"/>
      <c r="LN336" s="138"/>
      <c r="LO336" s="138"/>
      <c r="LP336" s="138"/>
      <c r="LQ336" s="138"/>
      <c r="LR336" s="138"/>
      <c r="LS336" s="138"/>
      <c r="LT336" s="138"/>
      <c r="LU336" s="138"/>
      <c r="LV336" s="138"/>
      <c r="LW336" s="138"/>
      <c r="LX336" s="138"/>
      <c r="LY336" s="138"/>
      <c r="LZ336" s="138"/>
      <c r="MA336" s="138"/>
      <c r="MB336" s="138"/>
      <c r="MC336" s="138"/>
      <c r="MD336" s="138"/>
      <c r="ME336" s="138"/>
      <c r="MF336" s="138"/>
      <c r="MG336" s="138"/>
      <c r="MH336" s="138"/>
      <c r="MI336" s="138"/>
      <c r="MJ336" s="138"/>
      <c r="MK336" s="138"/>
      <c r="ML336" s="138"/>
      <c r="MM336" s="138"/>
      <c r="MN336" s="138"/>
      <c r="MO336" s="138"/>
      <c r="MP336" s="138"/>
      <c r="MQ336" s="138"/>
      <c r="MR336" s="138"/>
      <c r="MS336" s="138"/>
      <c r="MT336" s="138"/>
      <c r="MU336" s="138"/>
      <c r="MV336" s="138"/>
      <c r="MW336" s="138"/>
      <c r="MX336" s="138"/>
      <c r="MY336" s="138"/>
      <c r="MZ336" s="138"/>
      <c r="NA336" s="138"/>
      <c r="NB336" s="138"/>
      <c r="NC336" s="138"/>
      <c r="ND336" s="138"/>
      <c r="NE336" s="138"/>
      <c r="NF336" s="138"/>
      <c r="NG336" s="138"/>
      <c r="NH336" s="138"/>
      <c r="NI336" s="138"/>
      <c r="NJ336" s="138"/>
      <c r="NK336" s="138"/>
      <c r="NL336" s="138"/>
      <c r="NM336" s="138"/>
      <c r="NN336" s="138"/>
      <c r="NO336" s="138"/>
      <c r="NP336" s="138"/>
      <c r="NQ336" s="138"/>
      <c r="NR336" s="138"/>
      <c r="NS336" s="138"/>
      <c r="NT336" s="138"/>
      <c r="NU336" s="138"/>
      <c r="NV336" s="138"/>
      <c r="NW336" s="138"/>
      <c r="NX336" s="138"/>
      <c r="NY336" s="138"/>
      <c r="NZ336" s="138"/>
      <c r="OA336" s="138"/>
      <c r="OB336" s="138"/>
      <c r="OC336" s="138"/>
      <c r="OD336" s="138"/>
      <c r="OE336" s="138"/>
      <c r="OF336" s="138"/>
      <c r="OG336" s="138"/>
      <c r="OH336" s="138"/>
      <c r="OI336" s="138"/>
      <c r="OJ336" s="138"/>
      <c r="OK336" s="138"/>
      <c r="OL336" s="138"/>
      <c r="OM336" s="138"/>
      <c r="ON336" s="138"/>
      <c r="OO336" s="138"/>
      <c r="OP336" s="138"/>
      <c r="OQ336" s="138"/>
      <c r="OR336" s="138"/>
      <c r="OS336" s="138"/>
      <c r="OT336" s="138"/>
      <c r="OU336" s="138"/>
      <c r="OV336" s="138"/>
      <c r="OW336" s="138"/>
      <c r="OX336" s="138"/>
      <c r="OY336" s="138"/>
      <c r="OZ336" s="138"/>
      <c r="PA336" s="138"/>
      <c r="PB336" s="138"/>
      <c r="PC336" s="138"/>
      <c r="PD336" s="138"/>
      <c r="PE336" s="138"/>
      <c r="PF336" s="138"/>
      <c r="PG336" s="138"/>
      <c r="PH336" s="138"/>
      <c r="PI336" s="138"/>
      <c r="PJ336" s="138"/>
      <c r="PK336" s="138"/>
      <c r="PL336" s="138"/>
      <c r="PM336" s="138"/>
      <c r="PN336" s="138"/>
      <c r="PO336" s="138"/>
      <c r="PP336" s="138"/>
      <c r="PQ336" s="138"/>
      <c r="PR336" s="138"/>
      <c r="PS336" s="138"/>
      <c r="PT336" s="138"/>
      <c r="PU336" s="138"/>
      <c r="PV336" s="138"/>
      <c r="PW336" s="138"/>
      <c r="PX336" s="138"/>
      <c r="PY336" s="138"/>
      <c r="PZ336" s="138"/>
      <c r="QA336" s="138"/>
      <c r="QB336" s="138"/>
      <c r="QC336" s="138"/>
      <c r="QD336" s="138"/>
      <c r="QE336" s="138"/>
      <c r="QF336" s="138"/>
      <c r="QG336" s="138"/>
      <c r="QH336" s="138"/>
      <c r="QI336" s="138"/>
      <c r="QJ336" s="138"/>
      <c r="QK336" s="138"/>
      <c r="QL336" s="138"/>
      <c r="QM336" s="138"/>
      <c r="QN336" s="138"/>
      <c r="QO336" s="138"/>
      <c r="QP336" s="138"/>
      <c r="QQ336" s="138"/>
      <c r="QR336" s="138"/>
      <c r="QS336" s="138"/>
      <c r="QT336" s="138"/>
      <c r="QU336" s="138"/>
      <c r="QV336" s="138"/>
      <c r="QW336" s="138"/>
      <c r="QX336" s="138"/>
      <c r="QY336" s="138"/>
      <c r="QZ336" s="138"/>
      <c r="RA336" s="138"/>
      <c r="RB336" s="138"/>
      <c r="RC336" s="138"/>
      <c r="RD336" s="138"/>
      <c r="RE336" s="138"/>
      <c r="RF336" s="138"/>
      <c r="RG336" s="138"/>
      <c r="RH336" s="138"/>
      <c r="RI336" s="138"/>
      <c r="RJ336" s="138"/>
      <c r="RK336" s="138"/>
      <c r="RL336" s="138"/>
      <c r="RM336" s="138"/>
      <c r="RN336" s="138"/>
      <c r="RO336" s="138"/>
      <c r="RP336" s="138"/>
      <c r="RQ336" s="138"/>
      <c r="RR336" s="138"/>
      <c r="RS336" s="138"/>
      <c r="RT336" s="138"/>
      <c r="RU336" s="138"/>
      <c r="RV336" s="138"/>
      <c r="RW336" s="138"/>
      <c r="RX336" s="138"/>
      <c r="RY336" s="138"/>
      <c r="RZ336" s="138"/>
      <c r="SA336" s="138"/>
      <c r="SB336" s="138"/>
      <c r="SC336" s="138"/>
      <c r="SD336" s="138"/>
      <c r="SE336" s="138"/>
      <c r="SF336" s="138"/>
      <c r="SG336" s="138"/>
      <c r="SH336" s="138"/>
      <c r="SI336" s="138"/>
      <c r="SJ336" s="138"/>
      <c r="SK336" s="138"/>
      <c r="SL336" s="138"/>
      <c r="SM336" s="138"/>
      <c r="SN336" s="138"/>
      <c r="SO336" s="138"/>
      <c r="SP336" s="138"/>
      <c r="SQ336" s="138"/>
      <c r="SR336" s="138"/>
      <c r="SS336" s="138"/>
      <c r="ST336" s="138"/>
      <c r="SU336" s="138"/>
      <c r="SV336" s="138"/>
      <c r="SW336" s="138"/>
      <c r="SX336" s="138"/>
      <c r="SY336" s="138"/>
      <c r="SZ336" s="138"/>
      <c r="TA336" s="138"/>
      <c r="TB336" s="138"/>
      <c r="TC336" s="138"/>
      <c r="TD336" s="138"/>
      <c r="TE336" s="138"/>
      <c r="TF336" s="138"/>
      <c r="TG336" s="138"/>
      <c r="TH336" s="138"/>
      <c r="TI336" s="138"/>
      <c r="TJ336" s="138"/>
      <c r="TK336" s="138"/>
      <c r="TL336" s="138"/>
      <c r="TM336" s="138"/>
      <c r="TN336" s="138"/>
      <c r="TO336" s="138"/>
      <c r="TP336" s="138"/>
      <c r="TQ336" s="138"/>
      <c r="TR336" s="138"/>
      <c r="TS336" s="138"/>
      <c r="TT336" s="138"/>
      <c r="TU336" s="138"/>
      <c r="TV336" s="138"/>
      <c r="TW336" s="138"/>
      <c r="TX336" s="138"/>
      <c r="TY336" s="138"/>
      <c r="TZ336" s="138"/>
      <c r="UA336" s="138"/>
      <c r="UB336" s="138"/>
      <c r="UC336" s="138"/>
      <c r="UD336" s="138"/>
      <c r="UE336" s="138"/>
      <c r="UF336" s="138"/>
      <c r="UG336" s="138"/>
      <c r="UH336" s="138"/>
      <c r="UI336" s="138"/>
      <c r="UJ336" s="138"/>
      <c r="UK336" s="138"/>
      <c r="UL336" s="138"/>
      <c r="UM336" s="138"/>
      <c r="UN336" s="138"/>
      <c r="UO336" s="138"/>
      <c r="UP336" s="138"/>
      <c r="UQ336" s="138"/>
      <c r="UR336" s="138"/>
      <c r="US336" s="138"/>
      <c r="UT336" s="138"/>
      <c r="UU336" s="138"/>
      <c r="UV336" s="138"/>
      <c r="UW336" s="138"/>
      <c r="UX336" s="138"/>
      <c r="UY336" s="138"/>
      <c r="UZ336" s="138"/>
      <c r="VA336" s="138"/>
      <c r="VB336" s="138"/>
      <c r="VC336" s="138"/>
      <c r="VD336" s="138"/>
      <c r="VE336" s="138"/>
      <c r="VF336" s="138"/>
      <c r="VG336" s="138"/>
      <c r="VH336" s="138"/>
      <c r="VI336" s="138"/>
      <c r="VJ336" s="138"/>
      <c r="VK336" s="138"/>
      <c r="VL336" s="138"/>
      <c r="VM336" s="138"/>
      <c r="VN336" s="138"/>
      <c r="VO336" s="138"/>
      <c r="VP336" s="138"/>
      <c r="VQ336" s="138"/>
      <c r="VR336" s="138"/>
      <c r="VS336" s="138"/>
      <c r="VT336" s="138"/>
      <c r="VU336" s="138"/>
      <c r="VV336" s="138"/>
      <c r="VW336" s="138"/>
      <c r="VX336" s="138"/>
      <c r="VY336" s="138"/>
      <c r="VZ336" s="138"/>
      <c r="WA336" s="138"/>
      <c r="WB336" s="138"/>
      <c r="WC336" s="138"/>
      <c r="WD336" s="138"/>
      <c r="WE336" s="138"/>
      <c r="WF336" s="138"/>
      <c r="WG336" s="138"/>
      <c r="WH336" s="138"/>
      <c r="WI336" s="138"/>
      <c r="WJ336" s="138"/>
      <c r="WK336" s="138"/>
      <c r="WL336" s="138"/>
      <c r="WM336" s="138"/>
      <c r="WN336" s="138"/>
      <c r="WO336" s="138"/>
      <c r="WP336" s="138"/>
      <c r="WQ336" s="138"/>
      <c r="WR336" s="138"/>
      <c r="WS336" s="138"/>
      <c r="WT336" s="138"/>
      <c r="WU336" s="138"/>
      <c r="WV336" s="138"/>
      <c r="WW336" s="138"/>
      <c r="WX336" s="138"/>
      <c r="WY336" s="138"/>
      <c r="WZ336" s="138"/>
      <c r="XA336" s="138"/>
      <c r="XB336" s="138"/>
      <c r="XC336" s="138"/>
      <c r="XD336" s="138"/>
      <c r="XE336" s="138"/>
      <c r="XF336" s="138"/>
      <c r="XG336" s="138"/>
      <c r="XH336" s="138"/>
      <c r="XI336" s="138"/>
      <c r="XJ336" s="138"/>
      <c r="XK336" s="138"/>
      <c r="XL336" s="138"/>
      <c r="XM336" s="138"/>
      <c r="XN336" s="138"/>
      <c r="XO336" s="138"/>
      <c r="XP336" s="138"/>
      <c r="XQ336" s="138"/>
      <c r="XR336" s="138"/>
      <c r="XS336" s="138"/>
      <c r="XT336" s="138"/>
      <c r="XU336" s="138"/>
      <c r="XV336" s="138"/>
      <c r="XW336" s="138"/>
      <c r="XX336" s="138"/>
      <c r="XY336" s="138"/>
      <c r="XZ336" s="138"/>
      <c r="YA336" s="138"/>
      <c r="YB336" s="138"/>
      <c r="YC336" s="138"/>
      <c r="YD336" s="138"/>
      <c r="YE336" s="138"/>
      <c r="YF336" s="138"/>
      <c r="YG336" s="138"/>
      <c r="YH336" s="138"/>
      <c r="YI336" s="138"/>
      <c r="YJ336" s="138"/>
      <c r="YK336" s="138"/>
      <c r="YL336" s="138"/>
      <c r="YM336" s="138"/>
      <c r="YN336" s="138"/>
      <c r="YO336" s="138"/>
      <c r="YP336" s="138"/>
      <c r="YQ336" s="138"/>
      <c r="YR336" s="138"/>
      <c r="YS336" s="138"/>
      <c r="YT336" s="138"/>
      <c r="YU336" s="138"/>
      <c r="YV336" s="138"/>
      <c r="YW336" s="138"/>
      <c r="YX336" s="138"/>
      <c r="YY336" s="138"/>
      <c r="YZ336" s="138"/>
      <c r="ZA336" s="138"/>
      <c r="ZB336" s="138"/>
      <c r="ZC336" s="138"/>
      <c r="ZD336" s="138"/>
      <c r="ZE336" s="138"/>
      <c r="ZF336" s="138"/>
      <c r="ZG336" s="138"/>
      <c r="ZH336" s="138"/>
      <c r="ZI336" s="138"/>
      <c r="ZJ336" s="138"/>
      <c r="ZK336" s="138"/>
      <c r="ZL336" s="138"/>
      <c r="ZM336" s="138"/>
      <c r="ZN336" s="138"/>
      <c r="ZO336" s="138"/>
      <c r="ZP336" s="138"/>
      <c r="ZQ336" s="138"/>
      <c r="ZR336" s="138"/>
      <c r="ZS336" s="138"/>
      <c r="ZT336" s="138"/>
      <c r="ZU336" s="138"/>
      <c r="ZV336" s="138"/>
      <c r="ZW336" s="138"/>
      <c r="ZX336" s="138"/>
      <c r="ZY336" s="138"/>
      <c r="ZZ336" s="138"/>
      <c r="AAA336" s="138"/>
      <c r="AAB336" s="138"/>
      <c r="AAC336" s="138"/>
      <c r="AAD336" s="138"/>
      <c r="AAE336" s="138"/>
      <c r="AAF336" s="138"/>
      <c r="AAG336" s="138"/>
      <c r="AAH336" s="138"/>
      <c r="AAI336" s="138"/>
      <c r="AAJ336" s="138"/>
      <c r="AAK336" s="138"/>
      <c r="AAL336" s="138"/>
      <c r="AAM336" s="138"/>
      <c r="AAN336" s="138"/>
      <c r="AAO336" s="138"/>
      <c r="AAP336" s="138"/>
      <c r="AAQ336" s="138"/>
      <c r="AAR336" s="138"/>
      <c r="AAS336" s="138"/>
      <c r="AAT336" s="138"/>
      <c r="AAU336" s="138"/>
      <c r="AAV336" s="138"/>
      <c r="AAW336" s="138"/>
      <c r="AAX336" s="138"/>
      <c r="AAY336" s="138"/>
      <c r="AAZ336" s="138"/>
      <c r="ABA336" s="138"/>
      <c r="ABB336" s="138"/>
      <c r="ABC336" s="138"/>
      <c r="ABD336" s="138"/>
      <c r="ABE336" s="138"/>
      <c r="ABF336" s="138"/>
      <c r="ABG336" s="138"/>
      <c r="ABH336" s="138"/>
      <c r="ABI336" s="138"/>
      <c r="ABJ336" s="138"/>
      <c r="ABK336" s="138"/>
      <c r="ABL336" s="138"/>
      <c r="ABM336" s="138"/>
      <c r="ABN336" s="138"/>
      <c r="ABO336" s="138"/>
      <c r="ABP336" s="138"/>
      <c r="ABQ336" s="138"/>
      <c r="ABR336" s="138"/>
      <c r="ABS336" s="138"/>
      <c r="ABT336" s="138"/>
      <c r="ABU336" s="138"/>
      <c r="ABV336" s="138"/>
      <c r="ABW336" s="138"/>
      <c r="ABX336" s="138"/>
      <c r="ABY336" s="138"/>
      <c r="ABZ336" s="138"/>
      <c r="ACA336" s="138"/>
      <c r="ACB336" s="138"/>
      <c r="ACC336" s="138"/>
      <c r="ACD336" s="138"/>
      <c r="ACE336" s="138"/>
      <c r="ACF336" s="138"/>
      <c r="ACG336" s="138"/>
      <c r="ACH336" s="138"/>
      <c r="ACI336" s="138"/>
      <c r="ACJ336" s="138"/>
      <c r="ACK336" s="138"/>
      <c r="ACL336" s="138"/>
      <c r="ACM336" s="138"/>
      <c r="ACN336" s="138"/>
      <c r="ACO336" s="138"/>
      <c r="ACP336" s="138"/>
      <c r="ACQ336" s="138"/>
      <c r="ACR336" s="138"/>
      <c r="ACS336" s="138"/>
      <c r="ACT336" s="138"/>
      <c r="ACU336" s="138"/>
      <c r="ACV336" s="138"/>
      <c r="ACW336" s="138"/>
      <c r="ACX336" s="138"/>
      <c r="ACY336" s="138"/>
      <c r="ACZ336" s="138"/>
      <c r="ADA336" s="138"/>
      <c r="ADB336" s="138"/>
      <c r="ADC336" s="138"/>
      <c r="ADD336" s="138"/>
      <c r="ADE336" s="138"/>
      <c r="ADF336" s="138"/>
      <c r="ADG336" s="138"/>
      <c r="ADH336" s="138"/>
      <c r="ADI336" s="138"/>
      <c r="ADJ336" s="138"/>
      <c r="ADK336" s="138"/>
      <c r="ADL336" s="138"/>
      <c r="ADM336" s="138"/>
      <c r="ADN336" s="138"/>
      <c r="ADO336" s="138"/>
      <c r="ADP336" s="138"/>
      <c r="ADQ336" s="138"/>
      <c r="ADR336" s="138"/>
      <c r="ADS336" s="138"/>
      <c r="ADT336" s="138"/>
      <c r="ADU336" s="138"/>
      <c r="ADV336" s="138"/>
      <c r="ADW336" s="138"/>
      <c r="ADX336" s="138"/>
      <c r="ADY336" s="138"/>
      <c r="ADZ336" s="138"/>
      <c r="AEA336" s="138"/>
      <c r="AEB336" s="138"/>
      <c r="AEC336" s="138"/>
      <c r="AED336" s="138"/>
      <c r="AEE336" s="138"/>
      <c r="AEF336" s="138"/>
      <c r="AEG336" s="138"/>
      <c r="AEH336" s="138"/>
      <c r="AEI336" s="138"/>
      <c r="AEJ336" s="138"/>
      <c r="AEK336" s="138"/>
      <c r="AEL336" s="138"/>
      <c r="AEM336" s="138"/>
      <c r="AEN336" s="138"/>
      <c r="AEO336" s="138"/>
      <c r="AEP336" s="138"/>
      <c r="AEQ336" s="138"/>
      <c r="AER336" s="138"/>
      <c r="AES336" s="138"/>
      <c r="AET336" s="138"/>
      <c r="AEU336" s="138"/>
      <c r="AEV336" s="138"/>
      <c r="AEW336" s="138"/>
      <c r="AEX336" s="138"/>
      <c r="AEY336" s="138"/>
      <c r="AEZ336" s="138"/>
      <c r="AFA336" s="138"/>
      <c r="AFB336" s="138"/>
      <c r="AFC336" s="138"/>
      <c r="AFD336" s="138"/>
      <c r="AFE336" s="138"/>
      <c r="AFF336" s="138"/>
      <c r="AFG336" s="138"/>
      <c r="AFH336" s="138"/>
      <c r="AFI336" s="138"/>
      <c r="AFJ336" s="138"/>
      <c r="AFK336" s="138"/>
      <c r="AFL336" s="138"/>
      <c r="AFM336" s="138"/>
      <c r="AFN336" s="138"/>
      <c r="AFO336" s="138"/>
      <c r="AFP336" s="138"/>
      <c r="AFQ336" s="138"/>
      <c r="AFR336" s="138"/>
      <c r="AFS336" s="138"/>
      <c r="AFT336" s="138"/>
      <c r="AFU336" s="138"/>
      <c r="AFV336" s="138"/>
      <c r="AFW336" s="138"/>
      <c r="AFX336" s="138"/>
      <c r="AFY336" s="138"/>
      <c r="AFZ336" s="138"/>
      <c r="AGA336" s="138"/>
      <c r="AGB336" s="138"/>
      <c r="AGC336" s="138"/>
      <c r="AGD336" s="138"/>
      <c r="AGE336" s="138"/>
      <c r="AGF336" s="138"/>
      <c r="AGG336" s="138"/>
      <c r="AGH336" s="138"/>
      <c r="AGI336" s="138"/>
      <c r="AGJ336" s="138"/>
      <c r="AGK336" s="138"/>
      <c r="AGL336" s="138"/>
      <c r="AGM336" s="138"/>
      <c r="AGN336" s="138"/>
      <c r="AGO336" s="138"/>
      <c r="AGP336" s="138"/>
      <c r="AGQ336" s="138"/>
      <c r="AGR336" s="138"/>
      <c r="AGS336" s="138"/>
      <c r="AGT336" s="138"/>
      <c r="AGU336" s="138"/>
      <c r="AGV336" s="138"/>
      <c r="AGW336" s="138"/>
      <c r="AGX336" s="138"/>
      <c r="AGY336" s="138"/>
      <c r="AGZ336" s="138"/>
      <c r="AHA336" s="138"/>
      <c r="AHB336" s="138"/>
      <c r="AHC336" s="138"/>
      <c r="AHD336" s="138"/>
      <c r="AHE336" s="138"/>
      <c r="AHF336" s="138"/>
      <c r="AHG336" s="138"/>
      <c r="AHH336" s="138"/>
      <c r="AHI336" s="138"/>
      <c r="AHJ336" s="138"/>
      <c r="AHK336" s="138"/>
      <c r="AHL336" s="138"/>
      <c r="AHM336" s="138"/>
      <c r="AHN336" s="138"/>
      <c r="AHO336" s="138"/>
      <c r="AHP336" s="138"/>
      <c r="AHQ336" s="138"/>
      <c r="AHR336" s="138"/>
      <c r="AHS336" s="138"/>
      <c r="AHT336" s="138"/>
      <c r="AHU336" s="138"/>
      <c r="AHV336" s="138"/>
      <c r="AHW336" s="138"/>
      <c r="AHX336" s="138"/>
      <c r="AHY336" s="138"/>
      <c r="AHZ336" s="138"/>
      <c r="AIA336" s="138"/>
      <c r="AIB336" s="138"/>
      <c r="AIC336" s="138"/>
      <c r="AID336" s="138"/>
      <c r="AIE336" s="138"/>
      <c r="AIF336" s="138"/>
      <c r="AIG336" s="138"/>
      <c r="AIH336" s="138"/>
      <c r="AII336" s="138"/>
      <c r="AIJ336" s="138"/>
      <c r="AIK336" s="138"/>
      <c r="AIL336" s="138"/>
      <c r="AIM336" s="138"/>
      <c r="AIN336" s="138"/>
      <c r="AIO336" s="138"/>
      <c r="AIP336" s="138"/>
      <c r="AIQ336" s="138"/>
      <c r="AIR336" s="138"/>
      <c r="AIS336" s="138"/>
      <c r="AIT336" s="138"/>
      <c r="AIU336" s="138"/>
      <c r="AIV336" s="138"/>
      <c r="AIW336" s="138"/>
      <c r="AIX336" s="138"/>
      <c r="AIY336" s="138"/>
      <c r="AIZ336" s="138"/>
      <c r="AJA336" s="138"/>
      <c r="AJB336" s="138"/>
      <c r="AJC336" s="138"/>
      <c r="AJD336" s="138"/>
      <c r="AJE336" s="138"/>
      <c r="AJF336" s="138"/>
      <c r="AJG336" s="138"/>
      <c r="AJH336" s="138"/>
      <c r="AJI336" s="138"/>
      <c r="AJJ336" s="138"/>
      <c r="AJK336" s="138"/>
      <c r="AJL336" s="138"/>
      <c r="AJM336" s="138"/>
      <c r="AJN336" s="138"/>
      <c r="AJO336" s="138"/>
      <c r="AJP336" s="138"/>
      <c r="AJQ336" s="138"/>
      <c r="AJR336" s="138"/>
      <c r="AJS336" s="138"/>
      <c r="AJT336" s="138"/>
      <c r="AJU336" s="138"/>
      <c r="AJV336" s="138"/>
      <c r="AJW336" s="138"/>
      <c r="AJX336" s="138"/>
      <c r="AJY336" s="138"/>
      <c r="AJZ336" s="138"/>
      <c r="AKA336" s="138"/>
      <c r="AKB336" s="138"/>
      <c r="AKC336" s="138"/>
      <c r="AKD336" s="138"/>
      <c r="AKE336" s="138"/>
      <c r="AKF336" s="138"/>
      <c r="AKG336" s="138"/>
      <c r="AKH336" s="138"/>
      <c r="AKI336" s="138"/>
      <c r="AKJ336" s="138"/>
      <c r="AKK336" s="138"/>
      <c r="AKL336" s="138"/>
      <c r="AKM336" s="138"/>
      <c r="AKN336" s="138"/>
      <c r="AKO336" s="138"/>
      <c r="AKP336" s="138"/>
      <c r="AKQ336" s="138"/>
      <c r="AKR336" s="138"/>
      <c r="AKS336" s="138"/>
      <c r="AKT336" s="138"/>
      <c r="AKU336" s="138"/>
      <c r="AKV336" s="138"/>
      <c r="AKW336" s="138"/>
      <c r="AKX336" s="138"/>
      <c r="AKY336" s="138"/>
      <c r="AKZ336" s="138"/>
      <c r="ALA336" s="138"/>
      <c r="ALB336" s="138"/>
      <c r="ALC336" s="138"/>
      <c r="ALD336" s="138"/>
      <c r="ALE336" s="138"/>
      <c r="ALF336" s="138"/>
      <c r="ALG336" s="138"/>
      <c r="ALH336" s="138"/>
      <c r="ALI336" s="138"/>
      <c r="ALJ336" s="138"/>
      <c r="ALK336" s="138"/>
      <c r="ALL336" s="138"/>
      <c r="ALM336" s="138"/>
      <c r="ALN336" s="138"/>
      <c r="ALO336" s="138"/>
      <c r="ALP336" s="138"/>
      <c r="ALQ336" s="138"/>
      <c r="ALR336" s="138"/>
      <c r="ALS336" s="138"/>
      <c r="ALT336" s="138"/>
      <c r="ALU336" s="138"/>
      <c r="ALV336" s="138"/>
      <c r="ALW336" s="138"/>
      <c r="ALX336" s="138"/>
      <c r="ALY336" s="138"/>
      <c r="ALZ336" s="138"/>
      <c r="AMA336" s="138"/>
      <c r="AMB336" s="138"/>
      <c r="AMC336" s="138"/>
      <c r="AMD336" s="138"/>
      <c r="AME336" s="138"/>
      <c r="AMF336" s="138"/>
      <c r="AMG336" s="138"/>
      <c r="AMH336" s="138"/>
      <c r="AMI336" s="138"/>
      <c r="AMJ336" s="138"/>
      <c r="AMK336" s="138"/>
    </row>
    <row r="337" spans="1:1025" s="140" customFormat="1">
      <c r="A337" s="210"/>
      <c r="B337" s="106"/>
      <c r="C337" s="137"/>
      <c r="D337" s="137"/>
      <c r="E337" s="137"/>
      <c r="F337" s="138"/>
      <c r="G337" s="138"/>
      <c r="H337" s="138"/>
      <c r="I337" s="138"/>
      <c r="J337" s="139"/>
      <c r="K337" s="138"/>
      <c r="M337" s="138"/>
      <c r="N337" s="138"/>
      <c r="O337" s="138"/>
      <c r="P337" s="138"/>
      <c r="Q337" s="138"/>
      <c r="R337" s="138"/>
      <c r="S337" s="138"/>
      <c r="T337" s="138"/>
      <c r="U337" s="138"/>
      <c r="V337" s="138"/>
      <c r="W337" s="138"/>
      <c r="X337" s="138"/>
      <c r="Y337" s="138"/>
      <c r="Z337" s="138"/>
      <c r="AA337" s="138"/>
      <c r="AB337" s="138"/>
      <c r="AC337" s="138"/>
      <c r="AD337" s="138"/>
      <c r="AE337" s="138"/>
      <c r="AF337" s="138"/>
      <c r="AG337" s="138"/>
      <c r="AH337" s="138"/>
      <c r="AI337" s="138"/>
      <c r="AJ337" s="138"/>
      <c r="AK337" s="138"/>
      <c r="AL337" s="138"/>
      <c r="AM337" s="138"/>
      <c r="AN337" s="138"/>
      <c r="AO337" s="138"/>
      <c r="AP337" s="138"/>
      <c r="AQ337" s="138"/>
      <c r="AR337" s="138"/>
      <c r="AS337" s="138"/>
      <c r="AT337" s="138"/>
      <c r="AU337" s="138"/>
      <c r="AV337" s="138"/>
      <c r="AW337" s="138"/>
      <c r="AX337" s="138"/>
      <c r="AY337" s="138"/>
      <c r="AZ337" s="138"/>
      <c r="BA337" s="138"/>
      <c r="BB337" s="138"/>
      <c r="BC337" s="138"/>
      <c r="BD337" s="138"/>
      <c r="BE337" s="138"/>
      <c r="BF337" s="138"/>
      <c r="BG337" s="138"/>
      <c r="BH337" s="138"/>
      <c r="BI337" s="138"/>
      <c r="BJ337" s="138"/>
      <c r="BK337" s="138"/>
      <c r="BL337" s="138"/>
      <c r="BM337" s="138"/>
      <c r="BN337" s="138"/>
      <c r="BO337" s="138"/>
      <c r="BP337" s="138"/>
      <c r="BQ337" s="138"/>
      <c r="BR337" s="138"/>
      <c r="BS337" s="138"/>
      <c r="BT337" s="138"/>
      <c r="BU337" s="138"/>
      <c r="BV337" s="138"/>
      <c r="BW337" s="138"/>
      <c r="BX337" s="138"/>
      <c r="BY337" s="138"/>
      <c r="BZ337" s="138"/>
      <c r="CA337" s="138"/>
      <c r="CB337" s="138"/>
      <c r="CC337" s="138"/>
      <c r="CD337" s="138"/>
      <c r="CE337" s="138"/>
      <c r="CF337" s="138"/>
      <c r="CG337" s="138"/>
      <c r="CH337" s="138"/>
      <c r="CI337" s="138"/>
      <c r="CJ337" s="138"/>
      <c r="CK337" s="138"/>
      <c r="CL337" s="138"/>
      <c r="CM337" s="138"/>
      <c r="CN337" s="138"/>
      <c r="CO337" s="138"/>
      <c r="CP337" s="138"/>
      <c r="CQ337" s="138"/>
      <c r="CR337" s="138"/>
      <c r="CS337" s="138"/>
      <c r="CT337" s="138"/>
      <c r="CU337" s="138"/>
      <c r="CV337" s="138"/>
      <c r="CW337" s="138"/>
      <c r="CX337" s="138"/>
      <c r="CY337" s="138"/>
      <c r="CZ337" s="138"/>
      <c r="DA337" s="138"/>
      <c r="DB337" s="138"/>
      <c r="DC337" s="138"/>
      <c r="DD337" s="138"/>
      <c r="DE337" s="138"/>
      <c r="DF337" s="138"/>
      <c r="DG337" s="138"/>
      <c r="DH337" s="138"/>
      <c r="DI337" s="138"/>
      <c r="DJ337" s="138"/>
      <c r="DK337" s="138"/>
      <c r="DL337" s="138"/>
      <c r="DM337" s="138"/>
      <c r="DN337" s="138"/>
      <c r="DO337" s="138"/>
      <c r="DP337" s="138"/>
      <c r="DQ337" s="138"/>
      <c r="DR337" s="138"/>
      <c r="DS337" s="138"/>
      <c r="DT337" s="138"/>
      <c r="DU337" s="138"/>
      <c r="DV337" s="138"/>
      <c r="DW337" s="138"/>
      <c r="DX337" s="138"/>
      <c r="DY337" s="138"/>
      <c r="DZ337" s="138"/>
      <c r="EA337" s="138"/>
      <c r="EB337" s="138"/>
      <c r="EC337" s="138"/>
      <c r="ED337" s="138"/>
      <c r="EE337" s="138"/>
      <c r="EF337" s="138"/>
      <c r="EG337" s="138"/>
      <c r="EH337" s="138"/>
      <c r="EI337" s="138"/>
      <c r="EJ337" s="138"/>
      <c r="EK337" s="138"/>
      <c r="EL337" s="138"/>
      <c r="EM337" s="138"/>
      <c r="EN337" s="138"/>
      <c r="EO337" s="138"/>
      <c r="EP337" s="138"/>
      <c r="EQ337" s="138"/>
      <c r="ER337" s="138"/>
      <c r="ES337" s="138"/>
      <c r="ET337" s="138"/>
      <c r="EU337" s="138"/>
      <c r="EV337" s="138"/>
      <c r="EW337" s="138"/>
      <c r="EX337" s="138"/>
      <c r="EY337" s="138"/>
      <c r="EZ337" s="138"/>
      <c r="FA337" s="138"/>
      <c r="FB337" s="138"/>
      <c r="FC337" s="138"/>
      <c r="FD337" s="138"/>
      <c r="FE337" s="138"/>
      <c r="FF337" s="138"/>
      <c r="FG337" s="138"/>
      <c r="FH337" s="138"/>
      <c r="FI337" s="138"/>
      <c r="FJ337" s="138"/>
      <c r="FK337" s="138"/>
      <c r="FL337" s="138"/>
      <c r="FM337" s="138"/>
      <c r="FN337" s="138"/>
      <c r="FO337" s="138"/>
      <c r="FP337" s="138"/>
      <c r="FQ337" s="138"/>
      <c r="FR337" s="138"/>
      <c r="FS337" s="138"/>
      <c r="FT337" s="138"/>
      <c r="FU337" s="138"/>
      <c r="FV337" s="138"/>
      <c r="FW337" s="138"/>
      <c r="FX337" s="138"/>
      <c r="FY337" s="138"/>
      <c r="FZ337" s="138"/>
      <c r="GA337" s="138"/>
      <c r="GB337" s="138"/>
      <c r="GC337" s="138"/>
      <c r="GD337" s="138"/>
      <c r="GE337" s="138"/>
      <c r="GF337" s="138"/>
      <c r="GG337" s="138"/>
      <c r="GH337" s="138"/>
      <c r="GI337" s="138"/>
      <c r="GJ337" s="138"/>
      <c r="GK337" s="138"/>
      <c r="GL337" s="138"/>
      <c r="GM337" s="138"/>
      <c r="GN337" s="138"/>
      <c r="GO337" s="138"/>
      <c r="GP337" s="138"/>
      <c r="GQ337" s="138"/>
      <c r="GR337" s="138"/>
      <c r="GS337" s="138"/>
      <c r="GT337" s="138"/>
      <c r="GU337" s="138"/>
      <c r="GV337" s="138"/>
      <c r="GW337" s="138"/>
      <c r="GX337" s="138"/>
      <c r="GY337" s="138"/>
      <c r="GZ337" s="138"/>
      <c r="HA337" s="138"/>
      <c r="HB337" s="138"/>
      <c r="HC337" s="138"/>
      <c r="HD337" s="138"/>
      <c r="HE337" s="138"/>
      <c r="HF337" s="138"/>
      <c r="HG337" s="138"/>
      <c r="HH337" s="138"/>
      <c r="HI337" s="138"/>
      <c r="HJ337" s="138"/>
      <c r="HK337" s="138"/>
      <c r="HL337" s="138"/>
      <c r="HM337" s="138"/>
      <c r="HN337" s="138"/>
      <c r="HO337" s="138"/>
      <c r="HP337" s="138"/>
      <c r="HQ337" s="138"/>
      <c r="HR337" s="138"/>
      <c r="HS337" s="138"/>
      <c r="HT337" s="138"/>
      <c r="HU337" s="138"/>
      <c r="HV337" s="138"/>
      <c r="HW337" s="138"/>
      <c r="HX337" s="138"/>
      <c r="HY337" s="138"/>
      <c r="HZ337" s="138"/>
      <c r="IA337" s="138"/>
      <c r="IB337" s="138"/>
      <c r="IC337" s="138"/>
      <c r="ID337" s="138"/>
      <c r="IE337" s="138"/>
      <c r="IF337" s="138"/>
      <c r="IG337" s="138"/>
      <c r="IH337" s="138"/>
      <c r="II337" s="138"/>
      <c r="IJ337" s="138"/>
      <c r="IK337" s="138"/>
      <c r="IL337" s="138"/>
      <c r="IM337" s="138"/>
      <c r="IN337" s="138"/>
      <c r="IO337" s="138"/>
      <c r="IP337" s="138"/>
      <c r="IQ337" s="138"/>
      <c r="IR337" s="138"/>
      <c r="IS337" s="138"/>
      <c r="IT337" s="138"/>
      <c r="IU337" s="138"/>
      <c r="IV337" s="138"/>
      <c r="IW337" s="138"/>
      <c r="IX337" s="138"/>
      <c r="IY337" s="138"/>
      <c r="IZ337" s="138"/>
      <c r="JA337" s="138"/>
      <c r="JB337" s="138"/>
      <c r="JC337" s="138"/>
      <c r="JD337" s="138"/>
      <c r="JE337" s="138"/>
      <c r="JF337" s="138"/>
      <c r="JG337" s="138"/>
      <c r="JH337" s="138"/>
      <c r="JI337" s="138"/>
      <c r="JJ337" s="138"/>
      <c r="JK337" s="138"/>
      <c r="JL337" s="138"/>
      <c r="JM337" s="138"/>
      <c r="JN337" s="138"/>
      <c r="JO337" s="138"/>
      <c r="JP337" s="138"/>
      <c r="JQ337" s="138"/>
      <c r="JR337" s="138"/>
      <c r="JS337" s="138"/>
      <c r="JT337" s="138"/>
      <c r="JU337" s="138"/>
      <c r="JV337" s="138"/>
      <c r="JW337" s="138"/>
      <c r="JX337" s="138"/>
      <c r="JY337" s="138"/>
      <c r="JZ337" s="138"/>
      <c r="KA337" s="138"/>
      <c r="KB337" s="138"/>
      <c r="KC337" s="138"/>
      <c r="KD337" s="138"/>
      <c r="KE337" s="138"/>
      <c r="KF337" s="138"/>
      <c r="KG337" s="138"/>
      <c r="KH337" s="138"/>
      <c r="KI337" s="138"/>
      <c r="KJ337" s="138"/>
      <c r="KK337" s="138"/>
      <c r="KL337" s="138"/>
      <c r="KM337" s="138"/>
      <c r="KN337" s="138"/>
      <c r="KO337" s="138"/>
      <c r="KP337" s="138"/>
      <c r="KQ337" s="138"/>
      <c r="KR337" s="138"/>
      <c r="KS337" s="138"/>
      <c r="KT337" s="138"/>
      <c r="KU337" s="138"/>
      <c r="KV337" s="138"/>
      <c r="KW337" s="138"/>
      <c r="KX337" s="138"/>
      <c r="KY337" s="138"/>
      <c r="KZ337" s="138"/>
      <c r="LA337" s="138"/>
      <c r="LB337" s="138"/>
      <c r="LC337" s="138"/>
      <c r="LD337" s="138"/>
      <c r="LE337" s="138"/>
      <c r="LF337" s="138"/>
      <c r="LG337" s="138"/>
      <c r="LH337" s="138"/>
      <c r="LI337" s="138"/>
      <c r="LJ337" s="138"/>
      <c r="LK337" s="138"/>
      <c r="LL337" s="138"/>
      <c r="LM337" s="138"/>
      <c r="LN337" s="138"/>
      <c r="LO337" s="138"/>
      <c r="LP337" s="138"/>
      <c r="LQ337" s="138"/>
      <c r="LR337" s="138"/>
      <c r="LS337" s="138"/>
      <c r="LT337" s="138"/>
      <c r="LU337" s="138"/>
      <c r="LV337" s="138"/>
      <c r="LW337" s="138"/>
      <c r="LX337" s="138"/>
      <c r="LY337" s="138"/>
      <c r="LZ337" s="138"/>
      <c r="MA337" s="138"/>
      <c r="MB337" s="138"/>
      <c r="MC337" s="138"/>
      <c r="MD337" s="138"/>
      <c r="ME337" s="138"/>
      <c r="MF337" s="138"/>
      <c r="MG337" s="138"/>
      <c r="MH337" s="138"/>
      <c r="MI337" s="138"/>
      <c r="MJ337" s="138"/>
      <c r="MK337" s="138"/>
      <c r="ML337" s="138"/>
      <c r="MM337" s="138"/>
      <c r="MN337" s="138"/>
      <c r="MO337" s="138"/>
      <c r="MP337" s="138"/>
      <c r="MQ337" s="138"/>
      <c r="MR337" s="138"/>
      <c r="MS337" s="138"/>
      <c r="MT337" s="138"/>
      <c r="MU337" s="138"/>
      <c r="MV337" s="138"/>
      <c r="MW337" s="138"/>
      <c r="MX337" s="138"/>
      <c r="MY337" s="138"/>
      <c r="MZ337" s="138"/>
      <c r="NA337" s="138"/>
      <c r="NB337" s="138"/>
      <c r="NC337" s="138"/>
      <c r="ND337" s="138"/>
      <c r="NE337" s="138"/>
      <c r="NF337" s="138"/>
      <c r="NG337" s="138"/>
      <c r="NH337" s="138"/>
      <c r="NI337" s="138"/>
      <c r="NJ337" s="138"/>
      <c r="NK337" s="138"/>
      <c r="NL337" s="138"/>
      <c r="NM337" s="138"/>
      <c r="NN337" s="138"/>
      <c r="NO337" s="138"/>
      <c r="NP337" s="138"/>
      <c r="NQ337" s="138"/>
      <c r="NR337" s="138"/>
      <c r="NS337" s="138"/>
      <c r="NT337" s="138"/>
      <c r="NU337" s="138"/>
      <c r="NV337" s="138"/>
      <c r="NW337" s="138"/>
      <c r="NX337" s="138"/>
      <c r="NY337" s="138"/>
      <c r="NZ337" s="138"/>
      <c r="OA337" s="138"/>
      <c r="OB337" s="138"/>
      <c r="OC337" s="138"/>
      <c r="OD337" s="138"/>
      <c r="OE337" s="138"/>
      <c r="OF337" s="138"/>
      <c r="OG337" s="138"/>
      <c r="OH337" s="138"/>
      <c r="OI337" s="138"/>
      <c r="OJ337" s="138"/>
      <c r="OK337" s="138"/>
      <c r="OL337" s="138"/>
      <c r="OM337" s="138"/>
      <c r="ON337" s="138"/>
      <c r="OO337" s="138"/>
      <c r="OP337" s="138"/>
      <c r="OQ337" s="138"/>
      <c r="OR337" s="138"/>
      <c r="OS337" s="138"/>
      <c r="OT337" s="138"/>
      <c r="OU337" s="138"/>
      <c r="OV337" s="138"/>
      <c r="OW337" s="138"/>
      <c r="OX337" s="138"/>
      <c r="OY337" s="138"/>
      <c r="OZ337" s="138"/>
      <c r="PA337" s="138"/>
      <c r="PB337" s="138"/>
      <c r="PC337" s="138"/>
      <c r="PD337" s="138"/>
      <c r="PE337" s="138"/>
      <c r="PF337" s="138"/>
      <c r="PG337" s="138"/>
      <c r="PH337" s="138"/>
      <c r="PI337" s="138"/>
      <c r="PJ337" s="138"/>
      <c r="PK337" s="138"/>
      <c r="PL337" s="138"/>
      <c r="PM337" s="138"/>
      <c r="PN337" s="138"/>
      <c r="PO337" s="138"/>
      <c r="PP337" s="138"/>
      <c r="PQ337" s="138"/>
      <c r="PR337" s="138"/>
      <c r="PS337" s="138"/>
      <c r="PT337" s="138"/>
      <c r="PU337" s="138"/>
      <c r="PV337" s="138"/>
      <c r="PW337" s="138"/>
      <c r="PX337" s="138"/>
      <c r="PY337" s="138"/>
      <c r="PZ337" s="138"/>
      <c r="QA337" s="138"/>
      <c r="QB337" s="138"/>
      <c r="QC337" s="138"/>
      <c r="QD337" s="138"/>
      <c r="QE337" s="138"/>
      <c r="QF337" s="138"/>
      <c r="QG337" s="138"/>
      <c r="QH337" s="138"/>
      <c r="QI337" s="138"/>
      <c r="QJ337" s="138"/>
      <c r="QK337" s="138"/>
      <c r="QL337" s="138"/>
      <c r="QM337" s="138"/>
      <c r="QN337" s="138"/>
      <c r="QO337" s="138"/>
      <c r="QP337" s="138"/>
      <c r="QQ337" s="138"/>
      <c r="QR337" s="138"/>
      <c r="QS337" s="138"/>
      <c r="QT337" s="138"/>
      <c r="QU337" s="138"/>
      <c r="QV337" s="138"/>
      <c r="QW337" s="138"/>
      <c r="QX337" s="138"/>
      <c r="QY337" s="138"/>
      <c r="QZ337" s="138"/>
      <c r="RA337" s="138"/>
      <c r="RB337" s="138"/>
      <c r="RC337" s="138"/>
      <c r="RD337" s="138"/>
      <c r="RE337" s="138"/>
      <c r="RF337" s="138"/>
      <c r="RG337" s="138"/>
      <c r="RH337" s="138"/>
      <c r="RI337" s="138"/>
      <c r="RJ337" s="138"/>
      <c r="RK337" s="138"/>
      <c r="RL337" s="138"/>
      <c r="RM337" s="138"/>
      <c r="RN337" s="138"/>
      <c r="RO337" s="138"/>
      <c r="RP337" s="138"/>
      <c r="RQ337" s="138"/>
      <c r="RR337" s="138"/>
      <c r="RS337" s="138"/>
      <c r="RT337" s="138"/>
      <c r="RU337" s="138"/>
      <c r="RV337" s="138"/>
      <c r="RW337" s="138"/>
      <c r="RX337" s="138"/>
      <c r="RY337" s="138"/>
      <c r="RZ337" s="138"/>
      <c r="SA337" s="138"/>
      <c r="SB337" s="138"/>
      <c r="SC337" s="138"/>
      <c r="SD337" s="138"/>
      <c r="SE337" s="138"/>
      <c r="SF337" s="138"/>
      <c r="SG337" s="138"/>
      <c r="SH337" s="138"/>
      <c r="SI337" s="138"/>
      <c r="SJ337" s="138"/>
      <c r="SK337" s="138"/>
      <c r="SL337" s="138"/>
      <c r="SM337" s="138"/>
      <c r="SN337" s="138"/>
      <c r="SO337" s="138"/>
      <c r="SP337" s="138"/>
      <c r="SQ337" s="138"/>
      <c r="SR337" s="138"/>
      <c r="SS337" s="138"/>
      <c r="ST337" s="138"/>
      <c r="SU337" s="138"/>
      <c r="SV337" s="138"/>
      <c r="SW337" s="138"/>
      <c r="SX337" s="138"/>
      <c r="SY337" s="138"/>
      <c r="SZ337" s="138"/>
      <c r="TA337" s="138"/>
      <c r="TB337" s="138"/>
      <c r="TC337" s="138"/>
      <c r="TD337" s="138"/>
      <c r="TE337" s="138"/>
      <c r="TF337" s="138"/>
      <c r="TG337" s="138"/>
      <c r="TH337" s="138"/>
      <c r="TI337" s="138"/>
      <c r="TJ337" s="138"/>
      <c r="TK337" s="138"/>
      <c r="TL337" s="138"/>
      <c r="TM337" s="138"/>
      <c r="TN337" s="138"/>
      <c r="TO337" s="138"/>
      <c r="TP337" s="138"/>
      <c r="TQ337" s="138"/>
      <c r="TR337" s="138"/>
      <c r="TS337" s="138"/>
      <c r="TT337" s="138"/>
      <c r="TU337" s="138"/>
      <c r="TV337" s="138"/>
      <c r="TW337" s="138"/>
      <c r="TX337" s="138"/>
      <c r="TY337" s="138"/>
      <c r="TZ337" s="138"/>
      <c r="UA337" s="138"/>
      <c r="UB337" s="138"/>
      <c r="UC337" s="138"/>
      <c r="UD337" s="138"/>
      <c r="UE337" s="138"/>
      <c r="UF337" s="138"/>
      <c r="UG337" s="138"/>
      <c r="UH337" s="138"/>
      <c r="UI337" s="138"/>
      <c r="UJ337" s="138"/>
      <c r="UK337" s="138"/>
      <c r="UL337" s="138"/>
      <c r="UM337" s="138"/>
      <c r="UN337" s="138"/>
      <c r="UO337" s="138"/>
      <c r="UP337" s="138"/>
      <c r="UQ337" s="138"/>
      <c r="UR337" s="138"/>
      <c r="US337" s="138"/>
      <c r="UT337" s="138"/>
      <c r="UU337" s="138"/>
      <c r="UV337" s="138"/>
      <c r="UW337" s="138"/>
      <c r="UX337" s="138"/>
      <c r="UY337" s="138"/>
      <c r="UZ337" s="138"/>
      <c r="VA337" s="138"/>
      <c r="VB337" s="138"/>
      <c r="VC337" s="138"/>
      <c r="VD337" s="138"/>
      <c r="VE337" s="138"/>
      <c r="VF337" s="138"/>
      <c r="VG337" s="138"/>
      <c r="VH337" s="138"/>
      <c r="VI337" s="138"/>
      <c r="VJ337" s="138"/>
      <c r="VK337" s="138"/>
      <c r="VL337" s="138"/>
      <c r="VM337" s="138"/>
      <c r="VN337" s="138"/>
      <c r="VO337" s="138"/>
      <c r="VP337" s="138"/>
      <c r="VQ337" s="138"/>
      <c r="VR337" s="138"/>
      <c r="VS337" s="138"/>
      <c r="VT337" s="138"/>
      <c r="VU337" s="138"/>
      <c r="VV337" s="138"/>
      <c r="VW337" s="138"/>
      <c r="VX337" s="138"/>
      <c r="VY337" s="138"/>
      <c r="VZ337" s="138"/>
      <c r="WA337" s="138"/>
      <c r="WB337" s="138"/>
      <c r="WC337" s="138"/>
      <c r="WD337" s="138"/>
      <c r="WE337" s="138"/>
      <c r="WF337" s="138"/>
      <c r="WG337" s="138"/>
      <c r="WH337" s="138"/>
      <c r="WI337" s="138"/>
      <c r="WJ337" s="138"/>
      <c r="WK337" s="138"/>
      <c r="WL337" s="138"/>
      <c r="WM337" s="138"/>
      <c r="WN337" s="138"/>
      <c r="WO337" s="138"/>
      <c r="WP337" s="138"/>
      <c r="WQ337" s="138"/>
      <c r="WR337" s="138"/>
      <c r="WS337" s="138"/>
      <c r="WT337" s="138"/>
      <c r="WU337" s="138"/>
      <c r="WV337" s="138"/>
      <c r="WW337" s="138"/>
      <c r="WX337" s="138"/>
      <c r="WY337" s="138"/>
      <c r="WZ337" s="138"/>
      <c r="XA337" s="138"/>
      <c r="XB337" s="138"/>
      <c r="XC337" s="138"/>
      <c r="XD337" s="138"/>
      <c r="XE337" s="138"/>
      <c r="XF337" s="138"/>
      <c r="XG337" s="138"/>
      <c r="XH337" s="138"/>
      <c r="XI337" s="138"/>
      <c r="XJ337" s="138"/>
      <c r="XK337" s="138"/>
      <c r="XL337" s="138"/>
      <c r="XM337" s="138"/>
      <c r="XN337" s="138"/>
      <c r="XO337" s="138"/>
      <c r="XP337" s="138"/>
      <c r="XQ337" s="138"/>
      <c r="XR337" s="138"/>
      <c r="XS337" s="138"/>
      <c r="XT337" s="138"/>
      <c r="XU337" s="138"/>
      <c r="XV337" s="138"/>
      <c r="XW337" s="138"/>
      <c r="XX337" s="138"/>
      <c r="XY337" s="138"/>
      <c r="XZ337" s="138"/>
      <c r="YA337" s="138"/>
      <c r="YB337" s="138"/>
      <c r="YC337" s="138"/>
      <c r="YD337" s="138"/>
      <c r="YE337" s="138"/>
      <c r="YF337" s="138"/>
      <c r="YG337" s="138"/>
      <c r="YH337" s="138"/>
      <c r="YI337" s="138"/>
      <c r="YJ337" s="138"/>
      <c r="YK337" s="138"/>
      <c r="YL337" s="138"/>
      <c r="YM337" s="138"/>
      <c r="YN337" s="138"/>
      <c r="YO337" s="138"/>
      <c r="YP337" s="138"/>
      <c r="YQ337" s="138"/>
      <c r="YR337" s="138"/>
      <c r="YS337" s="138"/>
      <c r="YT337" s="138"/>
      <c r="YU337" s="138"/>
      <c r="YV337" s="138"/>
      <c r="YW337" s="138"/>
      <c r="YX337" s="138"/>
      <c r="YY337" s="138"/>
      <c r="YZ337" s="138"/>
      <c r="ZA337" s="138"/>
      <c r="ZB337" s="138"/>
      <c r="ZC337" s="138"/>
      <c r="ZD337" s="138"/>
      <c r="ZE337" s="138"/>
      <c r="ZF337" s="138"/>
      <c r="ZG337" s="138"/>
      <c r="ZH337" s="138"/>
      <c r="ZI337" s="138"/>
      <c r="ZJ337" s="138"/>
      <c r="ZK337" s="138"/>
      <c r="ZL337" s="138"/>
      <c r="ZM337" s="138"/>
      <c r="ZN337" s="138"/>
      <c r="ZO337" s="138"/>
      <c r="ZP337" s="138"/>
      <c r="ZQ337" s="138"/>
      <c r="ZR337" s="138"/>
      <c r="ZS337" s="138"/>
      <c r="ZT337" s="138"/>
      <c r="ZU337" s="138"/>
      <c r="ZV337" s="138"/>
      <c r="ZW337" s="138"/>
      <c r="ZX337" s="138"/>
      <c r="ZY337" s="138"/>
      <c r="ZZ337" s="138"/>
      <c r="AAA337" s="138"/>
      <c r="AAB337" s="138"/>
      <c r="AAC337" s="138"/>
      <c r="AAD337" s="138"/>
      <c r="AAE337" s="138"/>
      <c r="AAF337" s="138"/>
      <c r="AAG337" s="138"/>
      <c r="AAH337" s="138"/>
      <c r="AAI337" s="138"/>
      <c r="AAJ337" s="138"/>
      <c r="AAK337" s="138"/>
      <c r="AAL337" s="138"/>
      <c r="AAM337" s="138"/>
      <c r="AAN337" s="138"/>
      <c r="AAO337" s="138"/>
      <c r="AAP337" s="138"/>
      <c r="AAQ337" s="138"/>
      <c r="AAR337" s="138"/>
      <c r="AAS337" s="138"/>
      <c r="AAT337" s="138"/>
      <c r="AAU337" s="138"/>
      <c r="AAV337" s="138"/>
      <c r="AAW337" s="138"/>
      <c r="AAX337" s="138"/>
      <c r="AAY337" s="138"/>
      <c r="AAZ337" s="138"/>
      <c r="ABA337" s="138"/>
      <c r="ABB337" s="138"/>
      <c r="ABC337" s="138"/>
      <c r="ABD337" s="138"/>
      <c r="ABE337" s="138"/>
      <c r="ABF337" s="138"/>
      <c r="ABG337" s="138"/>
      <c r="ABH337" s="138"/>
      <c r="ABI337" s="138"/>
      <c r="ABJ337" s="138"/>
      <c r="ABK337" s="138"/>
      <c r="ABL337" s="138"/>
      <c r="ABM337" s="138"/>
      <c r="ABN337" s="138"/>
      <c r="ABO337" s="138"/>
      <c r="ABP337" s="138"/>
      <c r="ABQ337" s="138"/>
      <c r="ABR337" s="138"/>
      <c r="ABS337" s="138"/>
      <c r="ABT337" s="138"/>
      <c r="ABU337" s="138"/>
      <c r="ABV337" s="138"/>
      <c r="ABW337" s="138"/>
      <c r="ABX337" s="138"/>
      <c r="ABY337" s="138"/>
      <c r="ABZ337" s="138"/>
      <c r="ACA337" s="138"/>
      <c r="ACB337" s="138"/>
      <c r="ACC337" s="138"/>
      <c r="ACD337" s="138"/>
      <c r="ACE337" s="138"/>
      <c r="ACF337" s="138"/>
      <c r="ACG337" s="138"/>
      <c r="ACH337" s="138"/>
      <c r="ACI337" s="138"/>
      <c r="ACJ337" s="138"/>
      <c r="ACK337" s="138"/>
      <c r="ACL337" s="138"/>
      <c r="ACM337" s="138"/>
      <c r="ACN337" s="138"/>
      <c r="ACO337" s="138"/>
      <c r="ACP337" s="138"/>
      <c r="ACQ337" s="138"/>
      <c r="ACR337" s="138"/>
      <c r="ACS337" s="138"/>
      <c r="ACT337" s="138"/>
      <c r="ACU337" s="138"/>
      <c r="ACV337" s="138"/>
      <c r="ACW337" s="138"/>
      <c r="ACX337" s="138"/>
      <c r="ACY337" s="138"/>
      <c r="ACZ337" s="138"/>
      <c r="ADA337" s="138"/>
      <c r="ADB337" s="138"/>
      <c r="ADC337" s="138"/>
      <c r="ADD337" s="138"/>
      <c r="ADE337" s="138"/>
      <c r="ADF337" s="138"/>
      <c r="ADG337" s="138"/>
      <c r="ADH337" s="138"/>
      <c r="ADI337" s="138"/>
      <c r="ADJ337" s="138"/>
      <c r="ADK337" s="138"/>
      <c r="ADL337" s="138"/>
      <c r="ADM337" s="138"/>
      <c r="ADN337" s="138"/>
      <c r="ADO337" s="138"/>
      <c r="ADP337" s="138"/>
      <c r="ADQ337" s="138"/>
      <c r="ADR337" s="138"/>
      <c r="ADS337" s="138"/>
      <c r="ADT337" s="138"/>
      <c r="ADU337" s="138"/>
      <c r="ADV337" s="138"/>
      <c r="ADW337" s="138"/>
      <c r="ADX337" s="138"/>
      <c r="ADY337" s="138"/>
      <c r="ADZ337" s="138"/>
      <c r="AEA337" s="138"/>
      <c r="AEB337" s="138"/>
      <c r="AEC337" s="138"/>
      <c r="AED337" s="138"/>
      <c r="AEE337" s="138"/>
      <c r="AEF337" s="138"/>
      <c r="AEG337" s="138"/>
      <c r="AEH337" s="138"/>
      <c r="AEI337" s="138"/>
      <c r="AEJ337" s="138"/>
      <c r="AEK337" s="138"/>
      <c r="AEL337" s="138"/>
      <c r="AEM337" s="138"/>
      <c r="AEN337" s="138"/>
      <c r="AEO337" s="138"/>
      <c r="AEP337" s="138"/>
      <c r="AEQ337" s="138"/>
      <c r="AER337" s="138"/>
      <c r="AES337" s="138"/>
      <c r="AET337" s="138"/>
      <c r="AEU337" s="138"/>
      <c r="AEV337" s="138"/>
      <c r="AEW337" s="138"/>
      <c r="AEX337" s="138"/>
      <c r="AEY337" s="138"/>
      <c r="AEZ337" s="138"/>
      <c r="AFA337" s="138"/>
      <c r="AFB337" s="138"/>
      <c r="AFC337" s="138"/>
      <c r="AFD337" s="138"/>
      <c r="AFE337" s="138"/>
      <c r="AFF337" s="138"/>
      <c r="AFG337" s="138"/>
      <c r="AFH337" s="138"/>
      <c r="AFI337" s="138"/>
      <c r="AFJ337" s="138"/>
      <c r="AFK337" s="138"/>
      <c r="AFL337" s="138"/>
      <c r="AFM337" s="138"/>
      <c r="AFN337" s="138"/>
      <c r="AFO337" s="138"/>
      <c r="AFP337" s="138"/>
      <c r="AFQ337" s="138"/>
      <c r="AFR337" s="138"/>
      <c r="AFS337" s="138"/>
      <c r="AFT337" s="138"/>
      <c r="AFU337" s="138"/>
      <c r="AFV337" s="138"/>
      <c r="AFW337" s="138"/>
      <c r="AFX337" s="138"/>
      <c r="AFY337" s="138"/>
      <c r="AFZ337" s="138"/>
      <c r="AGA337" s="138"/>
      <c r="AGB337" s="138"/>
      <c r="AGC337" s="138"/>
      <c r="AGD337" s="138"/>
      <c r="AGE337" s="138"/>
      <c r="AGF337" s="138"/>
      <c r="AGG337" s="138"/>
      <c r="AGH337" s="138"/>
      <c r="AGI337" s="138"/>
      <c r="AGJ337" s="138"/>
      <c r="AGK337" s="138"/>
      <c r="AGL337" s="138"/>
      <c r="AGM337" s="138"/>
      <c r="AGN337" s="138"/>
      <c r="AGO337" s="138"/>
      <c r="AGP337" s="138"/>
      <c r="AGQ337" s="138"/>
      <c r="AGR337" s="138"/>
      <c r="AGS337" s="138"/>
      <c r="AGT337" s="138"/>
      <c r="AGU337" s="138"/>
      <c r="AGV337" s="138"/>
      <c r="AGW337" s="138"/>
      <c r="AGX337" s="138"/>
      <c r="AGY337" s="138"/>
      <c r="AGZ337" s="138"/>
      <c r="AHA337" s="138"/>
      <c r="AHB337" s="138"/>
      <c r="AHC337" s="138"/>
      <c r="AHD337" s="138"/>
      <c r="AHE337" s="138"/>
      <c r="AHF337" s="138"/>
      <c r="AHG337" s="138"/>
      <c r="AHH337" s="138"/>
      <c r="AHI337" s="138"/>
      <c r="AHJ337" s="138"/>
      <c r="AHK337" s="138"/>
      <c r="AHL337" s="138"/>
      <c r="AHM337" s="138"/>
      <c r="AHN337" s="138"/>
      <c r="AHO337" s="138"/>
      <c r="AHP337" s="138"/>
      <c r="AHQ337" s="138"/>
      <c r="AHR337" s="138"/>
      <c r="AHS337" s="138"/>
      <c r="AHT337" s="138"/>
      <c r="AHU337" s="138"/>
      <c r="AHV337" s="138"/>
      <c r="AHW337" s="138"/>
      <c r="AHX337" s="138"/>
      <c r="AHY337" s="138"/>
      <c r="AHZ337" s="138"/>
      <c r="AIA337" s="138"/>
      <c r="AIB337" s="138"/>
      <c r="AIC337" s="138"/>
      <c r="AID337" s="138"/>
      <c r="AIE337" s="138"/>
      <c r="AIF337" s="138"/>
      <c r="AIG337" s="138"/>
      <c r="AIH337" s="138"/>
      <c r="AII337" s="138"/>
      <c r="AIJ337" s="138"/>
      <c r="AIK337" s="138"/>
      <c r="AIL337" s="138"/>
      <c r="AIM337" s="138"/>
      <c r="AIN337" s="138"/>
      <c r="AIO337" s="138"/>
      <c r="AIP337" s="138"/>
      <c r="AIQ337" s="138"/>
      <c r="AIR337" s="138"/>
      <c r="AIS337" s="138"/>
      <c r="AIT337" s="138"/>
      <c r="AIU337" s="138"/>
      <c r="AIV337" s="138"/>
      <c r="AIW337" s="138"/>
      <c r="AIX337" s="138"/>
      <c r="AIY337" s="138"/>
      <c r="AIZ337" s="138"/>
      <c r="AJA337" s="138"/>
      <c r="AJB337" s="138"/>
      <c r="AJC337" s="138"/>
      <c r="AJD337" s="138"/>
      <c r="AJE337" s="138"/>
      <c r="AJF337" s="138"/>
      <c r="AJG337" s="138"/>
      <c r="AJH337" s="138"/>
      <c r="AJI337" s="138"/>
      <c r="AJJ337" s="138"/>
      <c r="AJK337" s="138"/>
      <c r="AJL337" s="138"/>
      <c r="AJM337" s="138"/>
      <c r="AJN337" s="138"/>
      <c r="AJO337" s="138"/>
      <c r="AJP337" s="138"/>
      <c r="AJQ337" s="138"/>
      <c r="AJR337" s="138"/>
      <c r="AJS337" s="138"/>
      <c r="AJT337" s="138"/>
      <c r="AJU337" s="138"/>
      <c r="AJV337" s="138"/>
      <c r="AJW337" s="138"/>
      <c r="AJX337" s="138"/>
      <c r="AJY337" s="138"/>
      <c r="AJZ337" s="138"/>
      <c r="AKA337" s="138"/>
      <c r="AKB337" s="138"/>
      <c r="AKC337" s="138"/>
      <c r="AKD337" s="138"/>
      <c r="AKE337" s="138"/>
      <c r="AKF337" s="138"/>
      <c r="AKG337" s="138"/>
      <c r="AKH337" s="138"/>
      <c r="AKI337" s="138"/>
      <c r="AKJ337" s="138"/>
      <c r="AKK337" s="138"/>
      <c r="AKL337" s="138"/>
      <c r="AKM337" s="138"/>
      <c r="AKN337" s="138"/>
      <c r="AKO337" s="138"/>
      <c r="AKP337" s="138"/>
      <c r="AKQ337" s="138"/>
      <c r="AKR337" s="138"/>
      <c r="AKS337" s="138"/>
      <c r="AKT337" s="138"/>
      <c r="AKU337" s="138"/>
      <c r="AKV337" s="138"/>
      <c r="AKW337" s="138"/>
      <c r="AKX337" s="138"/>
      <c r="AKY337" s="138"/>
      <c r="AKZ337" s="138"/>
      <c r="ALA337" s="138"/>
      <c r="ALB337" s="138"/>
      <c r="ALC337" s="138"/>
      <c r="ALD337" s="138"/>
      <c r="ALE337" s="138"/>
      <c r="ALF337" s="138"/>
      <c r="ALG337" s="138"/>
      <c r="ALH337" s="138"/>
      <c r="ALI337" s="138"/>
      <c r="ALJ337" s="138"/>
      <c r="ALK337" s="138"/>
      <c r="ALL337" s="138"/>
      <c r="ALM337" s="138"/>
      <c r="ALN337" s="138"/>
      <c r="ALO337" s="138"/>
      <c r="ALP337" s="138"/>
      <c r="ALQ337" s="138"/>
      <c r="ALR337" s="138"/>
      <c r="ALS337" s="138"/>
      <c r="ALT337" s="138"/>
      <c r="ALU337" s="138"/>
      <c r="ALV337" s="138"/>
      <c r="ALW337" s="138"/>
      <c r="ALX337" s="138"/>
      <c r="ALY337" s="138"/>
      <c r="ALZ337" s="138"/>
      <c r="AMA337" s="138"/>
      <c r="AMB337" s="138"/>
      <c r="AMC337" s="138"/>
      <c r="AMD337" s="138"/>
      <c r="AME337" s="138"/>
      <c r="AMF337" s="138"/>
      <c r="AMG337" s="138"/>
      <c r="AMH337" s="138"/>
      <c r="AMI337" s="138"/>
      <c r="AMJ337" s="138"/>
      <c r="AMK337" s="138"/>
    </row>
    <row r="338" spans="1:1025" s="140" customFormat="1">
      <c r="A338" s="210"/>
      <c r="B338" s="106"/>
      <c r="C338" s="137"/>
      <c r="D338" s="137"/>
      <c r="E338" s="137"/>
      <c r="I338" s="138"/>
      <c r="J338" s="139"/>
      <c r="K338" s="138"/>
    </row>
    <row r="339" spans="1:1025" s="140" customFormat="1">
      <c r="A339" s="210"/>
      <c r="B339" s="106"/>
      <c r="C339" s="137"/>
      <c r="D339" s="137"/>
      <c r="E339" s="137"/>
      <c r="I339" s="138"/>
      <c r="J339" s="139"/>
      <c r="K339" s="138"/>
    </row>
    <row r="340" spans="1:1025" s="140" customFormat="1">
      <c r="A340" s="210"/>
      <c r="B340" s="106"/>
      <c r="C340" s="137"/>
      <c r="D340" s="137"/>
      <c r="E340" s="137"/>
      <c r="I340" s="138"/>
      <c r="J340" s="139"/>
      <c r="K340" s="138"/>
    </row>
    <row r="341" spans="1:1025" s="140" customFormat="1">
      <c r="A341" s="210"/>
      <c r="B341" s="106"/>
      <c r="C341" s="137"/>
      <c r="D341" s="137"/>
      <c r="E341" s="137"/>
      <c r="I341" s="138"/>
      <c r="J341" s="139"/>
      <c r="K341" s="138"/>
    </row>
    <row r="342" spans="1:1025" s="140" customFormat="1">
      <c r="A342" s="210"/>
      <c r="B342" s="106"/>
      <c r="C342" s="137"/>
      <c r="D342" s="137"/>
      <c r="E342" s="137"/>
      <c r="I342" s="138"/>
      <c r="J342" s="139"/>
      <c r="K342" s="138"/>
    </row>
    <row r="343" spans="1:1025" s="140" customFormat="1">
      <c r="A343" s="210"/>
      <c r="B343" s="106"/>
      <c r="C343" s="137"/>
      <c r="D343" s="137"/>
      <c r="E343" s="137"/>
      <c r="I343" s="138"/>
      <c r="J343" s="139"/>
      <c r="K343" s="138"/>
    </row>
    <row r="344" spans="1:1025" s="140" customFormat="1">
      <c r="A344" s="210"/>
      <c r="B344" s="106"/>
      <c r="C344" s="137"/>
      <c r="D344" s="137"/>
      <c r="E344" s="137"/>
      <c r="I344" s="138"/>
      <c r="J344" s="139"/>
      <c r="K344" s="138"/>
    </row>
    <row r="345" spans="1:1025" s="140" customFormat="1">
      <c r="A345" s="210"/>
      <c r="B345" s="106"/>
      <c r="C345" s="137"/>
      <c r="D345" s="137"/>
      <c r="E345" s="137"/>
      <c r="I345" s="138"/>
      <c r="J345" s="139"/>
      <c r="K345" s="138"/>
    </row>
    <row r="346" spans="1:1025" s="140" customFormat="1">
      <c r="A346" s="210"/>
      <c r="B346" s="106"/>
      <c r="C346" s="137"/>
      <c r="D346" s="137"/>
      <c r="E346" s="137"/>
      <c r="I346" s="138"/>
      <c r="J346" s="139"/>
      <c r="K346" s="138"/>
    </row>
    <row r="347" spans="1:1025" s="140" customFormat="1">
      <c r="A347" s="210"/>
      <c r="B347" s="106"/>
      <c r="C347" s="137"/>
      <c r="D347" s="137"/>
      <c r="E347" s="137"/>
      <c r="I347" s="138"/>
      <c r="J347" s="139"/>
      <c r="K347" s="138"/>
    </row>
    <row r="348" spans="1:1025" s="140" customFormat="1">
      <c r="A348" s="210"/>
      <c r="B348" s="106"/>
      <c r="C348" s="137"/>
      <c r="D348" s="137"/>
      <c r="E348" s="137"/>
      <c r="I348" s="138"/>
      <c r="J348" s="139"/>
      <c r="K348" s="138"/>
    </row>
    <row r="349" spans="1:1025" s="140" customFormat="1">
      <c r="A349" s="210"/>
      <c r="B349" s="106"/>
      <c r="C349" s="137"/>
      <c r="D349" s="137"/>
      <c r="E349" s="137"/>
      <c r="I349" s="138"/>
      <c r="J349" s="139"/>
      <c r="K349" s="138"/>
    </row>
    <row r="350" spans="1:1025" s="140" customFormat="1">
      <c r="A350" s="210"/>
      <c r="B350" s="106"/>
      <c r="C350" s="137"/>
      <c r="D350" s="137"/>
      <c r="E350" s="137"/>
      <c r="I350" s="138"/>
      <c r="J350" s="139"/>
      <c r="K350" s="138"/>
    </row>
    <row r="351" spans="1:1025" s="140" customFormat="1">
      <c r="A351" s="210"/>
      <c r="B351" s="106"/>
      <c r="C351" s="137"/>
      <c r="D351" s="137"/>
      <c r="E351" s="137"/>
      <c r="I351" s="138"/>
      <c r="J351" s="139"/>
      <c r="K351" s="138"/>
    </row>
    <row r="352" spans="1:1025" s="140" customFormat="1">
      <c r="A352" s="210"/>
      <c r="B352" s="106"/>
      <c r="C352" s="137"/>
      <c r="D352" s="137"/>
      <c r="E352" s="137"/>
      <c r="I352" s="138"/>
      <c r="J352" s="139"/>
      <c r="K352" s="138"/>
    </row>
    <row r="353" spans="1:1025" s="140" customFormat="1">
      <c r="A353" s="210"/>
      <c r="B353" s="106"/>
      <c r="C353" s="137"/>
      <c r="D353" s="137"/>
      <c r="E353" s="137"/>
      <c r="I353" s="138"/>
      <c r="J353" s="139"/>
      <c r="K353" s="138"/>
    </row>
    <row r="354" spans="1:1025" s="140" customFormat="1">
      <c r="A354" s="210"/>
      <c r="B354" s="106"/>
      <c r="C354" s="137"/>
      <c r="D354" s="137"/>
      <c r="E354" s="137"/>
      <c r="I354" s="138"/>
      <c r="J354" s="139"/>
      <c r="K354" s="138"/>
    </row>
    <row r="355" spans="1:1025" s="140" customFormat="1">
      <c r="A355" s="210"/>
      <c r="B355" s="106"/>
      <c r="C355" s="137"/>
      <c r="D355" s="137"/>
      <c r="E355" s="137"/>
      <c r="F355" s="138"/>
      <c r="G355" s="138"/>
      <c r="H355" s="138"/>
      <c r="I355" s="138"/>
      <c r="J355" s="139"/>
      <c r="K355" s="138"/>
      <c r="M355" s="138"/>
      <c r="N355" s="138"/>
      <c r="O355" s="138"/>
      <c r="P355" s="138"/>
      <c r="Q355" s="138"/>
      <c r="R355" s="138"/>
      <c r="S355" s="138"/>
      <c r="T355" s="138"/>
      <c r="U355" s="138"/>
      <c r="V355" s="138"/>
      <c r="W355" s="138"/>
      <c r="X355" s="138"/>
      <c r="Y355" s="138"/>
      <c r="Z355" s="138"/>
      <c r="AA355" s="138"/>
      <c r="AB355" s="138"/>
      <c r="AC355" s="138"/>
      <c r="AD355" s="138"/>
      <c r="AE355" s="138"/>
      <c r="AF355" s="138"/>
      <c r="AG355" s="138"/>
      <c r="AH355" s="138"/>
      <c r="AI355" s="138"/>
      <c r="AJ355" s="138"/>
      <c r="AK355" s="138"/>
      <c r="AL355" s="138"/>
      <c r="AM355" s="138"/>
      <c r="AN355" s="138"/>
      <c r="AO355" s="138"/>
      <c r="AP355" s="138"/>
      <c r="AQ355" s="138"/>
      <c r="AR355" s="138"/>
      <c r="AS355" s="138"/>
      <c r="AT355" s="138"/>
      <c r="AU355" s="138"/>
      <c r="AV355" s="138"/>
      <c r="AW355" s="138"/>
      <c r="AX355" s="138"/>
      <c r="AY355" s="138"/>
      <c r="AZ355" s="138"/>
      <c r="BA355" s="138"/>
      <c r="BB355" s="138"/>
      <c r="BC355" s="138"/>
      <c r="BD355" s="138"/>
      <c r="BE355" s="138"/>
      <c r="BF355" s="138"/>
      <c r="BG355" s="138"/>
      <c r="BH355" s="138"/>
      <c r="BI355" s="138"/>
      <c r="BJ355" s="138"/>
      <c r="BK355" s="138"/>
      <c r="BL355" s="138"/>
      <c r="BM355" s="138"/>
      <c r="BN355" s="138"/>
      <c r="BO355" s="138"/>
      <c r="BP355" s="138"/>
      <c r="BQ355" s="138"/>
      <c r="BR355" s="138"/>
      <c r="BS355" s="138"/>
      <c r="BT355" s="138"/>
      <c r="BU355" s="138"/>
      <c r="BV355" s="138"/>
      <c r="BW355" s="138"/>
      <c r="BX355" s="138"/>
      <c r="BY355" s="138"/>
      <c r="BZ355" s="138"/>
      <c r="CA355" s="138"/>
      <c r="CB355" s="138"/>
      <c r="CC355" s="138"/>
      <c r="CD355" s="138"/>
      <c r="CE355" s="138"/>
      <c r="CF355" s="138"/>
      <c r="CG355" s="138"/>
      <c r="CH355" s="138"/>
      <c r="CI355" s="138"/>
      <c r="CJ355" s="138"/>
      <c r="CK355" s="138"/>
      <c r="CL355" s="138"/>
      <c r="CM355" s="138"/>
      <c r="CN355" s="138"/>
      <c r="CO355" s="138"/>
      <c r="CP355" s="138"/>
      <c r="CQ355" s="138"/>
      <c r="CR355" s="138"/>
      <c r="CS355" s="138"/>
      <c r="CT355" s="138"/>
      <c r="CU355" s="138"/>
      <c r="CV355" s="138"/>
      <c r="CW355" s="138"/>
      <c r="CX355" s="138"/>
      <c r="CY355" s="138"/>
      <c r="CZ355" s="138"/>
      <c r="DA355" s="138"/>
      <c r="DB355" s="138"/>
      <c r="DC355" s="138"/>
      <c r="DD355" s="138"/>
      <c r="DE355" s="138"/>
      <c r="DF355" s="138"/>
      <c r="DG355" s="138"/>
      <c r="DH355" s="138"/>
      <c r="DI355" s="138"/>
      <c r="DJ355" s="138"/>
      <c r="DK355" s="138"/>
      <c r="DL355" s="138"/>
      <c r="DM355" s="138"/>
      <c r="DN355" s="138"/>
      <c r="DO355" s="138"/>
      <c r="DP355" s="138"/>
      <c r="DQ355" s="138"/>
      <c r="DR355" s="138"/>
      <c r="DS355" s="138"/>
      <c r="DT355" s="138"/>
      <c r="DU355" s="138"/>
      <c r="DV355" s="138"/>
      <c r="DW355" s="138"/>
      <c r="DX355" s="138"/>
      <c r="DY355" s="138"/>
      <c r="DZ355" s="138"/>
      <c r="EA355" s="138"/>
      <c r="EB355" s="138"/>
      <c r="EC355" s="138"/>
      <c r="ED355" s="138"/>
      <c r="EE355" s="138"/>
      <c r="EF355" s="138"/>
      <c r="EG355" s="138"/>
      <c r="EH355" s="138"/>
      <c r="EI355" s="138"/>
      <c r="EJ355" s="138"/>
      <c r="EK355" s="138"/>
      <c r="EL355" s="138"/>
      <c r="EM355" s="138"/>
      <c r="EN355" s="138"/>
      <c r="EO355" s="138"/>
      <c r="EP355" s="138"/>
      <c r="EQ355" s="138"/>
      <c r="ER355" s="138"/>
      <c r="ES355" s="138"/>
      <c r="ET355" s="138"/>
      <c r="EU355" s="138"/>
      <c r="EV355" s="138"/>
      <c r="EW355" s="138"/>
      <c r="EX355" s="138"/>
      <c r="EY355" s="138"/>
      <c r="EZ355" s="138"/>
      <c r="FA355" s="138"/>
      <c r="FB355" s="138"/>
      <c r="FC355" s="138"/>
      <c r="FD355" s="138"/>
      <c r="FE355" s="138"/>
      <c r="FF355" s="138"/>
      <c r="FG355" s="138"/>
      <c r="FH355" s="138"/>
      <c r="FI355" s="138"/>
      <c r="FJ355" s="138"/>
      <c r="FK355" s="138"/>
      <c r="FL355" s="138"/>
      <c r="FM355" s="138"/>
      <c r="FN355" s="138"/>
      <c r="FO355" s="138"/>
      <c r="FP355" s="138"/>
      <c r="FQ355" s="138"/>
      <c r="FR355" s="138"/>
      <c r="FS355" s="138"/>
      <c r="FT355" s="138"/>
      <c r="FU355" s="138"/>
      <c r="FV355" s="138"/>
      <c r="FW355" s="138"/>
      <c r="FX355" s="138"/>
      <c r="FY355" s="138"/>
      <c r="FZ355" s="138"/>
      <c r="GA355" s="138"/>
      <c r="GB355" s="138"/>
      <c r="GC355" s="138"/>
      <c r="GD355" s="138"/>
      <c r="GE355" s="138"/>
      <c r="GF355" s="138"/>
      <c r="GG355" s="138"/>
      <c r="GH355" s="138"/>
      <c r="GI355" s="138"/>
      <c r="GJ355" s="138"/>
      <c r="GK355" s="138"/>
      <c r="GL355" s="138"/>
      <c r="GM355" s="138"/>
      <c r="GN355" s="138"/>
      <c r="GO355" s="138"/>
      <c r="GP355" s="138"/>
      <c r="GQ355" s="138"/>
      <c r="GR355" s="138"/>
      <c r="GS355" s="138"/>
      <c r="GT355" s="138"/>
      <c r="GU355" s="138"/>
      <c r="GV355" s="138"/>
      <c r="GW355" s="138"/>
      <c r="GX355" s="138"/>
      <c r="GY355" s="138"/>
      <c r="GZ355" s="138"/>
      <c r="HA355" s="138"/>
      <c r="HB355" s="138"/>
      <c r="HC355" s="138"/>
      <c r="HD355" s="138"/>
      <c r="HE355" s="138"/>
      <c r="HF355" s="138"/>
      <c r="HG355" s="138"/>
      <c r="HH355" s="138"/>
      <c r="HI355" s="138"/>
      <c r="HJ355" s="138"/>
      <c r="HK355" s="138"/>
      <c r="HL355" s="138"/>
      <c r="HM355" s="138"/>
      <c r="HN355" s="138"/>
      <c r="HO355" s="138"/>
      <c r="HP355" s="138"/>
      <c r="HQ355" s="138"/>
      <c r="HR355" s="138"/>
      <c r="HS355" s="138"/>
      <c r="HT355" s="138"/>
      <c r="HU355" s="138"/>
      <c r="HV355" s="138"/>
      <c r="HW355" s="138"/>
      <c r="HX355" s="138"/>
      <c r="HY355" s="138"/>
      <c r="HZ355" s="138"/>
      <c r="IA355" s="138"/>
      <c r="IB355" s="138"/>
      <c r="IC355" s="138"/>
      <c r="ID355" s="138"/>
      <c r="IE355" s="138"/>
      <c r="IF355" s="138"/>
      <c r="IG355" s="138"/>
      <c r="IH355" s="138"/>
      <c r="II355" s="138"/>
      <c r="IJ355" s="138"/>
      <c r="IK355" s="138"/>
      <c r="IL355" s="138"/>
      <c r="IM355" s="138"/>
      <c r="IN355" s="138"/>
      <c r="IO355" s="138"/>
      <c r="IP355" s="138"/>
      <c r="IQ355" s="138"/>
      <c r="IR355" s="138"/>
      <c r="IS355" s="138"/>
      <c r="IT355" s="138"/>
      <c r="IU355" s="138"/>
      <c r="IV355" s="138"/>
      <c r="IW355" s="138"/>
      <c r="IX355" s="138"/>
      <c r="IY355" s="138"/>
      <c r="IZ355" s="138"/>
      <c r="JA355" s="138"/>
      <c r="JB355" s="138"/>
      <c r="JC355" s="138"/>
      <c r="JD355" s="138"/>
      <c r="JE355" s="138"/>
      <c r="JF355" s="138"/>
      <c r="JG355" s="138"/>
      <c r="JH355" s="138"/>
      <c r="JI355" s="138"/>
      <c r="JJ355" s="138"/>
      <c r="JK355" s="138"/>
      <c r="JL355" s="138"/>
      <c r="JM355" s="138"/>
      <c r="JN355" s="138"/>
      <c r="JO355" s="138"/>
      <c r="JP355" s="138"/>
      <c r="JQ355" s="138"/>
      <c r="JR355" s="138"/>
      <c r="JS355" s="138"/>
      <c r="JT355" s="138"/>
      <c r="JU355" s="138"/>
      <c r="JV355" s="138"/>
      <c r="JW355" s="138"/>
      <c r="JX355" s="138"/>
      <c r="JY355" s="138"/>
      <c r="JZ355" s="138"/>
      <c r="KA355" s="138"/>
      <c r="KB355" s="138"/>
      <c r="KC355" s="138"/>
      <c r="KD355" s="138"/>
      <c r="KE355" s="138"/>
      <c r="KF355" s="138"/>
      <c r="KG355" s="138"/>
      <c r="KH355" s="138"/>
      <c r="KI355" s="138"/>
      <c r="KJ355" s="138"/>
      <c r="KK355" s="138"/>
      <c r="KL355" s="138"/>
      <c r="KM355" s="138"/>
      <c r="KN355" s="138"/>
      <c r="KO355" s="138"/>
      <c r="KP355" s="138"/>
      <c r="KQ355" s="138"/>
      <c r="KR355" s="138"/>
      <c r="KS355" s="138"/>
      <c r="KT355" s="138"/>
      <c r="KU355" s="138"/>
      <c r="KV355" s="138"/>
      <c r="KW355" s="138"/>
      <c r="KX355" s="138"/>
      <c r="KY355" s="138"/>
      <c r="KZ355" s="138"/>
      <c r="LA355" s="138"/>
      <c r="LB355" s="138"/>
      <c r="LC355" s="138"/>
      <c r="LD355" s="138"/>
      <c r="LE355" s="138"/>
      <c r="LF355" s="138"/>
      <c r="LG355" s="138"/>
      <c r="LH355" s="138"/>
      <c r="LI355" s="138"/>
      <c r="LJ355" s="138"/>
      <c r="LK355" s="138"/>
      <c r="LL355" s="138"/>
      <c r="LM355" s="138"/>
      <c r="LN355" s="138"/>
      <c r="LO355" s="138"/>
      <c r="LP355" s="138"/>
      <c r="LQ355" s="138"/>
      <c r="LR355" s="138"/>
      <c r="LS355" s="138"/>
      <c r="LT355" s="138"/>
      <c r="LU355" s="138"/>
      <c r="LV355" s="138"/>
      <c r="LW355" s="138"/>
      <c r="LX355" s="138"/>
      <c r="LY355" s="138"/>
      <c r="LZ355" s="138"/>
      <c r="MA355" s="138"/>
      <c r="MB355" s="138"/>
      <c r="MC355" s="138"/>
      <c r="MD355" s="138"/>
      <c r="ME355" s="138"/>
      <c r="MF355" s="138"/>
      <c r="MG355" s="138"/>
      <c r="MH355" s="138"/>
      <c r="MI355" s="138"/>
      <c r="MJ355" s="138"/>
      <c r="MK355" s="138"/>
      <c r="ML355" s="138"/>
      <c r="MM355" s="138"/>
      <c r="MN355" s="138"/>
      <c r="MO355" s="138"/>
      <c r="MP355" s="138"/>
      <c r="MQ355" s="138"/>
      <c r="MR355" s="138"/>
      <c r="MS355" s="138"/>
      <c r="MT355" s="138"/>
      <c r="MU355" s="138"/>
      <c r="MV355" s="138"/>
      <c r="MW355" s="138"/>
      <c r="MX355" s="138"/>
      <c r="MY355" s="138"/>
      <c r="MZ355" s="138"/>
      <c r="NA355" s="138"/>
      <c r="NB355" s="138"/>
      <c r="NC355" s="138"/>
      <c r="ND355" s="138"/>
      <c r="NE355" s="138"/>
      <c r="NF355" s="138"/>
      <c r="NG355" s="138"/>
      <c r="NH355" s="138"/>
      <c r="NI355" s="138"/>
      <c r="NJ355" s="138"/>
      <c r="NK355" s="138"/>
      <c r="NL355" s="138"/>
      <c r="NM355" s="138"/>
      <c r="NN355" s="138"/>
      <c r="NO355" s="138"/>
      <c r="NP355" s="138"/>
      <c r="NQ355" s="138"/>
      <c r="NR355" s="138"/>
      <c r="NS355" s="138"/>
      <c r="NT355" s="138"/>
      <c r="NU355" s="138"/>
      <c r="NV355" s="138"/>
      <c r="NW355" s="138"/>
      <c r="NX355" s="138"/>
      <c r="NY355" s="138"/>
      <c r="NZ355" s="138"/>
      <c r="OA355" s="138"/>
      <c r="OB355" s="138"/>
      <c r="OC355" s="138"/>
      <c r="OD355" s="138"/>
      <c r="OE355" s="138"/>
      <c r="OF355" s="138"/>
      <c r="OG355" s="138"/>
      <c r="OH355" s="138"/>
      <c r="OI355" s="138"/>
      <c r="OJ355" s="138"/>
      <c r="OK355" s="138"/>
      <c r="OL355" s="138"/>
      <c r="OM355" s="138"/>
      <c r="ON355" s="138"/>
      <c r="OO355" s="138"/>
      <c r="OP355" s="138"/>
      <c r="OQ355" s="138"/>
      <c r="OR355" s="138"/>
      <c r="OS355" s="138"/>
      <c r="OT355" s="138"/>
      <c r="OU355" s="138"/>
      <c r="OV355" s="138"/>
      <c r="OW355" s="138"/>
      <c r="OX355" s="138"/>
      <c r="OY355" s="138"/>
      <c r="OZ355" s="138"/>
      <c r="PA355" s="138"/>
      <c r="PB355" s="138"/>
      <c r="PC355" s="138"/>
      <c r="PD355" s="138"/>
      <c r="PE355" s="138"/>
      <c r="PF355" s="138"/>
      <c r="PG355" s="138"/>
      <c r="PH355" s="138"/>
      <c r="PI355" s="138"/>
      <c r="PJ355" s="138"/>
      <c r="PK355" s="138"/>
      <c r="PL355" s="138"/>
      <c r="PM355" s="138"/>
      <c r="PN355" s="138"/>
      <c r="PO355" s="138"/>
      <c r="PP355" s="138"/>
      <c r="PQ355" s="138"/>
      <c r="PR355" s="138"/>
      <c r="PS355" s="138"/>
      <c r="PT355" s="138"/>
      <c r="PU355" s="138"/>
      <c r="PV355" s="138"/>
      <c r="PW355" s="138"/>
      <c r="PX355" s="138"/>
      <c r="PY355" s="138"/>
      <c r="PZ355" s="138"/>
      <c r="QA355" s="138"/>
      <c r="QB355" s="138"/>
      <c r="QC355" s="138"/>
      <c r="QD355" s="138"/>
      <c r="QE355" s="138"/>
      <c r="QF355" s="138"/>
      <c r="QG355" s="138"/>
      <c r="QH355" s="138"/>
      <c r="QI355" s="138"/>
      <c r="QJ355" s="138"/>
      <c r="QK355" s="138"/>
      <c r="QL355" s="138"/>
      <c r="QM355" s="138"/>
      <c r="QN355" s="138"/>
      <c r="QO355" s="138"/>
      <c r="QP355" s="138"/>
      <c r="QQ355" s="138"/>
      <c r="QR355" s="138"/>
      <c r="QS355" s="138"/>
      <c r="QT355" s="138"/>
      <c r="QU355" s="138"/>
      <c r="QV355" s="138"/>
      <c r="QW355" s="138"/>
      <c r="QX355" s="138"/>
      <c r="QY355" s="138"/>
      <c r="QZ355" s="138"/>
      <c r="RA355" s="138"/>
      <c r="RB355" s="138"/>
      <c r="RC355" s="138"/>
      <c r="RD355" s="138"/>
      <c r="RE355" s="138"/>
      <c r="RF355" s="138"/>
      <c r="RG355" s="138"/>
      <c r="RH355" s="138"/>
      <c r="RI355" s="138"/>
      <c r="RJ355" s="138"/>
      <c r="RK355" s="138"/>
      <c r="RL355" s="138"/>
      <c r="RM355" s="138"/>
      <c r="RN355" s="138"/>
      <c r="RO355" s="138"/>
      <c r="RP355" s="138"/>
      <c r="RQ355" s="138"/>
      <c r="RR355" s="138"/>
      <c r="RS355" s="138"/>
      <c r="RT355" s="138"/>
      <c r="RU355" s="138"/>
      <c r="RV355" s="138"/>
      <c r="RW355" s="138"/>
      <c r="RX355" s="138"/>
      <c r="RY355" s="138"/>
      <c r="RZ355" s="138"/>
      <c r="SA355" s="138"/>
      <c r="SB355" s="138"/>
      <c r="SC355" s="138"/>
      <c r="SD355" s="138"/>
      <c r="SE355" s="138"/>
      <c r="SF355" s="138"/>
      <c r="SG355" s="138"/>
      <c r="SH355" s="138"/>
      <c r="SI355" s="138"/>
      <c r="SJ355" s="138"/>
      <c r="SK355" s="138"/>
      <c r="SL355" s="138"/>
      <c r="SM355" s="138"/>
      <c r="SN355" s="138"/>
      <c r="SO355" s="138"/>
      <c r="SP355" s="138"/>
      <c r="SQ355" s="138"/>
      <c r="SR355" s="138"/>
      <c r="SS355" s="138"/>
      <c r="ST355" s="138"/>
      <c r="SU355" s="138"/>
      <c r="SV355" s="138"/>
      <c r="SW355" s="138"/>
      <c r="SX355" s="138"/>
      <c r="SY355" s="138"/>
      <c r="SZ355" s="138"/>
      <c r="TA355" s="138"/>
      <c r="TB355" s="138"/>
      <c r="TC355" s="138"/>
      <c r="TD355" s="138"/>
      <c r="TE355" s="138"/>
      <c r="TF355" s="138"/>
      <c r="TG355" s="138"/>
      <c r="TH355" s="138"/>
      <c r="TI355" s="138"/>
      <c r="TJ355" s="138"/>
      <c r="TK355" s="138"/>
      <c r="TL355" s="138"/>
      <c r="TM355" s="138"/>
      <c r="TN355" s="138"/>
      <c r="TO355" s="138"/>
      <c r="TP355" s="138"/>
      <c r="TQ355" s="138"/>
      <c r="TR355" s="138"/>
      <c r="TS355" s="138"/>
      <c r="TT355" s="138"/>
      <c r="TU355" s="138"/>
      <c r="TV355" s="138"/>
      <c r="TW355" s="138"/>
      <c r="TX355" s="138"/>
      <c r="TY355" s="138"/>
      <c r="TZ355" s="138"/>
      <c r="UA355" s="138"/>
      <c r="UB355" s="138"/>
      <c r="UC355" s="138"/>
      <c r="UD355" s="138"/>
      <c r="UE355" s="138"/>
      <c r="UF355" s="138"/>
      <c r="UG355" s="138"/>
      <c r="UH355" s="138"/>
      <c r="UI355" s="138"/>
      <c r="UJ355" s="138"/>
      <c r="UK355" s="138"/>
      <c r="UL355" s="138"/>
      <c r="UM355" s="138"/>
      <c r="UN355" s="138"/>
      <c r="UO355" s="138"/>
      <c r="UP355" s="138"/>
      <c r="UQ355" s="138"/>
      <c r="UR355" s="138"/>
      <c r="US355" s="138"/>
      <c r="UT355" s="138"/>
      <c r="UU355" s="138"/>
      <c r="UV355" s="138"/>
      <c r="UW355" s="138"/>
      <c r="UX355" s="138"/>
      <c r="UY355" s="138"/>
      <c r="UZ355" s="138"/>
      <c r="VA355" s="138"/>
      <c r="VB355" s="138"/>
      <c r="VC355" s="138"/>
      <c r="VD355" s="138"/>
      <c r="VE355" s="138"/>
      <c r="VF355" s="138"/>
      <c r="VG355" s="138"/>
      <c r="VH355" s="138"/>
      <c r="VI355" s="138"/>
      <c r="VJ355" s="138"/>
      <c r="VK355" s="138"/>
      <c r="VL355" s="138"/>
      <c r="VM355" s="138"/>
      <c r="VN355" s="138"/>
      <c r="VO355" s="138"/>
      <c r="VP355" s="138"/>
      <c r="VQ355" s="138"/>
      <c r="VR355" s="138"/>
      <c r="VS355" s="138"/>
      <c r="VT355" s="138"/>
      <c r="VU355" s="138"/>
      <c r="VV355" s="138"/>
      <c r="VW355" s="138"/>
      <c r="VX355" s="138"/>
      <c r="VY355" s="138"/>
      <c r="VZ355" s="138"/>
      <c r="WA355" s="138"/>
      <c r="WB355" s="138"/>
      <c r="WC355" s="138"/>
      <c r="WD355" s="138"/>
      <c r="WE355" s="138"/>
      <c r="WF355" s="138"/>
      <c r="WG355" s="138"/>
      <c r="WH355" s="138"/>
      <c r="WI355" s="138"/>
      <c r="WJ355" s="138"/>
      <c r="WK355" s="138"/>
      <c r="WL355" s="138"/>
      <c r="WM355" s="138"/>
      <c r="WN355" s="138"/>
      <c r="WO355" s="138"/>
      <c r="WP355" s="138"/>
      <c r="WQ355" s="138"/>
      <c r="WR355" s="138"/>
      <c r="WS355" s="138"/>
      <c r="WT355" s="138"/>
      <c r="WU355" s="138"/>
      <c r="WV355" s="138"/>
      <c r="WW355" s="138"/>
      <c r="WX355" s="138"/>
      <c r="WY355" s="138"/>
      <c r="WZ355" s="138"/>
      <c r="XA355" s="138"/>
      <c r="XB355" s="138"/>
      <c r="XC355" s="138"/>
      <c r="XD355" s="138"/>
      <c r="XE355" s="138"/>
      <c r="XF355" s="138"/>
      <c r="XG355" s="138"/>
      <c r="XH355" s="138"/>
      <c r="XI355" s="138"/>
      <c r="XJ355" s="138"/>
      <c r="XK355" s="138"/>
      <c r="XL355" s="138"/>
      <c r="XM355" s="138"/>
      <c r="XN355" s="138"/>
      <c r="XO355" s="138"/>
      <c r="XP355" s="138"/>
      <c r="XQ355" s="138"/>
      <c r="XR355" s="138"/>
      <c r="XS355" s="138"/>
      <c r="XT355" s="138"/>
      <c r="XU355" s="138"/>
      <c r="XV355" s="138"/>
      <c r="XW355" s="138"/>
      <c r="XX355" s="138"/>
      <c r="XY355" s="138"/>
      <c r="XZ355" s="138"/>
      <c r="YA355" s="138"/>
      <c r="YB355" s="138"/>
      <c r="YC355" s="138"/>
      <c r="YD355" s="138"/>
      <c r="YE355" s="138"/>
      <c r="YF355" s="138"/>
      <c r="YG355" s="138"/>
      <c r="YH355" s="138"/>
      <c r="YI355" s="138"/>
      <c r="YJ355" s="138"/>
      <c r="YK355" s="138"/>
      <c r="YL355" s="138"/>
      <c r="YM355" s="138"/>
      <c r="YN355" s="138"/>
      <c r="YO355" s="138"/>
      <c r="YP355" s="138"/>
      <c r="YQ355" s="138"/>
      <c r="YR355" s="138"/>
      <c r="YS355" s="138"/>
      <c r="YT355" s="138"/>
      <c r="YU355" s="138"/>
      <c r="YV355" s="138"/>
      <c r="YW355" s="138"/>
      <c r="YX355" s="138"/>
      <c r="YY355" s="138"/>
      <c r="YZ355" s="138"/>
      <c r="ZA355" s="138"/>
      <c r="ZB355" s="138"/>
      <c r="ZC355" s="138"/>
      <c r="ZD355" s="138"/>
      <c r="ZE355" s="138"/>
      <c r="ZF355" s="138"/>
      <c r="ZG355" s="138"/>
      <c r="ZH355" s="138"/>
      <c r="ZI355" s="138"/>
      <c r="ZJ355" s="138"/>
      <c r="ZK355" s="138"/>
      <c r="ZL355" s="138"/>
      <c r="ZM355" s="138"/>
      <c r="ZN355" s="138"/>
      <c r="ZO355" s="138"/>
      <c r="ZP355" s="138"/>
      <c r="ZQ355" s="138"/>
      <c r="ZR355" s="138"/>
      <c r="ZS355" s="138"/>
      <c r="ZT355" s="138"/>
      <c r="ZU355" s="138"/>
      <c r="ZV355" s="138"/>
      <c r="ZW355" s="138"/>
      <c r="ZX355" s="138"/>
      <c r="ZY355" s="138"/>
      <c r="ZZ355" s="138"/>
      <c r="AAA355" s="138"/>
      <c r="AAB355" s="138"/>
      <c r="AAC355" s="138"/>
      <c r="AAD355" s="138"/>
      <c r="AAE355" s="138"/>
      <c r="AAF355" s="138"/>
      <c r="AAG355" s="138"/>
      <c r="AAH355" s="138"/>
      <c r="AAI355" s="138"/>
      <c r="AAJ355" s="138"/>
      <c r="AAK355" s="138"/>
      <c r="AAL355" s="138"/>
      <c r="AAM355" s="138"/>
      <c r="AAN355" s="138"/>
      <c r="AAO355" s="138"/>
      <c r="AAP355" s="138"/>
      <c r="AAQ355" s="138"/>
      <c r="AAR355" s="138"/>
      <c r="AAS355" s="138"/>
      <c r="AAT355" s="138"/>
      <c r="AAU355" s="138"/>
      <c r="AAV355" s="138"/>
      <c r="AAW355" s="138"/>
      <c r="AAX355" s="138"/>
      <c r="AAY355" s="138"/>
      <c r="AAZ355" s="138"/>
      <c r="ABA355" s="138"/>
      <c r="ABB355" s="138"/>
      <c r="ABC355" s="138"/>
      <c r="ABD355" s="138"/>
      <c r="ABE355" s="138"/>
      <c r="ABF355" s="138"/>
      <c r="ABG355" s="138"/>
      <c r="ABH355" s="138"/>
      <c r="ABI355" s="138"/>
      <c r="ABJ355" s="138"/>
      <c r="ABK355" s="138"/>
      <c r="ABL355" s="138"/>
      <c r="ABM355" s="138"/>
      <c r="ABN355" s="138"/>
      <c r="ABO355" s="138"/>
      <c r="ABP355" s="138"/>
      <c r="ABQ355" s="138"/>
      <c r="ABR355" s="138"/>
      <c r="ABS355" s="138"/>
      <c r="ABT355" s="138"/>
      <c r="ABU355" s="138"/>
      <c r="ABV355" s="138"/>
      <c r="ABW355" s="138"/>
      <c r="ABX355" s="138"/>
      <c r="ABY355" s="138"/>
      <c r="ABZ355" s="138"/>
      <c r="ACA355" s="138"/>
      <c r="ACB355" s="138"/>
      <c r="ACC355" s="138"/>
      <c r="ACD355" s="138"/>
      <c r="ACE355" s="138"/>
      <c r="ACF355" s="138"/>
      <c r="ACG355" s="138"/>
      <c r="ACH355" s="138"/>
      <c r="ACI355" s="138"/>
      <c r="ACJ355" s="138"/>
      <c r="ACK355" s="138"/>
      <c r="ACL355" s="138"/>
      <c r="ACM355" s="138"/>
      <c r="ACN355" s="138"/>
      <c r="ACO355" s="138"/>
      <c r="ACP355" s="138"/>
      <c r="ACQ355" s="138"/>
      <c r="ACR355" s="138"/>
      <c r="ACS355" s="138"/>
      <c r="ACT355" s="138"/>
      <c r="ACU355" s="138"/>
      <c r="ACV355" s="138"/>
      <c r="ACW355" s="138"/>
      <c r="ACX355" s="138"/>
      <c r="ACY355" s="138"/>
      <c r="ACZ355" s="138"/>
      <c r="ADA355" s="138"/>
      <c r="ADB355" s="138"/>
      <c r="ADC355" s="138"/>
      <c r="ADD355" s="138"/>
      <c r="ADE355" s="138"/>
      <c r="ADF355" s="138"/>
      <c r="ADG355" s="138"/>
      <c r="ADH355" s="138"/>
      <c r="ADI355" s="138"/>
      <c r="ADJ355" s="138"/>
      <c r="ADK355" s="138"/>
      <c r="ADL355" s="138"/>
      <c r="ADM355" s="138"/>
      <c r="ADN355" s="138"/>
      <c r="ADO355" s="138"/>
      <c r="ADP355" s="138"/>
      <c r="ADQ355" s="138"/>
      <c r="ADR355" s="138"/>
      <c r="ADS355" s="138"/>
      <c r="ADT355" s="138"/>
      <c r="ADU355" s="138"/>
      <c r="ADV355" s="138"/>
      <c r="ADW355" s="138"/>
      <c r="ADX355" s="138"/>
      <c r="ADY355" s="138"/>
      <c r="ADZ355" s="138"/>
      <c r="AEA355" s="138"/>
      <c r="AEB355" s="138"/>
      <c r="AEC355" s="138"/>
      <c r="AED355" s="138"/>
      <c r="AEE355" s="138"/>
      <c r="AEF355" s="138"/>
      <c r="AEG355" s="138"/>
      <c r="AEH355" s="138"/>
      <c r="AEI355" s="138"/>
      <c r="AEJ355" s="138"/>
      <c r="AEK355" s="138"/>
      <c r="AEL355" s="138"/>
      <c r="AEM355" s="138"/>
      <c r="AEN355" s="138"/>
      <c r="AEO355" s="138"/>
      <c r="AEP355" s="138"/>
      <c r="AEQ355" s="138"/>
      <c r="AER355" s="138"/>
      <c r="AES355" s="138"/>
      <c r="AET355" s="138"/>
      <c r="AEU355" s="138"/>
      <c r="AEV355" s="138"/>
      <c r="AEW355" s="138"/>
      <c r="AEX355" s="138"/>
      <c r="AEY355" s="138"/>
      <c r="AEZ355" s="138"/>
      <c r="AFA355" s="138"/>
      <c r="AFB355" s="138"/>
      <c r="AFC355" s="138"/>
      <c r="AFD355" s="138"/>
      <c r="AFE355" s="138"/>
      <c r="AFF355" s="138"/>
      <c r="AFG355" s="138"/>
      <c r="AFH355" s="138"/>
      <c r="AFI355" s="138"/>
      <c r="AFJ355" s="138"/>
      <c r="AFK355" s="138"/>
      <c r="AFL355" s="138"/>
      <c r="AFM355" s="138"/>
      <c r="AFN355" s="138"/>
      <c r="AFO355" s="138"/>
      <c r="AFP355" s="138"/>
      <c r="AFQ355" s="138"/>
      <c r="AFR355" s="138"/>
      <c r="AFS355" s="138"/>
      <c r="AFT355" s="138"/>
      <c r="AFU355" s="138"/>
      <c r="AFV355" s="138"/>
      <c r="AFW355" s="138"/>
      <c r="AFX355" s="138"/>
      <c r="AFY355" s="138"/>
      <c r="AFZ355" s="138"/>
      <c r="AGA355" s="138"/>
      <c r="AGB355" s="138"/>
      <c r="AGC355" s="138"/>
      <c r="AGD355" s="138"/>
      <c r="AGE355" s="138"/>
      <c r="AGF355" s="138"/>
      <c r="AGG355" s="138"/>
      <c r="AGH355" s="138"/>
      <c r="AGI355" s="138"/>
      <c r="AGJ355" s="138"/>
      <c r="AGK355" s="138"/>
      <c r="AGL355" s="138"/>
      <c r="AGM355" s="138"/>
      <c r="AGN355" s="138"/>
      <c r="AGO355" s="138"/>
      <c r="AGP355" s="138"/>
      <c r="AGQ355" s="138"/>
      <c r="AGR355" s="138"/>
      <c r="AGS355" s="138"/>
      <c r="AGT355" s="138"/>
      <c r="AGU355" s="138"/>
      <c r="AGV355" s="138"/>
      <c r="AGW355" s="138"/>
      <c r="AGX355" s="138"/>
      <c r="AGY355" s="138"/>
      <c r="AGZ355" s="138"/>
      <c r="AHA355" s="138"/>
      <c r="AHB355" s="138"/>
      <c r="AHC355" s="138"/>
      <c r="AHD355" s="138"/>
      <c r="AHE355" s="138"/>
      <c r="AHF355" s="138"/>
      <c r="AHG355" s="138"/>
      <c r="AHH355" s="138"/>
      <c r="AHI355" s="138"/>
      <c r="AHJ355" s="138"/>
      <c r="AHK355" s="138"/>
      <c r="AHL355" s="138"/>
      <c r="AHM355" s="138"/>
      <c r="AHN355" s="138"/>
      <c r="AHO355" s="138"/>
      <c r="AHP355" s="138"/>
      <c r="AHQ355" s="138"/>
      <c r="AHR355" s="138"/>
      <c r="AHS355" s="138"/>
      <c r="AHT355" s="138"/>
      <c r="AHU355" s="138"/>
      <c r="AHV355" s="138"/>
      <c r="AHW355" s="138"/>
      <c r="AHX355" s="138"/>
      <c r="AHY355" s="138"/>
      <c r="AHZ355" s="138"/>
      <c r="AIA355" s="138"/>
      <c r="AIB355" s="138"/>
      <c r="AIC355" s="138"/>
      <c r="AID355" s="138"/>
      <c r="AIE355" s="138"/>
      <c r="AIF355" s="138"/>
      <c r="AIG355" s="138"/>
      <c r="AIH355" s="138"/>
      <c r="AII355" s="138"/>
      <c r="AIJ355" s="138"/>
      <c r="AIK355" s="138"/>
      <c r="AIL355" s="138"/>
      <c r="AIM355" s="138"/>
      <c r="AIN355" s="138"/>
      <c r="AIO355" s="138"/>
      <c r="AIP355" s="138"/>
      <c r="AIQ355" s="138"/>
      <c r="AIR355" s="138"/>
      <c r="AIS355" s="138"/>
      <c r="AIT355" s="138"/>
      <c r="AIU355" s="138"/>
      <c r="AIV355" s="138"/>
      <c r="AIW355" s="138"/>
      <c r="AIX355" s="138"/>
      <c r="AIY355" s="138"/>
      <c r="AIZ355" s="138"/>
      <c r="AJA355" s="138"/>
      <c r="AJB355" s="138"/>
      <c r="AJC355" s="138"/>
      <c r="AJD355" s="138"/>
      <c r="AJE355" s="138"/>
      <c r="AJF355" s="138"/>
      <c r="AJG355" s="138"/>
      <c r="AJH355" s="138"/>
      <c r="AJI355" s="138"/>
      <c r="AJJ355" s="138"/>
      <c r="AJK355" s="138"/>
      <c r="AJL355" s="138"/>
      <c r="AJM355" s="138"/>
      <c r="AJN355" s="138"/>
      <c r="AJO355" s="138"/>
      <c r="AJP355" s="138"/>
      <c r="AJQ355" s="138"/>
      <c r="AJR355" s="138"/>
      <c r="AJS355" s="138"/>
      <c r="AJT355" s="138"/>
      <c r="AJU355" s="138"/>
      <c r="AJV355" s="138"/>
      <c r="AJW355" s="138"/>
      <c r="AJX355" s="138"/>
      <c r="AJY355" s="138"/>
      <c r="AJZ355" s="138"/>
      <c r="AKA355" s="138"/>
      <c r="AKB355" s="138"/>
      <c r="AKC355" s="138"/>
      <c r="AKD355" s="138"/>
      <c r="AKE355" s="138"/>
      <c r="AKF355" s="138"/>
      <c r="AKG355" s="138"/>
      <c r="AKH355" s="138"/>
      <c r="AKI355" s="138"/>
      <c r="AKJ355" s="138"/>
      <c r="AKK355" s="138"/>
      <c r="AKL355" s="138"/>
      <c r="AKM355" s="138"/>
      <c r="AKN355" s="138"/>
      <c r="AKO355" s="138"/>
      <c r="AKP355" s="138"/>
      <c r="AKQ355" s="138"/>
      <c r="AKR355" s="138"/>
      <c r="AKS355" s="138"/>
      <c r="AKT355" s="138"/>
      <c r="AKU355" s="138"/>
      <c r="AKV355" s="138"/>
      <c r="AKW355" s="138"/>
      <c r="AKX355" s="138"/>
      <c r="AKY355" s="138"/>
      <c r="AKZ355" s="138"/>
      <c r="ALA355" s="138"/>
      <c r="ALB355" s="138"/>
      <c r="ALC355" s="138"/>
      <c r="ALD355" s="138"/>
      <c r="ALE355" s="138"/>
      <c r="ALF355" s="138"/>
      <c r="ALG355" s="138"/>
      <c r="ALH355" s="138"/>
      <c r="ALI355" s="138"/>
      <c r="ALJ355" s="138"/>
      <c r="ALK355" s="138"/>
      <c r="ALL355" s="138"/>
      <c r="ALM355" s="138"/>
      <c r="ALN355" s="138"/>
      <c r="ALO355" s="138"/>
      <c r="ALP355" s="138"/>
      <c r="ALQ355" s="138"/>
      <c r="ALR355" s="138"/>
      <c r="ALS355" s="138"/>
      <c r="ALT355" s="138"/>
      <c r="ALU355" s="138"/>
      <c r="ALV355" s="138"/>
      <c r="ALW355" s="138"/>
      <c r="ALX355" s="138"/>
      <c r="ALY355" s="138"/>
      <c r="ALZ355" s="138"/>
      <c r="AMA355" s="138"/>
      <c r="AMB355" s="138"/>
      <c r="AMC355" s="138"/>
      <c r="AMD355" s="138"/>
      <c r="AME355" s="138"/>
      <c r="AMF355" s="138"/>
      <c r="AMG355" s="138"/>
      <c r="AMH355" s="138"/>
      <c r="AMI355" s="138"/>
      <c r="AMJ355" s="138"/>
      <c r="AMK355" s="138"/>
    </row>
    <row r="356" spans="1:1025" s="140" customFormat="1">
      <c r="A356" s="210"/>
      <c r="B356" s="106"/>
      <c r="C356" s="137"/>
      <c r="D356" s="137"/>
      <c r="E356" s="137"/>
      <c r="F356" s="138"/>
      <c r="G356" s="138"/>
      <c r="H356" s="138"/>
      <c r="I356" s="138"/>
      <c r="J356" s="139"/>
      <c r="K356" s="138"/>
      <c r="M356" s="138"/>
      <c r="N356" s="138"/>
      <c r="O356" s="138"/>
      <c r="P356" s="138"/>
      <c r="Q356" s="138"/>
      <c r="R356" s="138"/>
      <c r="S356" s="138"/>
      <c r="T356" s="138"/>
      <c r="U356" s="138"/>
      <c r="V356" s="138"/>
      <c r="W356" s="138"/>
      <c r="X356" s="138"/>
      <c r="Y356" s="138"/>
      <c r="Z356" s="138"/>
      <c r="AA356" s="138"/>
      <c r="AB356" s="138"/>
      <c r="AC356" s="138"/>
      <c r="AD356" s="138"/>
      <c r="AE356" s="138"/>
      <c r="AF356" s="138"/>
      <c r="AG356" s="138"/>
      <c r="AH356" s="138"/>
      <c r="AI356" s="138"/>
      <c r="AJ356" s="138"/>
      <c r="AK356" s="138"/>
      <c r="AL356" s="138"/>
      <c r="AM356" s="138"/>
      <c r="AN356" s="138"/>
      <c r="AO356" s="138"/>
      <c r="AP356" s="138"/>
      <c r="AQ356" s="138"/>
      <c r="AR356" s="138"/>
      <c r="AS356" s="138"/>
      <c r="AT356" s="138"/>
      <c r="AU356" s="138"/>
      <c r="AV356" s="138"/>
      <c r="AW356" s="138"/>
      <c r="AX356" s="138"/>
      <c r="AY356" s="138"/>
      <c r="AZ356" s="138"/>
      <c r="BA356" s="138"/>
      <c r="BB356" s="138"/>
      <c r="BC356" s="138"/>
      <c r="BD356" s="138"/>
      <c r="BE356" s="138"/>
      <c r="BF356" s="138"/>
      <c r="BG356" s="138"/>
      <c r="BH356" s="138"/>
      <c r="BI356" s="138"/>
      <c r="BJ356" s="138"/>
      <c r="BK356" s="138"/>
      <c r="BL356" s="138"/>
      <c r="BM356" s="138"/>
      <c r="BN356" s="138"/>
      <c r="BO356" s="138"/>
      <c r="BP356" s="138"/>
      <c r="BQ356" s="138"/>
      <c r="BR356" s="138"/>
      <c r="BS356" s="138"/>
      <c r="BT356" s="138"/>
      <c r="BU356" s="138"/>
      <c r="BV356" s="138"/>
      <c r="BW356" s="138"/>
      <c r="BX356" s="138"/>
      <c r="BY356" s="138"/>
      <c r="BZ356" s="138"/>
      <c r="CA356" s="138"/>
      <c r="CB356" s="138"/>
      <c r="CC356" s="138"/>
      <c r="CD356" s="138"/>
      <c r="CE356" s="138"/>
      <c r="CF356" s="138"/>
      <c r="CG356" s="138"/>
      <c r="CH356" s="138"/>
      <c r="CI356" s="138"/>
      <c r="CJ356" s="138"/>
      <c r="CK356" s="138"/>
      <c r="CL356" s="138"/>
      <c r="CM356" s="138"/>
      <c r="CN356" s="138"/>
      <c r="CO356" s="138"/>
      <c r="CP356" s="138"/>
      <c r="CQ356" s="138"/>
      <c r="CR356" s="138"/>
      <c r="CS356" s="138"/>
      <c r="CT356" s="138"/>
      <c r="CU356" s="138"/>
      <c r="CV356" s="138"/>
      <c r="CW356" s="138"/>
      <c r="CX356" s="138"/>
      <c r="CY356" s="138"/>
      <c r="CZ356" s="138"/>
      <c r="DA356" s="138"/>
      <c r="DB356" s="138"/>
      <c r="DC356" s="138"/>
      <c r="DD356" s="138"/>
      <c r="DE356" s="138"/>
      <c r="DF356" s="138"/>
      <c r="DG356" s="138"/>
      <c r="DH356" s="138"/>
      <c r="DI356" s="138"/>
      <c r="DJ356" s="138"/>
      <c r="DK356" s="138"/>
      <c r="DL356" s="138"/>
      <c r="DM356" s="138"/>
      <c r="DN356" s="138"/>
      <c r="DO356" s="138"/>
      <c r="DP356" s="138"/>
      <c r="DQ356" s="138"/>
      <c r="DR356" s="138"/>
      <c r="DS356" s="138"/>
      <c r="DT356" s="138"/>
      <c r="DU356" s="138"/>
      <c r="DV356" s="138"/>
      <c r="DW356" s="138"/>
      <c r="DX356" s="138"/>
      <c r="DY356" s="138"/>
      <c r="DZ356" s="138"/>
      <c r="EA356" s="138"/>
      <c r="EB356" s="138"/>
      <c r="EC356" s="138"/>
      <c r="ED356" s="138"/>
      <c r="EE356" s="138"/>
      <c r="EF356" s="138"/>
      <c r="EG356" s="138"/>
      <c r="EH356" s="138"/>
      <c r="EI356" s="138"/>
      <c r="EJ356" s="138"/>
      <c r="EK356" s="138"/>
      <c r="EL356" s="138"/>
      <c r="EM356" s="138"/>
      <c r="EN356" s="138"/>
      <c r="EO356" s="138"/>
      <c r="EP356" s="138"/>
      <c r="EQ356" s="138"/>
      <c r="ER356" s="138"/>
      <c r="ES356" s="138"/>
      <c r="ET356" s="138"/>
      <c r="EU356" s="138"/>
      <c r="EV356" s="138"/>
      <c r="EW356" s="138"/>
      <c r="EX356" s="138"/>
      <c r="EY356" s="138"/>
      <c r="EZ356" s="138"/>
      <c r="FA356" s="138"/>
      <c r="FB356" s="138"/>
      <c r="FC356" s="138"/>
      <c r="FD356" s="138"/>
      <c r="FE356" s="138"/>
      <c r="FF356" s="138"/>
      <c r="FG356" s="138"/>
      <c r="FH356" s="138"/>
      <c r="FI356" s="138"/>
      <c r="FJ356" s="138"/>
      <c r="FK356" s="138"/>
      <c r="FL356" s="138"/>
      <c r="FM356" s="138"/>
      <c r="FN356" s="138"/>
      <c r="FO356" s="138"/>
      <c r="FP356" s="138"/>
      <c r="FQ356" s="138"/>
      <c r="FR356" s="138"/>
      <c r="FS356" s="138"/>
      <c r="FT356" s="138"/>
      <c r="FU356" s="138"/>
      <c r="FV356" s="138"/>
      <c r="FW356" s="138"/>
      <c r="FX356" s="138"/>
      <c r="FY356" s="138"/>
      <c r="FZ356" s="138"/>
      <c r="GA356" s="138"/>
      <c r="GB356" s="138"/>
      <c r="GC356" s="138"/>
      <c r="GD356" s="138"/>
      <c r="GE356" s="138"/>
      <c r="GF356" s="138"/>
      <c r="GG356" s="138"/>
      <c r="GH356" s="138"/>
      <c r="GI356" s="138"/>
      <c r="GJ356" s="138"/>
      <c r="GK356" s="138"/>
      <c r="GL356" s="138"/>
      <c r="GM356" s="138"/>
      <c r="GN356" s="138"/>
      <c r="GO356" s="138"/>
      <c r="GP356" s="138"/>
      <c r="GQ356" s="138"/>
      <c r="GR356" s="138"/>
      <c r="GS356" s="138"/>
      <c r="GT356" s="138"/>
      <c r="GU356" s="138"/>
      <c r="GV356" s="138"/>
      <c r="GW356" s="138"/>
      <c r="GX356" s="138"/>
      <c r="GY356" s="138"/>
      <c r="GZ356" s="138"/>
      <c r="HA356" s="138"/>
      <c r="HB356" s="138"/>
      <c r="HC356" s="138"/>
      <c r="HD356" s="138"/>
      <c r="HE356" s="138"/>
      <c r="HF356" s="138"/>
      <c r="HG356" s="138"/>
      <c r="HH356" s="138"/>
      <c r="HI356" s="138"/>
      <c r="HJ356" s="138"/>
      <c r="HK356" s="138"/>
      <c r="HL356" s="138"/>
      <c r="HM356" s="138"/>
      <c r="HN356" s="138"/>
      <c r="HO356" s="138"/>
      <c r="HP356" s="138"/>
      <c r="HQ356" s="138"/>
      <c r="HR356" s="138"/>
      <c r="HS356" s="138"/>
      <c r="HT356" s="138"/>
      <c r="HU356" s="138"/>
      <c r="HV356" s="138"/>
      <c r="HW356" s="138"/>
      <c r="HX356" s="138"/>
      <c r="HY356" s="138"/>
      <c r="HZ356" s="138"/>
      <c r="IA356" s="138"/>
      <c r="IB356" s="138"/>
      <c r="IC356" s="138"/>
      <c r="ID356" s="138"/>
      <c r="IE356" s="138"/>
      <c r="IF356" s="138"/>
      <c r="IG356" s="138"/>
      <c r="IH356" s="138"/>
      <c r="II356" s="138"/>
      <c r="IJ356" s="138"/>
      <c r="IK356" s="138"/>
      <c r="IL356" s="138"/>
      <c r="IM356" s="138"/>
      <c r="IN356" s="138"/>
      <c r="IO356" s="138"/>
      <c r="IP356" s="138"/>
      <c r="IQ356" s="138"/>
      <c r="IR356" s="138"/>
      <c r="IS356" s="138"/>
      <c r="IT356" s="138"/>
      <c r="IU356" s="138"/>
      <c r="IV356" s="138"/>
      <c r="IW356" s="138"/>
      <c r="IX356" s="138"/>
      <c r="IY356" s="138"/>
      <c r="IZ356" s="138"/>
      <c r="JA356" s="138"/>
      <c r="JB356" s="138"/>
      <c r="JC356" s="138"/>
      <c r="JD356" s="138"/>
      <c r="JE356" s="138"/>
      <c r="JF356" s="138"/>
      <c r="JG356" s="138"/>
      <c r="JH356" s="138"/>
      <c r="JI356" s="138"/>
      <c r="JJ356" s="138"/>
      <c r="JK356" s="138"/>
      <c r="JL356" s="138"/>
      <c r="JM356" s="138"/>
      <c r="JN356" s="138"/>
      <c r="JO356" s="138"/>
      <c r="JP356" s="138"/>
      <c r="JQ356" s="138"/>
      <c r="JR356" s="138"/>
      <c r="JS356" s="138"/>
      <c r="JT356" s="138"/>
      <c r="JU356" s="138"/>
      <c r="JV356" s="138"/>
      <c r="JW356" s="138"/>
      <c r="JX356" s="138"/>
      <c r="JY356" s="138"/>
      <c r="JZ356" s="138"/>
      <c r="KA356" s="138"/>
      <c r="KB356" s="138"/>
      <c r="KC356" s="138"/>
      <c r="KD356" s="138"/>
      <c r="KE356" s="138"/>
      <c r="KF356" s="138"/>
      <c r="KG356" s="138"/>
      <c r="KH356" s="138"/>
      <c r="KI356" s="138"/>
      <c r="KJ356" s="138"/>
      <c r="KK356" s="138"/>
      <c r="KL356" s="138"/>
      <c r="KM356" s="138"/>
      <c r="KN356" s="138"/>
      <c r="KO356" s="138"/>
      <c r="KP356" s="138"/>
      <c r="KQ356" s="138"/>
      <c r="KR356" s="138"/>
      <c r="KS356" s="138"/>
      <c r="KT356" s="138"/>
      <c r="KU356" s="138"/>
      <c r="KV356" s="138"/>
      <c r="KW356" s="138"/>
      <c r="KX356" s="138"/>
      <c r="KY356" s="138"/>
      <c r="KZ356" s="138"/>
      <c r="LA356" s="138"/>
      <c r="LB356" s="138"/>
      <c r="LC356" s="138"/>
      <c r="LD356" s="138"/>
      <c r="LE356" s="138"/>
      <c r="LF356" s="138"/>
      <c r="LG356" s="138"/>
      <c r="LH356" s="138"/>
      <c r="LI356" s="138"/>
      <c r="LJ356" s="138"/>
      <c r="LK356" s="138"/>
      <c r="LL356" s="138"/>
      <c r="LM356" s="138"/>
      <c r="LN356" s="138"/>
      <c r="LO356" s="138"/>
      <c r="LP356" s="138"/>
      <c r="LQ356" s="138"/>
      <c r="LR356" s="138"/>
      <c r="LS356" s="138"/>
      <c r="LT356" s="138"/>
      <c r="LU356" s="138"/>
      <c r="LV356" s="138"/>
      <c r="LW356" s="138"/>
      <c r="LX356" s="138"/>
      <c r="LY356" s="138"/>
      <c r="LZ356" s="138"/>
      <c r="MA356" s="138"/>
      <c r="MB356" s="138"/>
      <c r="MC356" s="138"/>
      <c r="MD356" s="138"/>
      <c r="ME356" s="138"/>
      <c r="MF356" s="138"/>
      <c r="MG356" s="138"/>
      <c r="MH356" s="138"/>
      <c r="MI356" s="138"/>
      <c r="MJ356" s="138"/>
      <c r="MK356" s="138"/>
      <c r="ML356" s="138"/>
      <c r="MM356" s="138"/>
      <c r="MN356" s="138"/>
      <c r="MO356" s="138"/>
      <c r="MP356" s="138"/>
      <c r="MQ356" s="138"/>
      <c r="MR356" s="138"/>
      <c r="MS356" s="138"/>
      <c r="MT356" s="138"/>
      <c r="MU356" s="138"/>
      <c r="MV356" s="138"/>
      <c r="MW356" s="138"/>
      <c r="MX356" s="138"/>
      <c r="MY356" s="138"/>
      <c r="MZ356" s="138"/>
      <c r="NA356" s="138"/>
      <c r="NB356" s="138"/>
      <c r="NC356" s="138"/>
      <c r="ND356" s="138"/>
      <c r="NE356" s="138"/>
      <c r="NF356" s="138"/>
      <c r="NG356" s="138"/>
      <c r="NH356" s="138"/>
      <c r="NI356" s="138"/>
      <c r="NJ356" s="138"/>
      <c r="NK356" s="138"/>
      <c r="NL356" s="138"/>
      <c r="NM356" s="138"/>
      <c r="NN356" s="138"/>
      <c r="NO356" s="138"/>
      <c r="NP356" s="138"/>
      <c r="NQ356" s="138"/>
      <c r="NR356" s="138"/>
      <c r="NS356" s="138"/>
      <c r="NT356" s="138"/>
      <c r="NU356" s="138"/>
      <c r="NV356" s="138"/>
      <c r="NW356" s="138"/>
      <c r="NX356" s="138"/>
      <c r="NY356" s="138"/>
      <c r="NZ356" s="138"/>
      <c r="OA356" s="138"/>
      <c r="OB356" s="138"/>
      <c r="OC356" s="138"/>
      <c r="OD356" s="138"/>
      <c r="OE356" s="138"/>
      <c r="OF356" s="138"/>
      <c r="OG356" s="138"/>
      <c r="OH356" s="138"/>
      <c r="OI356" s="138"/>
      <c r="OJ356" s="138"/>
      <c r="OK356" s="138"/>
      <c r="OL356" s="138"/>
      <c r="OM356" s="138"/>
      <c r="ON356" s="138"/>
      <c r="OO356" s="138"/>
      <c r="OP356" s="138"/>
      <c r="OQ356" s="138"/>
      <c r="OR356" s="138"/>
      <c r="OS356" s="138"/>
      <c r="OT356" s="138"/>
      <c r="OU356" s="138"/>
      <c r="OV356" s="138"/>
      <c r="OW356" s="138"/>
      <c r="OX356" s="138"/>
      <c r="OY356" s="138"/>
      <c r="OZ356" s="138"/>
      <c r="PA356" s="138"/>
      <c r="PB356" s="138"/>
      <c r="PC356" s="138"/>
      <c r="PD356" s="138"/>
      <c r="PE356" s="138"/>
      <c r="PF356" s="138"/>
      <c r="PG356" s="138"/>
      <c r="PH356" s="138"/>
      <c r="PI356" s="138"/>
      <c r="PJ356" s="138"/>
      <c r="PK356" s="138"/>
      <c r="PL356" s="138"/>
      <c r="PM356" s="138"/>
      <c r="PN356" s="138"/>
      <c r="PO356" s="138"/>
      <c r="PP356" s="138"/>
      <c r="PQ356" s="138"/>
      <c r="PR356" s="138"/>
      <c r="PS356" s="138"/>
      <c r="PT356" s="138"/>
      <c r="PU356" s="138"/>
      <c r="PV356" s="138"/>
      <c r="PW356" s="138"/>
      <c r="PX356" s="138"/>
      <c r="PY356" s="138"/>
      <c r="PZ356" s="138"/>
      <c r="QA356" s="138"/>
      <c r="QB356" s="138"/>
      <c r="QC356" s="138"/>
      <c r="QD356" s="138"/>
      <c r="QE356" s="138"/>
      <c r="QF356" s="138"/>
      <c r="QG356" s="138"/>
      <c r="QH356" s="138"/>
      <c r="QI356" s="138"/>
      <c r="QJ356" s="138"/>
      <c r="QK356" s="138"/>
      <c r="QL356" s="138"/>
      <c r="QM356" s="138"/>
      <c r="QN356" s="138"/>
      <c r="QO356" s="138"/>
      <c r="QP356" s="138"/>
      <c r="QQ356" s="138"/>
      <c r="QR356" s="138"/>
      <c r="QS356" s="138"/>
      <c r="QT356" s="138"/>
      <c r="QU356" s="138"/>
      <c r="QV356" s="138"/>
      <c r="QW356" s="138"/>
      <c r="QX356" s="138"/>
      <c r="QY356" s="138"/>
      <c r="QZ356" s="138"/>
      <c r="RA356" s="138"/>
      <c r="RB356" s="138"/>
      <c r="RC356" s="138"/>
      <c r="RD356" s="138"/>
      <c r="RE356" s="138"/>
      <c r="RF356" s="138"/>
      <c r="RG356" s="138"/>
      <c r="RH356" s="138"/>
      <c r="RI356" s="138"/>
      <c r="RJ356" s="138"/>
      <c r="RK356" s="138"/>
      <c r="RL356" s="138"/>
      <c r="RM356" s="138"/>
      <c r="RN356" s="138"/>
      <c r="RO356" s="138"/>
      <c r="RP356" s="138"/>
      <c r="RQ356" s="138"/>
      <c r="RR356" s="138"/>
      <c r="RS356" s="138"/>
      <c r="RT356" s="138"/>
      <c r="RU356" s="138"/>
      <c r="RV356" s="138"/>
      <c r="RW356" s="138"/>
      <c r="RX356" s="138"/>
      <c r="RY356" s="138"/>
      <c r="RZ356" s="138"/>
      <c r="SA356" s="138"/>
      <c r="SB356" s="138"/>
      <c r="SC356" s="138"/>
      <c r="SD356" s="138"/>
      <c r="SE356" s="138"/>
      <c r="SF356" s="138"/>
      <c r="SG356" s="138"/>
      <c r="SH356" s="138"/>
      <c r="SI356" s="138"/>
      <c r="SJ356" s="138"/>
      <c r="SK356" s="138"/>
      <c r="SL356" s="138"/>
      <c r="SM356" s="138"/>
      <c r="SN356" s="138"/>
      <c r="SO356" s="138"/>
      <c r="SP356" s="138"/>
      <c r="SQ356" s="138"/>
      <c r="SR356" s="138"/>
      <c r="SS356" s="138"/>
      <c r="ST356" s="138"/>
      <c r="SU356" s="138"/>
      <c r="SV356" s="138"/>
      <c r="SW356" s="138"/>
      <c r="SX356" s="138"/>
      <c r="SY356" s="138"/>
      <c r="SZ356" s="138"/>
      <c r="TA356" s="138"/>
      <c r="TB356" s="138"/>
      <c r="TC356" s="138"/>
      <c r="TD356" s="138"/>
      <c r="TE356" s="138"/>
      <c r="TF356" s="138"/>
      <c r="TG356" s="138"/>
      <c r="TH356" s="138"/>
      <c r="TI356" s="138"/>
      <c r="TJ356" s="138"/>
      <c r="TK356" s="138"/>
      <c r="TL356" s="138"/>
      <c r="TM356" s="138"/>
      <c r="TN356" s="138"/>
      <c r="TO356" s="138"/>
      <c r="TP356" s="138"/>
      <c r="TQ356" s="138"/>
      <c r="TR356" s="138"/>
      <c r="TS356" s="138"/>
      <c r="TT356" s="138"/>
      <c r="TU356" s="138"/>
      <c r="TV356" s="138"/>
      <c r="TW356" s="138"/>
      <c r="TX356" s="138"/>
      <c r="TY356" s="138"/>
      <c r="TZ356" s="138"/>
      <c r="UA356" s="138"/>
      <c r="UB356" s="138"/>
      <c r="UC356" s="138"/>
      <c r="UD356" s="138"/>
      <c r="UE356" s="138"/>
      <c r="UF356" s="138"/>
      <c r="UG356" s="138"/>
      <c r="UH356" s="138"/>
      <c r="UI356" s="138"/>
      <c r="UJ356" s="138"/>
      <c r="UK356" s="138"/>
      <c r="UL356" s="138"/>
      <c r="UM356" s="138"/>
      <c r="UN356" s="138"/>
      <c r="UO356" s="138"/>
      <c r="UP356" s="138"/>
      <c r="UQ356" s="138"/>
      <c r="UR356" s="138"/>
      <c r="US356" s="138"/>
      <c r="UT356" s="138"/>
      <c r="UU356" s="138"/>
      <c r="UV356" s="138"/>
      <c r="UW356" s="138"/>
      <c r="UX356" s="138"/>
      <c r="UY356" s="138"/>
      <c r="UZ356" s="138"/>
      <c r="VA356" s="138"/>
      <c r="VB356" s="138"/>
      <c r="VC356" s="138"/>
      <c r="VD356" s="138"/>
      <c r="VE356" s="138"/>
      <c r="VF356" s="138"/>
      <c r="VG356" s="138"/>
      <c r="VH356" s="138"/>
      <c r="VI356" s="138"/>
      <c r="VJ356" s="138"/>
      <c r="VK356" s="138"/>
      <c r="VL356" s="138"/>
      <c r="VM356" s="138"/>
      <c r="VN356" s="138"/>
      <c r="VO356" s="138"/>
      <c r="VP356" s="138"/>
      <c r="VQ356" s="138"/>
      <c r="VR356" s="138"/>
      <c r="VS356" s="138"/>
      <c r="VT356" s="138"/>
      <c r="VU356" s="138"/>
      <c r="VV356" s="138"/>
      <c r="VW356" s="138"/>
      <c r="VX356" s="138"/>
      <c r="VY356" s="138"/>
      <c r="VZ356" s="138"/>
      <c r="WA356" s="138"/>
      <c r="WB356" s="138"/>
      <c r="WC356" s="138"/>
      <c r="WD356" s="138"/>
      <c r="WE356" s="138"/>
      <c r="WF356" s="138"/>
      <c r="WG356" s="138"/>
      <c r="WH356" s="138"/>
      <c r="WI356" s="138"/>
      <c r="WJ356" s="138"/>
      <c r="WK356" s="138"/>
      <c r="WL356" s="138"/>
      <c r="WM356" s="138"/>
      <c r="WN356" s="138"/>
      <c r="WO356" s="138"/>
      <c r="WP356" s="138"/>
      <c r="WQ356" s="138"/>
      <c r="WR356" s="138"/>
      <c r="WS356" s="138"/>
      <c r="WT356" s="138"/>
      <c r="WU356" s="138"/>
      <c r="WV356" s="138"/>
      <c r="WW356" s="138"/>
      <c r="WX356" s="138"/>
      <c r="WY356" s="138"/>
      <c r="WZ356" s="138"/>
      <c r="XA356" s="138"/>
      <c r="XB356" s="138"/>
      <c r="XC356" s="138"/>
      <c r="XD356" s="138"/>
      <c r="XE356" s="138"/>
      <c r="XF356" s="138"/>
      <c r="XG356" s="138"/>
      <c r="XH356" s="138"/>
      <c r="XI356" s="138"/>
      <c r="XJ356" s="138"/>
      <c r="XK356" s="138"/>
      <c r="XL356" s="138"/>
      <c r="XM356" s="138"/>
      <c r="XN356" s="138"/>
      <c r="XO356" s="138"/>
      <c r="XP356" s="138"/>
      <c r="XQ356" s="138"/>
      <c r="XR356" s="138"/>
      <c r="XS356" s="138"/>
      <c r="XT356" s="138"/>
      <c r="XU356" s="138"/>
      <c r="XV356" s="138"/>
      <c r="XW356" s="138"/>
      <c r="XX356" s="138"/>
      <c r="XY356" s="138"/>
      <c r="XZ356" s="138"/>
      <c r="YA356" s="138"/>
      <c r="YB356" s="138"/>
      <c r="YC356" s="138"/>
      <c r="YD356" s="138"/>
      <c r="YE356" s="138"/>
      <c r="YF356" s="138"/>
      <c r="YG356" s="138"/>
      <c r="YH356" s="138"/>
      <c r="YI356" s="138"/>
      <c r="YJ356" s="138"/>
      <c r="YK356" s="138"/>
      <c r="YL356" s="138"/>
      <c r="YM356" s="138"/>
      <c r="YN356" s="138"/>
      <c r="YO356" s="138"/>
      <c r="YP356" s="138"/>
      <c r="YQ356" s="138"/>
      <c r="YR356" s="138"/>
      <c r="YS356" s="138"/>
      <c r="YT356" s="138"/>
      <c r="YU356" s="138"/>
      <c r="YV356" s="138"/>
      <c r="YW356" s="138"/>
      <c r="YX356" s="138"/>
      <c r="YY356" s="138"/>
      <c r="YZ356" s="138"/>
      <c r="ZA356" s="138"/>
      <c r="ZB356" s="138"/>
      <c r="ZC356" s="138"/>
      <c r="ZD356" s="138"/>
      <c r="ZE356" s="138"/>
      <c r="ZF356" s="138"/>
      <c r="ZG356" s="138"/>
      <c r="ZH356" s="138"/>
      <c r="ZI356" s="138"/>
      <c r="ZJ356" s="138"/>
      <c r="ZK356" s="138"/>
      <c r="ZL356" s="138"/>
      <c r="ZM356" s="138"/>
      <c r="ZN356" s="138"/>
      <c r="ZO356" s="138"/>
      <c r="ZP356" s="138"/>
      <c r="ZQ356" s="138"/>
      <c r="ZR356" s="138"/>
      <c r="ZS356" s="138"/>
      <c r="ZT356" s="138"/>
      <c r="ZU356" s="138"/>
      <c r="ZV356" s="138"/>
      <c r="ZW356" s="138"/>
      <c r="ZX356" s="138"/>
      <c r="ZY356" s="138"/>
      <c r="ZZ356" s="138"/>
      <c r="AAA356" s="138"/>
      <c r="AAB356" s="138"/>
      <c r="AAC356" s="138"/>
      <c r="AAD356" s="138"/>
      <c r="AAE356" s="138"/>
      <c r="AAF356" s="138"/>
      <c r="AAG356" s="138"/>
      <c r="AAH356" s="138"/>
      <c r="AAI356" s="138"/>
      <c r="AAJ356" s="138"/>
      <c r="AAK356" s="138"/>
      <c r="AAL356" s="138"/>
      <c r="AAM356" s="138"/>
      <c r="AAN356" s="138"/>
      <c r="AAO356" s="138"/>
      <c r="AAP356" s="138"/>
      <c r="AAQ356" s="138"/>
      <c r="AAR356" s="138"/>
      <c r="AAS356" s="138"/>
      <c r="AAT356" s="138"/>
      <c r="AAU356" s="138"/>
      <c r="AAV356" s="138"/>
      <c r="AAW356" s="138"/>
      <c r="AAX356" s="138"/>
      <c r="AAY356" s="138"/>
      <c r="AAZ356" s="138"/>
      <c r="ABA356" s="138"/>
      <c r="ABB356" s="138"/>
      <c r="ABC356" s="138"/>
      <c r="ABD356" s="138"/>
      <c r="ABE356" s="138"/>
      <c r="ABF356" s="138"/>
      <c r="ABG356" s="138"/>
      <c r="ABH356" s="138"/>
      <c r="ABI356" s="138"/>
      <c r="ABJ356" s="138"/>
      <c r="ABK356" s="138"/>
      <c r="ABL356" s="138"/>
      <c r="ABM356" s="138"/>
      <c r="ABN356" s="138"/>
      <c r="ABO356" s="138"/>
      <c r="ABP356" s="138"/>
      <c r="ABQ356" s="138"/>
      <c r="ABR356" s="138"/>
      <c r="ABS356" s="138"/>
      <c r="ABT356" s="138"/>
      <c r="ABU356" s="138"/>
      <c r="ABV356" s="138"/>
      <c r="ABW356" s="138"/>
      <c r="ABX356" s="138"/>
      <c r="ABY356" s="138"/>
      <c r="ABZ356" s="138"/>
      <c r="ACA356" s="138"/>
      <c r="ACB356" s="138"/>
      <c r="ACC356" s="138"/>
      <c r="ACD356" s="138"/>
      <c r="ACE356" s="138"/>
      <c r="ACF356" s="138"/>
      <c r="ACG356" s="138"/>
      <c r="ACH356" s="138"/>
      <c r="ACI356" s="138"/>
      <c r="ACJ356" s="138"/>
      <c r="ACK356" s="138"/>
      <c r="ACL356" s="138"/>
      <c r="ACM356" s="138"/>
      <c r="ACN356" s="138"/>
      <c r="ACO356" s="138"/>
      <c r="ACP356" s="138"/>
      <c r="ACQ356" s="138"/>
      <c r="ACR356" s="138"/>
      <c r="ACS356" s="138"/>
      <c r="ACT356" s="138"/>
      <c r="ACU356" s="138"/>
      <c r="ACV356" s="138"/>
      <c r="ACW356" s="138"/>
      <c r="ACX356" s="138"/>
      <c r="ACY356" s="138"/>
      <c r="ACZ356" s="138"/>
      <c r="ADA356" s="138"/>
      <c r="ADB356" s="138"/>
      <c r="ADC356" s="138"/>
      <c r="ADD356" s="138"/>
      <c r="ADE356" s="138"/>
      <c r="ADF356" s="138"/>
      <c r="ADG356" s="138"/>
      <c r="ADH356" s="138"/>
      <c r="ADI356" s="138"/>
      <c r="ADJ356" s="138"/>
      <c r="ADK356" s="138"/>
      <c r="ADL356" s="138"/>
      <c r="ADM356" s="138"/>
      <c r="ADN356" s="138"/>
      <c r="ADO356" s="138"/>
      <c r="ADP356" s="138"/>
      <c r="ADQ356" s="138"/>
      <c r="ADR356" s="138"/>
      <c r="ADS356" s="138"/>
      <c r="ADT356" s="138"/>
      <c r="ADU356" s="138"/>
      <c r="ADV356" s="138"/>
      <c r="ADW356" s="138"/>
      <c r="ADX356" s="138"/>
      <c r="ADY356" s="138"/>
      <c r="ADZ356" s="138"/>
      <c r="AEA356" s="138"/>
      <c r="AEB356" s="138"/>
      <c r="AEC356" s="138"/>
      <c r="AED356" s="138"/>
      <c r="AEE356" s="138"/>
      <c r="AEF356" s="138"/>
      <c r="AEG356" s="138"/>
      <c r="AEH356" s="138"/>
      <c r="AEI356" s="138"/>
      <c r="AEJ356" s="138"/>
      <c r="AEK356" s="138"/>
      <c r="AEL356" s="138"/>
      <c r="AEM356" s="138"/>
      <c r="AEN356" s="138"/>
      <c r="AEO356" s="138"/>
      <c r="AEP356" s="138"/>
      <c r="AEQ356" s="138"/>
      <c r="AER356" s="138"/>
      <c r="AES356" s="138"/>
      <c r="AET356" s="138"/>
      <c r="AEU356" s="138"/>
      <c r="AEV356" s="138"/>
      <c r="AEW356" s="138"/>
      <c r="AEX356" s="138"/>
      <c r="AEY356" s="138"/>
      <c r="AEZ356" s="138"/>
      <c r="AFA356" s="138"/>
      <c r="AFB356" s="138"/>
      <c r="AFC356" s="138"/>
      <c r="AFD356" s="138"/>
      <c r="AFE356" s="138"/>
      <c r="AFF356" s="138"/>
      <c r="AFG356" s="138"/>
      <c r="AFH356" s="138"/>
      <c r="AFI356" s="138"/>
      <c r="AFJ356" s="138"/>
      <c r="AFK356" s="138"/>
      <c r="AFL356" s="138"/>
      <c r="AFM356" s="138"/>
      <c r="AFN356" s="138"/>
      <c r="AFO356" s="138"/>
      <c r="AFP356" s="138"/>
      <c r="AFQ356" s="138"/>
      <c r="AFR356" s="138"/>
      <c r="AFS356" s="138"/>
      <c r="AFT356" s="138"/>
      <c r="AFU356" s="138"/>
      <c r="AFV356" s="138"/>
      <c r="AFW356" s="138"/>
      <c r="AFX356" s="138"/>
      <c r="AFY356" s="138"/>
      <c r="AFZ356" s="138"/>
      <c r="AGA356" s="138"/>
      <c r="AGB356" s="138"/>
      <c r="AGC356" s="138"/>
      <c r="AGD356" s="138"/>
      <c r="AGE356" s="138"/>
      <c r="AGF356" s="138"/>
      <c r="AGG356" s="138"/>
      <c r="AGH356" s="138"/>
      <c r="AGI356" s="138"/>
      <c r="AGJ356" s="138"/>
      <c r="AGK356" s="138"/>
      <c r="AGL356" s="138"/>
      <c r="AGM356" s="138"/>
      <c r="AGN356" s="138"/>
      <c r="AGO356" s="138"/>
      <c r="AGP356" s="138"/>
      <c r="AGQ356" s="138"/>
      <c r="AGR356" s="138"/>
      <c r="AGS356" s="138"/>
      <c r="AGT356" s="138"/>
      <c r="AGU356" s="138"/>
      <c r="AGV356" s="138"/>
      <c r="AGW356" s="138"/>
      <c r="AGX356" s="138"/>
      <c r="AGY356" s="138"/>
      <c r="AGZ356" s="138"/>
      <c r="AHA356" s="138"/>
      <c r="AHB356" s="138"/>
      <c r="AHC356" s="138"/>
      <c r="AHD356" s="138"/>
      <c r="AHE356" s="138"/>
      <c r="AHF356" s="138"/>
      <c r="AHG356" s="138"/>
      <c r="AHH356" s="138"/>
      <c r="AHI356" s="138"/>
      <c r="AHJ356" s="138"/>
      <c r="AHK356" s="138"/>
      <c r="AHL356" s="138"/>
      <c r="AHM356" s="138"/>
      <c r="AHN356" s="138"/>
      <c r="AHO356" s="138"/>
      <c r="AHP356" s="138"/>
      <c r="AHQ356" s="138"/>
      <c r="AHR356" s="138"/>
      <c r="AHS356" s="138"/>
      <c r="AHT356" s="138"/>
      <c r="AHU356" s="138"/>
      <c r="AHV356" s="138"/>
      <c r="AHW356" s="138"/>
      <c r="AHX356" s="138"/>
      <c r="AHY356" s="138"/>
      <c r="AHZ356" s="138"/>
      <c r="AIA356" s="138"/>
      <c r="AIB356" s="138"/>
      <c r="AIC356" s="138"/>
      <c r="AID356" s="138"/>
      <c r="AIE356" s="138"/>
      <c r="AIF356" s="138"/>
      <c r="AIG356" s="138"/>
      <c r="AIH356" s="138"/>
      <c r="AII356" s="138"/>
      <c r="AIJ356" s="138"/>
      <c r="AIK356" s="138"/>
      <c r="AIL356" s="138"/>
      <c r="AIM356" s="138"/>
      <c r="AIN356" s="138"/>
      <c r="AIO356" s="138"/>
      <c r="AIP356" s="138"/>
      <c r="AIQ356" s="138"/>
      <c r="AIR356" s="138"/>
      <c r="AIS356" s="138"/>
      <c r="AIT356" s="138"/>
      <c r="AIU356" s="138"/>
      <c r="AIV356" s="138"/>
      <c r="AIW356" s="138"/>
      <c r="AIX356" s="138"/>
      <c r="AIY356" s="138"/>
      <c r="AIZ356" s="138"/>
      <c r="AJA356" s="138"/>
      <c r="AJB356" s="138"/>
      <c r="AJC356" s="138"/>
      <c r="AJD356" s="138"/>
      <c r="AJE356" s="138"/>
      <c r="AJF356" s="138"/>
      <c r="AJG356" s="138"/>
      <c r="AJH356" s="138"/>
      <c r="AJI356" s="138"/>
      <c r="AJJ356" s="138"/>
      <c r="AJK356" s="138"/>
      <c r="AJL356" s="138"/>
      <c r="AJM356" s="138"/>
      <c r="AJN356" s="138"/>
      <c r="AJO356" s="138"/>
      <c r="AJP356" s="138"/>
      <c r="AJQ356" s="138"/>
      <c r="AJR356" s="138"/>
      <c r="AJS356" s="138"/>
      <c r="AJT356" s="138"/>
      <c r="AJU356" s="138"/>
      <c r="AJV356" s="138"/>
      <c r="AJW356" s="138"/>
      <c r="AJX356" s="138"/>
      <c r="AJY356" s="138"/>
      <c r="AJZ356" s="138"/>
      <c r="AKA356" s="138"/>
      <c r="AKB356" s="138"/>
      <c r="AKC356" s="138"/>
      <c r="AKD356" s="138"/>
      <c r="AKE356" s="138"/>
      <c r="AKF356" s="138"/>
      <c r="AKG356" s="138"/>
      <c r="AKH356" s="138"/>
      <c r="AKI356" s="138"/>
      <c r="AKJ356" s="138"/>
      <c r="AKK356" s="138"/>
      <c r="AKL356" s="138"/>
      <c r="AKM356" s="138"/>
      <c r="AKN356" s="138"/>
      <c r="AKO356" s="138"/>
      <c r="AKP356" s="138"/>
      <c r="AKQ356" s="138"/>
      <c r="AKR356" s="138"/>
      <c r="AKS356" s="138"/>
      <c r="AKT356" s="138"/>
      <c r="AKU356" s="138"/>
      <c r="AKV356" s="138"/>
      <c r="AKW356" s="138"/>
      <c r="AKX356" s="138"/>
      <c r="AKY356" s="138"/>
      <c r="AKZ356" s="138"/>
      <c r="ALA356" s="138"/>
      <c r="ALB356" s="138"/>
      <c r="ALC356" s="138"/>
      <c r="ALD356" s="138"/>
      <c r="ALE356" s="138"/>
      <c r="ALF356" s="138"/>
      <c r="ALG356" s="138"/>
      <c r="ALH356" s="138"/>
      <c r="ALI356" s="138"/>
      <c r="ALJ356" s="138"/>
      <c r="ALK356" s="138"/>
      <c r="ALL356" s="138"/>
      <c r="ALM356" s="138"/>
      <c r="ALN356" s="138"/>
      <c r="ALO356" s="138"/>
      <c r="ALP356" s="138"/>
      <c r="ALQ356" s="138"/>
      <c r="ALR356" s="138"/>
      <c r="ALS356" s="138"/>
      <c r="ALT356" s="138"/>
      <c r="ALU356" s="138"/>
      <c r="ALV356" s="138"/>
      <c r="ALW356" s="138"/>
      <c r="ALX356" s="138"/>
      <c r="ALY356" s="138"/>
      <c r="ALZ356" s="138"/>
      <c r="AMA356" s="138"/>
      <c r="AMB356" s="138"/>
      <c r="AMC356" s="138"/>
      <c r="AMD356" s="138"/>
      <c r="AME356" s="138"/>
      <c r="AMF356" s="138"/>
      <c r="AMG356" s="138"/>
      <c r="AMH356" s="138"/>
      <c r="AMI356" s="138"/>
      <c r="AMJ356" s="138"/>
      <c r="AMK356" s="138"/>
    </row>
    <row r="357" spans="1:1025" s="140" customFormat="1">
      <c r="A357" s="210"/>
      <c r="B357" s="106"/>
      <c r="C357" s="137"/>
      <c r="D357" s="137"/>
      <c r="E357" s="137"/>
      <c r="F357" s="138"/>
      <c r="G357" s="138"/>
      <c r="H357" s="138"/>
      <c r="I357" s="138"/>
      <c r="J357" s="139"/>
      <c r="K357" s="138"/>
      <c r="M357" s="138"/>
      <c r="N357" s="138"/>
      <c r="O357" s="138"/>
      <c r="P357" s="138"/>
      <c r="Q357" s="138"/>
      <c r="R357" s="138"/>
      <c r="S357" s="138"/>
      <c r="T357" s="138"/>
      <c r="U357" s="138"/>
      <c r="V357" s="138"/>
      <c r="W357" s="138"/>
      <c r="X357" s="138"/>
      <c r="Y357" s="138"/>
      <c r="Z357" s="138"/>
      <c r="AA357" s="138"/>
      <c r="AB357" s="138"/>
      <c r="AC357" s="138"/>
      <c r="AD357" s="138"/>
      <c r="AE357" s="138"/>
      <c r="AF357" s="138"/>
      <c r="AG357" s="138"/>
      <c r="AH357" s="138"/>
      <c r="AI357" s="138"/>
      <c r="AJ357" s="138"/>
      <c r="AK357" s="138"/>
      <c r="AL357" s="138"/>
      <c r="AM357" s="138"/>
      <c r="AN357" s="138"/>
      <c r="AO357" s="138"/>
      <c r="AP357" s="138"/>
      <c r="AQ357" s="138"/>
      <c r="AR357" s="138"/>
      <c r="AS357" s="138"/>
      <c r="AT357" s="138"/>
      <c r="AU357" s="138"/>
      <c r="AV357" s="138"/>
      <c r="AW357" s="138"/>
      <c r="AX357" s="138"/>
      <c r="AY357" s="138"/>
      <c r="AZ357" s="138"/>
      <c r="BA357" s="138"/>
      <c r="BB357" s="138"/>
      <c r="BC357" s="138"/>
      <c r="BD357" s="138"/>
      <c r="BE357" s="138"/>
      <c r="BF357" s="138"/>
      <c r="BG357" s="138"/>
      <c r="BH357" s="138"/>
      <c r="BI357" s="138"/>
      <c r="BJ357" s="138"/>
      <c r="BK357" s="138"/>
      <c r="BL357" s="138"/>
      <c r="BM357" s="138"/>
      <c r="BN357" s="138"/>
      <c r="BO357" s="138"/>
      <c r="BP357" s="138"/>
      <c r="BQ357" s="138"/>
      <c r="BR357" s="138"/>
      <c r="BS357" s="138"/>
      <c r="BT357" s="138"/>
      <c r="BU357" s="138"/>
      <c r="BV357" s="138"/>
      <c r="BW357" s="138"/>
      <c r="BX357" s="138"/>
      <c r="BY357" s="138"/>
      <c r="BZ357" s="138"/>
      <c r="CA357" s="138"/>
      <c r="CB357" s="138"/>
      <c r="CC357" s="138"/>
      <c r="CD357" s="138"/>
      <c r="CE357" s="138"/>
      <c r="CF357" s="138"/>
      <c r="CG357" s="138"/>
      <c r="CH357" s="138"/>
      <c r="CI357" s="138"/>
      <c r="CJ357" s="138"/>
      <c r="CK357" s="138"/>
      <c r="CL357" s="138"/>
      <c r="CM357" s="138"/>
      <c r="CN357" s="138"/>
      <c r="CO357" s="138"/>
      <c r="CP357" s="138"/>
      <c r="CQ357" s="138"/>
      <c r="CR357" s="138"/>
      <c r="CS357" s="138"/>
      <c r="CT357" s="138"/>
      <c r="CU357" s="138"/>
      <c r="CV357" s="138"/>
      <c r="CW357" s="138"/>
      <c r="CX357" s="138"/>
      <c r="CY357" s="138"/>
      <c r="CZ357" s="138"/>
      <c r="DA357" s="138"/>
      <c r="DB357" s="138"/>
      <c r="DC357" s="138"/>
      <c r="DD357" s="138"/>
      <c r="DE357" s="138"/>
      <c r="DF357" s="138"/>
      <c r="DG357" s="138"/>
      <c r="DH357" s="138"/>
      <c r="DI357" s="138"/>
      <c r="DJ357" s="138"/>
      <c r="DK357" s="138"/>
      <c r="DL357" s="138"/>
      <c r="DM357" s="138"/>
      <c r="DN357" s="138"/>
      <c r="DO357" s="138"/>
      <c r="DP357" s="138"/>
      <c r="DQ357" s="138"/>
      <c r="DR357" s="138"/>
      <c r="DS357" s="138"/>
      <c r="DT357" s="138"/>
      <c r="DU357" s="138"/>
      <c r="DV357" s="138"/>
      <c r="DW357" s="138"/>
      <c r="DX357" s="138"/>
      <c r="DY357" s="138"/>
      <c r="DZ357" s="138"/>
      <c r="EA357" s="138"/>
      <c r="EB357" s="138"/>
      <c r="EC357" s="138"/>
      <c r="ED357" s="138"/>
      <c r="EE357" s="138"/>
      <c r="EF357" s="138"/>
      <c r="EG357" s="138"/>
      <c r="EH357" s="138"/>
      <c r="EI357" s="138"/>
      <c r="EJ357" s="138"/>
      <c r="EK357" s="138"/>
      <c r="EL357" s="138"/>
      <c r="EM357" s="138"/>
      <c r="EN357" s="138"/>
      <c r="EO357" s="138"/>
      <c r="EP357" s="138"/>
      <c r="EQ357" s="138"/>
      <c r="ER357" s="138"/>
      <c r="ES357" s="138"/>
      <c r="ET357" s="138"/>
      <c r="EU357" s="138"/>
      <c r="EV357" s="138"/>
      <c r="EW357" s="138"/>
      <c r="EX357" s="138"/>
      <c r="EY357" s="138"/>
      <c r="EZ357" s="138"/>
      <c r="FA357" s="138"/>
      <c r="FB357" s="138"/>
      <c r="FC357" s="138"/>
      <c r="FD357" s="138"/>
      <c r="FE357" s="138"/>
      <c r="FF357" s="138"/>
      <c r="FG357" s="138"/>
      <c r="FH357" s="138"/>
      <c r="FI357" s="138"/>
      <c r="FJ357" s="138"/>
      <c r="FK357" s="138"/>
      <c r="FL357" s="138"/>
      <c r="FM357" s="138"/>
      <c r="FN357" s="138"/>
      <c r="FO357" s="138"/>
      <c r="FP357" s="138"/>
      <c r="FQ357" s="138"/>
      <c r="FR357" s="138"/>
      <c r="FS357" s="138"/>
      <c r="FT357" s="138"/>
      <c r="FU357" s="138"/>
      <c r="FV357" s="138"/>
      <c r="FW357" s="138"/>
      <c r="FX357" s="138"/>
      <c r="FY357" s="138"/>
      <c r="FZ357" s="138"/>
      <c r="GA357" s="138"/>
      <c r="GB357" s="138"/>
      <c r="GC357" s="138"/>
      <c r="GD357" s="138"/>
      <c r="GE357" s="138"/>
      <c r="GF357" s="138"/>
      <c r="GG357" s="138"/>
      <c r="GH357" s="138"/>
      <c r="GI357" s="138"/>
      <c r="GJ357" s="138"/>
      <c r="GK357" s="138"/>
      <c r="GL357" s="138"/>
      <c r="GM357" s="138"/>
      <c r="GN357" s="138"/>
      <c r="GO357" s="138"/>
      <c r="GP357" s="138"/>
      <c r="GQ357" s="138"/>
      <c r="GR357" s="138"/>
      <c r="GS357" s="138"/>
      <c r="GT357" s="138"/>
      <c r="GU357" s="138"/>
      <c r="GV357" s="138"/>
      <c r="GW357" s="138"/>
      <c r="GX357" s="138"/>
      <c r="GY357" s="138"/>
      <c r="GZ357" s="138"/>
      <c r="HA357" s="138"/>
      <c r="HB357" s="138"/>
      <c r="HC357" s="138"/>
      <c r="HD357" s="138"/>
      <c r="HE357" s="138"/>
      <c r="HF357" s="138"/>
      <c r="HG357" s="138"/>
      <c r="HH357" s="138"/>
      <c r="HI357" s="138"/>
      <c r="HJ357" s="138"/>
      <c r="HK357" s="138"/>
      <c r="HL357" s="138"/>
      <c r="HM357" s="138"/>
      <c r="HN357" s="138"/>
      <c r="HO357" s="138"/>
      <c r="HP357" s="138"/>
      <c r="HQ357" s="138"/>
      <c r="HR357" s="138"/>
      <c r="HS357" s="138"/>
      <c r="HT357" s="138"/>
      <c r="HU357" s="138"/>
      <c r="HV357" s="138"/>
      <c r="HW357" s="138"/>
      <c r="HX357" s="138"/>
      <c r="HY357" s="138"/>
      <c r="HZ357" s="138"/>
      <c r="IA357" s="138"/>
      <c r="IB357" s="138"/>
      <c r="IC357" s="138"/>
      <c r="ID357" s="138"/>
      <c r="IE357" s="138"/>
      <c r="IF357" s="138"/>
      <c r="IG357" s="138"/>
      <c r="IH357" s="138"/>
      <c r="II357" s="138"/>
      <c r="IJ357" s="138"/>
      <c r="IK357" s="138"/>
      <c r="IL357" s="138"/>
      <c r="IM357" s="138"/>
      <c r="IN357" s="138"/>
      <c r="IO357" s="138"/>
      <c r="IP357" s="138"/>
      <c r="IQ357" s="138"/>
      <c r="IR357" s="138"/>
      <c r="IS357" s="138"/>
      <c r="IT357" s="138"/>
      <c r="IU357" s="138"/>
      <c r="IV357" s="138"/>
      <c r="IW357" s="138"/>
      <c r="IX357" s="138"/>
      <c r="IY357" s="138"/>
      <c r="IZ357" s="138"/>
      <c r="JA357" s="138"/>
      <c r="JB357" s="138"/>
      <c r="JC357" s="138"/>
      <c r="JD357" s="138"/>
      <c r="JE357" s="138"/>
      <c r="JF357" s="138"/>
      <c r="JG357" s="138"/>
      <c r="JH357" s="138"/>
      <c r="JI357" s="138"/>
      <c r="JJ357" s="138"/>
      <c r="JK357" s="138"/>
      <c r="JL357" s="138"/>
      <c r="JM357" s="138"/>
      <c r="JN357" s="138"/>
      <c r="JO357" s="138"/>
      <c r="JP357" s="138"/>
      <c r="JQ357" s="138"/>
      <c r="JR357" s="138"/>
      <c r="JS357" s="138"/>
      <c r="JT357" s="138"/>
      <c r="JU357" s="138"/>
      <c r="JV357" s="138"/>
      <c r="JW357" s="138"/>
      <c r="JX357" s="138"/>
      <c r="JY357" s="138"/>
      <c r="JZ357" s="138"/>
      <c r="KA357" s="138"/>
      <c r="KB357" s="138"/>
      <c r="KC357" s="138"/>
      <c r="KD357" s="138"/>
      <c r="KE357" s="138"/>
      <c r="KF357" s="138"/>
      <c r="KG357" s="138"/>
      <c r="KH357" s="138"/>
      <c r="KI357" s="138"/>
      <c r="KJ357" s="138"/>
      <c r="KK357" s="138"/>
      <c r="KL357" s="138"/>
      <c r="KM357" s="138"/>
      <c r="KN357" s="138"/>
      <c r="KO357" s="138"/>
      <c r="KP357" s="138"/>
      <c r="KQ357" s="138"/>
      <c r="KR357" s="138"/>
      <c r="KS357" s="138"/>
      <c r="KT357" s="138"/>
      <c r="KU357" s="138"/>
      <c r="KV357" s="138"/>
      <c r="KW357" s="138"/>
      <c r="KX357" s="138"/>
      <c r="KY357" s="138"/>
      <c r="KZ357" s="138"/>
      <c r="LA357" s="138"/>
      <c r="LB357" s="138"/>
      <c r="LC357" s="138"/>
      <c r="LD357" s="138"/>
      <c r="LE357" s="138"/>
      <c r="LF357" s="138"/>
      <c r="LG357" s="138"/>
      <c r="LH357" s="138"/>
      <c r="LI357" s="138"/>
      <c r="LJ357" s="138"/>
      <c r="LK357" s="138"/>
      <c r="LL357" s="138"/>
      <c r="LM357" s="138"/>
      <c r="LN357" s="138"/>
      <c r="LO357" s="138"/>
      <c r="LP357" s="138"/>
      <c r="LQ357" s="138"/>
      <c r="LR357" s="138"/>
      <c r="LS357" s="138"/>
      <c r="LT357" s="138"/>
      <c r="LU357" s="138"/>
      <c r="LV357" s="138"/>
      <c r="LW357" s="138"/>
      <c r="LX357" s="138"/>
      <c r="LY357" s="138"/>
      <c r="LZ357" s="138"/>
      <c r="MA357" s="138"/>
      <c r="MB357" s="138"/>
      <c r="MC357" s="138"/>
      <c r="MD357" s="138"/>
      <c r="ME357" s="138"/>
      <c r="MF357" s="138"/>
      <c r="MG357" s="138"/>
      <c r="MH357" s="138"/>
      <c r="MI357" s="138"/>
      <c r="MJ357" s="138"/>
      <c r="MK357" s="138"/>
      <c r="ML357" s="138"/>
      <c r="MM357" s="138"/>
      <c r="MN357" s="138"/>
      <c r="MO357" s="138"/>
      <c r="MP357" s="138"/>
      <c r="MQ357" s="138"/>
      <c r="MR357" s="138"/>
      <c r="MS357" s="138"/>
      <c r="MT357" s="138"/>
      <c r="MU357" s="138"/>
      <c r="MV357" s="138"/>
      <c r="MW357" s="138"/>
      <c r="MX357" s="138"/>
      <c r="MY357" s="138"/>
      <c r="MZ357" s="138"/>
      <c r="NA357" s="138"/>
      <c r="NB357" s="138"/>
      <c r="NC357" s="138"/>
      <c r="ND357" s="138"/>
      <c r="NE357" s="138"/>
      <c r="NF357" s="138"/>
      <c r="NG357" s="138"/>
      <c r="NH357" s="138"/>
      <c r="NI357" s="138"/>
      <c r="NJ357" s="138"/>
      <c r="NK357" s="138"/>
      <c r="NL357" s="138"/>
      <c r="NM357" s="138"/>
      <c r="NN357" s="138"/>
      <c r="NO357" s="138"/>
      <c r="NP357" s="138"/>
      <c r="NQ357" s="138"/>
      <c r="NR357" s="138"/>
      <c r="NS357" s="138"/>
      <c r="NT357" s="138"/>
      <c r="NU357" s="138"/>
      <c r="NV357" s="138"/>
      <c r="NW357" s="138"/>
      <c r="NX357" s="138"/>
      <c r="NY357" s="138"/>
      <c r="NZ357" s="138"/>
      <c r="OA357" s="138"/>
      <c r="OB357" s="138"/>
      <c r="OC357" s="138"/>
      <c r="OD357" s="138"/>
      <c r="OE357" s="138"/>
      <c r="OF357" s="138"/>
      <c r="OG357" s="138"/>
      <c r="OH357" s="138"/>
      <c r="OI357" s="138"/>
      <c r="OJ357" s="138"/>
      <c r="OK357" s="138"/>
      <c r="OL357" s="138"/>
      <c r="OM357" s="138"/>
      <c r="ON357" s="138"/>
      <c r="OO357" s="138"/>
      <c r="OP357" s="138"/>
      <c r="OQ357" s="138"/>
      <c r="OR357" s="138"/>
      <c r="OS357" s="138"/>
      <c r="OT357" s="138"/>
      <c r="OU357" s="138"/>
      <c r="OV357" s="138"/>
      <c r="OW357" s="138"/>
      <c r="OX357" s="138"/>
      <c r="OY357" s="138"/>
      <c r="OZ357" s="138"/>
      <c r="PA357" s="138"/>
      <c r="PB357" s="138"/>
      <c r="PC357" s="138"/>
      <c r="PD357" s="138"/>
      <c r="PE357" s="138"/>
      <c r="PF357" s="138"/>
      <c r="PG357" s="138"/>
      <c r="PH357" s="138"/>
      <c r="PI357" s="138"/>
      <c r="PJ357" s="138"/>
      <c r="PK357" s="138"/>
      <c r="PL357" s="138"/>
      <c r="PM357" s="138"/>
      <c r="PN357" s="138"/>
      <c r="PO357" s="138"/>
      <c r="PP357" s="138"/>
      <c r="PQ357" s="138"/>
      <c r="PR357" s="138"/>
      <c r="PS357" s="138"/>
      <c r="PT357" s="138"/>
      <c r="PU357" s="138"/>
      <c r="PV357" s="138"/>
      <c r="PW357" s="138"/>
      <c r="PX357" s="138"/>
      <c r="PY357" s="138"/>
      <c r="PZ357" s="138"/>
      <c r="QA357" s="138"/>
      <c r="QB357" s="138"/>
      <c r="QC357" s="138"/>
      <c r="QD357" s="138"/>
      <c r="QE357" s="138"/>
      <c r="QF357" s="138"/>
      <c r="QG357" s="138"/>
      <c r="QH357" s="138"/>
      <c r="QI357" s="138"/>
      <c r="QJ357" s="138"/>
      <c r="QK357" s="138"/>
      <c r="QL357" s="138"/>
      <c r="QM357" s="138"/>
      <c r="QN357" s="138"/>
      <c r="QO357" s="138"/>
      <c r="QP357" s="138"/>
      <c r="QQ357" s="138"/>
      <c r="QR357" s="138"/>
      <c r="QS357" s="138"/>
      <c r="QT357" s="138"/>
      <c r="QU357" s="138"/>
      <c r="QV357" s="138"/>
      <c r="QW357" s="138"/>
      <c r="QX357" s="138"/>
      <c r="QY357" s="138"/>
      <c r="QZ357" s="138"/>
      <c r="RA357" s="138"/>
      <c r="RB357" s="138"/>
      <c r="RC357" s="138"/>
      <c r="RD357" s="138"/>
      <c r="RE357" s="138"/>
      <c r="RF357" s="138"/>
      <c r="RG357" s="138"/>
      <c r="RH357" s="138"/>
      <c r="RI357" s="138"/>
      <c r="RJ357" s="138"/>
      <c r="RK357" s="138"/>
      <c r="RL357" s="138"/>
      <c r="RM357" s="138"/>
      <c r="RN357" s="138"/>
      <c r="RO357" s="138"/>
      <c r="RP357" s="138"/>
      <c r="RQ357" s="138"/>
      <c r="RR357" s="138"/>
      <c r="RS357" s="138"/>
      <c r="RT357" s="138"/>
      <c r="RU357" s="138"/>
      <c r="RV357" s="138"/>
      <c r="RW357" s="138"/>
      <c r="RX357" s="138"/>
      <c r="RY357" s="138"/>
      <c r="RZ357" s="138"/>
      <c r="SA357" s="138"/>
      <c r="SB357" s="138"/>
      <c r="SC357" s="138"/>
      <c r="SD357" s="138"/>
      <c r="SE357" s="138"/>
      <c r="SF357" s="138"/>
      <c r="SG357" s="138"/>
      <c r="SH357" s="138"/>
      <c r="SI357" s="138"/>
      <c r="SJ357" s="138"/>
      <c r="SK357" s="138"/>
      <c r="SL357" s="138"/>
      <c r="SM357" s="138"/>
      <c r="SN357" s="138"/>
      <c r="SO357" s="138"/>
      <c r="SP357" s="138"/>
      <c r="SQ357" s="138"/>
      <c r="SR357" s="138"/>
      <c r="SS357" s="138"/>
      <c r="ST357" s="138"/>
      <c r="SU357" s="138"/>
      <c r="SV357" s="138"/>
      <c r="SW357" s="138"/>
      <c r="SX357" s="138"/>
      <c r="SY357" s="138"/>
      <c r="SZ357" s="138"/>
      <c r="TA357" s="138"/>
      <c r="TB357" s="138"/>
      <c r="TC357" s="138"/>
      <c r="TD357" s="138"/>
      <c r="TE357" s="138"/>
      <c r="TF357" s="138"/>
      <c r="TG357" s="138"/>
      <c r="TH357" s="138"/>
      <c r="TI357" s="138"/>
      <c r="TJ357" s="138"/>
      <c r="TK357" s="138"/>
      <c r="TL357" s="138"/>
      <c r="TM357" s="138"/>
      <c r="TN357" s="138"/>
      <c r="TO357" s="138"/>
      <c r="TP357" s="138"/>
      <c r="TQ357" s="138"/>
      <c r="TR357" s="138"/>
      <c r="TS357" s="138"/>
      <c r="TT357" s="138"/>
      <c r="TU357" s="138"/>
      <c r="TV357" s="138"/>
      <c r="TW357" s="138"/>
      <c r="TX357" s="138"/>
      <c r="TY357" s="138"/>
      <c r="TZ357" s="138"/>
      <c r="UA357" s="138"/>
      <c r="UB357" s="138"/>
      <c r="UC357" s="138"/>
      <c r="UD357" s="138"/>
      <c r="UE357" s="138"/>
      <c r="UF357" s="138"/>
      <c r="UG357" s="138"/>
      <c r="UH357" s="138"/>
      <c r="UI357" s="138"/>
      <c r="UJ357" s="138"/>
      <c r="UK357" s="138"/>
      <c r="UL357" s="138"/>
      <c r="UM357" s="138"/>
      <c r="UN357" s="138"/>
      <c r="UO357" s="138"/>
      <c r="UP357" s="138"/>
      <c r="UQ357" s="138"/>
      <c r="UR357" s="138"/>
      <c r="US357" s="138"/>
      <c r="UT357" s="138"/>
      <c r="UU357" s="138"/>
      <c r="UV357" s="138"/>
      <c r="UW357" s="138"/>
      <c r="UX357" s="138"/>
      <c r="UY357" s="138"/>
      <c r="UZ357" s="138"/>
      <c r="VA357" s="138"/>
      <c r="VB357" s="138"/>
      <c r="VC357" s="138"/>
      <c r="VD357" s="138"/>
      <c r="VE357" s="138"/>
      <c r="VF357" s="138"/>
      <c r="VG357" s="138"/>
      <c r="VH357" s="138"/>
      <c r="VI357" s="138"/>
      <c r="VJ357" s="138"/>
      <c r="VK357" s="138"/>
      <c r="VL357" s="138"/>
      <c r="VM357" s="138"/>
      <c r="VN357" s="138"/>
      <c r="VO357" s="138"/>
      <c r="VP357" s="138"/>
      <c r="VQ357" s="138"/>
      <c r="VR357" s="138"/>
      <c r="VS357" s="138"/>
      <c r="VT357" s="138"/>
      <c r="VU357" s="138"/>
      <c r="VV357" s="138"/>
      <c r="VW357" s="138"/>
      <c r="VX357" s="138"/>
      <c r="VY357" s="138"/>
      <c r="VZ357" s="138"/>
      <c r="WA357" s="138"/>
      <c r="WB357" s="138"/>
      <c r="WC357" s="138"/>
      <c r="WD357" s="138"/>
      <c r="WE357" s="138"/>
      <c r="WF357" s="138"/>
      <c r="WG357" s="138"/>
      <c r="WH357" s="138"/>
      <c r="WI357" s="138"/>
      <c r="WJ357" s="138"/>
      <c r="WK357" s="138"/>
      <c r="WL357" s="138"/>
      <c r="WM357" s="138"/>
      <c r="WN357" s="138"/>
      <c r="WO357" s="138"/>
      <c r="WP357" s="138"/>
      <c r="WQ357" s="138"/>
      <c r="WR357" s="138"/>
      <c r="WS357" s="138"/>
      <c r="WT357" s="138"/>
      <c r="WU357" s="138"/>
      <c r="WV357" s="138"/>
      <c r="WW357" s="138"/>
      <c r="WX357" s="138"/>
      <c r="WY357" s="138"/>
      <c r="WZ357" s="138"/>
      <c r="XA357" s="138"/>
      <c r="XB357" s="138"/>
      <c r="XC357" s="138"/>
      <c r="XD357" s="138"/>
      <c r="XE357" s="138"/>
      <c r="XF357" s="138"/>
      <c r="XG357" s="138"/>
      <c r="XH357" s="138"/>
      <c r="XI357" s="138"/>
      <c r="XJ357" s="138"/>
      <c r="XK357" s="138"/>
      <c r="XL357" s="138"/>
      <c r="XM357" s="138"/>
      <c r="XN357" s="138"/>
      <c r="XO357" s="138"/>
      <c r="XP357" s="138"/>
      <c r="XQ357" s="138"/>
      <c r="XR357" s="138"/>
      <c r="XS357" s="138"/>
      <c r="XT357" s="138"/>
      <c r="XU357" s="138"/>
      <c r="XV357" s="138"/>
      <c r="XW357" s="138"/>
      <c r="XX357" s="138"/>
      <c r="XY357" s="138"/>
      <c r="XZ357" s="138"/>
      <c r="YA357" s="138"/>
      <c r="YB357" s="138"/>
      <c r="YC357" s="138"/>
      <c r="YD357" s="138"/>
      <c r="YE357" s="138"/>
      <c r="YF357" s="138"/>
      <c r="YG357" s="138"/>
      <c r="YH357" s="138"/>
      <c r="YI357" s="138"/>
      <c r="YJ357" s="138"/>
      <c r="YK357" s="138"/>
      <c r="YL357" s="138"/>
      <c r="YM357" s="138"/>
      <c r="YN357" s="138"/>
      <c r="YO357" s="138"/>
      <c r="YP357" s="138"/>
      <c r="YQ357" s="138"/>
      <c r="YR357" s="138"/>
      <c r="YS357" s="138"/>
      <c r="YT357" s="138"/>
      <c r="YU357" s="138"/>
      <c r="YV357" s="138"/>
      <c r="YW357" s="138"/>
      <c r="YX357" s="138"/>
      <c r="YY357" s="138"/>
      <c r="YZ357" s="138"/>
      <c r="ZA357" s="138"/>
      <c r="ZB357" s="138"/>
      <c r="ZC357" s="138"/>
      <c r="ZD357" s="138"/>
      <c r="ZE357" s="138"/>
      <c r="ZF357" s="138"/>
      <c r="ZG357" s="138"/>
      <c r="ZH357" s="138"/>
      <c r="ZI357" s="138"/>
      <c r="ZJ357" s="138"/>
      <c r="ZK357" s="138"/>
      <c r="ZL357" s="138"/>
      <c r="ZM357" s="138"/>
      <c r="ZN357" s="138"/>
      <c r="ZO357" s="138"/>
      <c r="ZP357" s="138"/>
      <c r="ZQ357" s="138"/>
      <c r="ZR357" s="138"/>
      <c r="ZS357" s="138"/>
      <c r="ZT357" s="138"/>
      <c r="ZU357" s="138"/>
      <c r="ZV357" s="138"/>
      <c r="ZW357" s="138"/>
      <c r="ZX357" s="138"/>
      <c r="ZY357" s="138"/>
      <c r="ZZ357" s="138"/>
      <c r="AAA357" s="138"/>
      <c r="AAB357" s="138"/>
      <c r="AAC357" s="138"/>
      <c r="AAD357" s="138"/>
      <c r="AAE357" s="138"/>
      <c r="AAF357" s="138"/>
      <c r="AAG357" s="138"/>
      <c r="AAH357" s="138"/>
      <c r="AAI357" s="138"/>
      <c r="AAJ357" s="138"/>
      <c r="AAK357" s="138"/>
      <c r="AAL357" s="138"/>
      <c r="AAM357" s="138"/>
      <c r="AAN357" s="138"/>
      <c r="AAO357" s="138"/>
      <c r="AAP357" s="138"/>
      <c r="AAQ357" s="138"/>
      <c r="AAR357" s="138"/>
      <c r="AAS357" s="138"/>
      <c r="AAT357" s="138"/>
      <c r="AAU357" s="138"/>
      <c r="AAV357" s="138"/>
      <c r="AAW357" s="138"/>
      <c r="AAX357" s="138"/>
      <c r="AAY357" s="138"/>
      <c r="AAZ357" s="138"/>
      <c r="ABA357" s="138"/>
      <c r="ABB357" s="138"/>
      <c r="ABC357" s="138"/>
      <c r="ABD357" s="138"/>
      <c r="ABE357" s="138"/>
      <c r="ABF357" s="138"/>
      <c r="ABG357" s="138"/>
      <c r="ABH357" s="138"/>
      <c r="ABI357" s="138"/>
      <c r="ABJ357" s="138"/>
      <c r="ABK357" s="138"/>
      <c r="ABL357" s="138"/>
      <c r="ABM357" s="138"/>
      <c r="ABN357" s="138"/>
      <c r="ABO357" s="138"/>
      <c r="ABP357" s="138"/>
      <c r="ABQ357" s="138"/>
      <c r="ABR357" s="138"/>
      <c r="ABS357" s="138"/>
      <c r="ABT357" s="138"/>
      <c r="ABU357" s="138"/>
      <c r="ABV357" s="138"/>
      <c r="ABW357" s="138"/>
      <c r="ABX357" s="138"/>
      <c r="ABY357" s="138"/>
      <c r="ABZ357" s="138"/>
      <c r="ACA357" s="138"/>
      <c r="ACB357" s="138"/>
      <c r="ACC357" s="138"/>
      <c r="ACD357" s="138"/>
      <c r="ACE357" s="138"/>
      <c r="ACF357" s="138"/>
      <c r="ACG357" s="138"/>
      <c r="ACH357" s="138"/>
      <c r="ACI357" s="138"/>
      <c r="ACJ357" s="138"/>
      <c r="ACK357" s="138"/>
      <c r="ACL357" s="138"/>
      <c r="ACM357" s="138"/>
      <c r="ACN357" s="138"/>
      <c r="ACO357" s="138"/>
      <c r="ACP357" s="138"/>
      <c r="ACQ357" s="138"/>
      <c r="ACR357" s="138"/>
      <c r="ACS357" s="138"/>
      <c r="ACT357" s="138"/>
      <c r="ACU357" s="138"/>
      <c r="ACV357" s="138"/>
      <c r="ACW357" s="138"/>
      <c r="ACX357" s="138"/>
      <c r="ACY357" s="138"/>
      <c r="ACZ357" s="138"/>
      <c r="ADA357" s="138"/>
      <c r="ADB357" s="138"/>
      <c r="ADC357" s="138"/>
      <c r="ADD357" s="138"/>
      <c r="ADE357" s="138"/>
      <c r="ADF357" s="138"/>
      <c r="ADG357" s="138"/>
      <c r="ADH357" s="138"/>
      <c r="ADI357" s="138"/>
      <c r="ADJ357" s="138"/>
      <c r="ADK357" s="138"/>
      <c r="ADL357" s="138"/>
      <c r="ADM357" s="138"/>
      <c r="ADN357" s="138"/>
      <c r="ADO357" s="138"/>
      <c r="ADP357" s="138"/>
      <c r="ADQ357" s="138"/>
      <c r="ADR357" s="138"/>
      <c r="ADS357" s="138"/>
      <c r="ADT357" s="138"/>
      <c r="ADU357" s="138"/>
      <c r="ADV357" s="138"/>
      <c r="ADW357" s="138"/>
      <c r="ADX357" s="138"/>
      <c r="ADY357" s="138"/>
      <c r="ADZ357" s="138"/>
      <c r="AEA357" s="138"/>
      <c r="AEB357" s="138"/>
      <c r="AEC357" s="138"/>
      <c r="AED357" s="138"/>
      <c r="AEE357" s="138"/>
      <c r="AEF357" s="138"/>
      <c r="AEG357" s="138"/>
      <c r="AEH357" s="138"/>
      <c r="AEI357" s="138"/>
      <c r="AEJ357" s="138"/>
      <c r="AEK357" s="138"/>
      <c r="AEL357" s="138"/>
      <c r="AEM357" s="138"/>
      <c r="AEN357" s="138"/>
      <c r="AEO357" s="138"/>
      <c r="AEP357" s="138"/>
      <c r="AEQ357" s="138"/>
      <c r="AER357" s="138"/>
      <c r="AES357" s="138"/>
      <c r="AET357" s="138"/>
      <c r="AEU357" s="138"/>
      <c r="AEV357" s="138"/>
      <c r="AEW357" s="138"/>
      <c r="AEX357" s="138"/>
      <c r="AEY357" s="138"/>
      <c r="AEZ357" s="138"/>
      <c r="AFA357" s="138"/>
      <c r="AFB357" s="138"/>
      <c r="AFC357" s="138"/>
      <c r="AFD357" s="138"/>
      <c r="AFE357" s="138"/>
      <c r="AFF357" s="138"/>
      <c r="AFG357" s="138"/>
      <c r="AFH357" s="138"/>
      <c r="AFI357" s="138"/>
      <c r="AFJ357" s="138"/>
      <c r="AFK357" s="138"/>
      <c r="AFL357" s="138"/>
      <c r="AFM357" s="138"/>
      <c r="AFN357" s="138"/>
      <c r="AFO357" s="138"/>
      <c r="AFP357" s="138"/>
      <c r="AFQ357" s="138"/>
      <c r="AFR357" s="138"/>
      <c r="AFS357" s="138"/>
      <c r="AFT357" s="138"/>
      <c r="AFU357" s="138"/>
      <c r="AFV357" s="138"/>
      <c r="AFW357" s="138"/>
      <c r="AFX357" s="138"/>
      <c r="AFY357" s="138"/>
      <c r="AFZ357" s="138"/>
      <c r="AGA357" s="138"/>
      <c r="AGB357" s="138"/>
      <c r="AGC357" s="138"/>
      <c r="AGD357" s="138"/>
      <c r="AGE357" s="138"/>
      <c r="AGF357" s="138"/>
      <c r="AGG357" s="138"/>
      <c r="AGH357" s="138"/>
      <c r="AGI357" s="138"/>
      <c r="AGJ357" s="138"/>
      <c r="AGK357" s="138"/>
      <c r="AGL357" s="138"/>
      <c r="AGM357" s="138"/>
      <c r="AGN357" s="138"/>
      <c r="AGO357" s="138"/>
      <c r="AGP357" s="138"/>
      <c r="AGQ357" s="138"/>
      <c r="AGR357" s="138"/>
      <c r="AGS357" s="138"/>
      <c r="AGT357" s="138"/>
      <c r="AGU357" s="138"/>
      <c r="AGV357" s="138"/>
      <c r="AGW357" s="138"/>
      <c r="AGX357" s="138"/>
      <c r="AGY357" s="138"/>
      <c r="AGZ357" s="138"/>
      <c r="AHA357" s="138"/>
      <c r="AHB357" s="138"/>
      <c r="AHC357" s="138"/>
      <c r="AHD357" s="138"/>
      <c r="AHE357" s="138"/>
      <c r="AHF357" s="138"/>
      <c r="AHG357" s="138"/>
      <c r="AHH357" s="138"/>
      <c r="AHI357" s="138"/>
      <c r="AHJ357" s="138"/>
      <c r="AHK357" s="138"/>
      <c r="AHL357" s="138"/>
      <c r="AHM357" s="138"/>
      <c r="AHN357" s="138"/>
      <c r="AHO357" s="138"/>
      <c r="AHP357" s="138"/>
      <c r="AHQ357" s="138"/>
      <c r="AHR357" s="138"/>
      <c r="AHS357" s="138"/>
      <c r="AHT357" s="138"/>
      <c r="AHU357" s="138"/>
      <c r="AHV357" s="138"/>
      <c r="AHW357" s="138"/>
      <c r="AHX357" s="138"/>
      <c r="AHY357" s="138"/>
      <c r="AHZ357" s="138"/>
      <c r="AIA357" s="138"/>
      <c r="AIB357" s="138"/>
      <c r="AIC357" s="138"/>
      <c r="AID357" s="138"/>
      <c r="AIE357" s="138"/>
      <c r="AIF357" s="138"/>
      <c r="AIG357" s="138"/>
      <c r="AIH357" s="138"/>
      <c r="AII357" s="138"/>
      <c r="AIJ357" s="138"/>
      <c r="AIK357" s="138"/>
      <c r="AIL357" s="138"/>
      <c r="AIM357" s="138"/>
      <c r="AIN357" s="138"/>
      <c r="AIO357" s="138"/>
      <c r="AIP357" s="138"/>
      <c r="AIQ357" s="138"/>
      <c r="AIR357" s="138"/>
      <c r="AIS357" s="138"/>
      <c r="AIT357" s="138"/>
      <c r="AIU357" s="138"/>
      <c r="AIV357" s="138"/>
      <c r="AIW357" s="138"/>
      <c r="AIX357" s="138"/>
      <c r="AIY357" s="138"/>
      <c r="AIZ357" s="138"/>
      <c r="AJA357" s="138"/>
      <c r="AJB357" s="138"/>
      <c r="AJC357" s="138"/>
      <c r="AJD357" s="138"/>
      <c r="AJE357" s="138"/>
      <c r="AJF357" s="138"/>
      <c r="AJG357" s="138"/>
      <c r="AJH357" s="138"/>
      <c r="AJI357" s="138"/>
      <c r="AJJ357" s="138"/>
      <c r="AJK357" s="138"/>
      <c r="AJL357" s="138"/>
      <c r="AJM357" s="138"/>
      <c r="AJN357" s="138"/>
      <c r="AJO357" s="138"/>
      <c r="AJP357" s="138"/>
      <c r="AJQ357" s="138"/>
      <c r="AJR357" s="138"/>
      <c r="AJS357" s="138"/>
      <c r="AJT357" s="138"/>
      <c r="AJU357" s="138"/>
      <c r="AJV357" s="138"/>
      <c r="AJW357" s="138"/>
      <c r="AJX357" s="138"/>
      <c r="AJY357" s="138"/>
      <c r="AJZ357" s="138"/>
      <c r="AKA357" s="138"/>
      <c r="AKB357" s="138"/>
      <c r="AKC357" s="138"/>
      <c r="AKD357" s="138"/>
      <c r="AKE357" s="138"/>
      <c r="AKF357" s="138"/>
      <c r="AKG357" s="138"/>
      <c r="AKH357" s="138"/>
      <c r="AKI357" s="138"/>
      <c r="AKJ357" s="138"/>
      <c r="AKK357" s="138"/>
      <c r="AKL357" s="138"/>
      <c r="AKM357" s="138"/>
      <c r="AKN357" s="138"/>
      <c r="AKO357" s="138"/>
      <c r="AKP357" s="138"/>
      <c r="AKQ357" s="138"/>
      <c r="AKR357" s="138"/>
      <c r="AKS357" s="138"/>
      <c r="AKT357" s="138"/>
      <c r="AKU357" s="138"/>
      <c r="AKV357" s="138"/>
      <c r="AKW357" s="138"/>
      <c r="AKX357" s="138"/>
      <c r="AKY357" s="138"/>
      <c r="AKZ357" s="138"/>
      <c r="ALA357" s="138"/>
      <c r="ALB357" s="138"/>
      <c r="ALC357" s="138"/>
      <c r="ALD357" s="138"/>
      <c r="ALE357" s="138"/>
      <c r="ALF357" s="138"/>
      <c r="ALG357" s="138"/>
      <c r="ALH357" s="138"/>
      <c r="ALI357" s="138"/>
      <c r="ALJ357" s="138"/>
      <c r="ALK357" s="138"/>
      <c r="ALL357" s="138"/>
      <c r="ALM357" s="138"/>
      <c r="ALN357" s="138"/>
      <c r="ALO357" s="138"/>
      <c r="ALP357" s="138"/>
      <c r="ALQ357" s="138"/>
      <c r="ALR357" s="138"/>
      <c r="ALS357" s="138"/>
      <c r="ALT357" s="138"/>
      <c r="ALU357" s="138"/>
      <c r="ALV357" s="138"/>
      <c r="ALW357" s="138"/>
      <c r="ALX357" s="138"/>
      <c r="ALY357" s="138"/>
      <c r="ALZ357" s="138"/>
      <c r="AMA357" s="138"/>
      <c r="AMB357" s="138"/>
      <c r="AMC357" s="138"/>
      <c r="AMD357" s="138"/>
      <c r="AME357" s="138"/>
      <c r="AMF357" s="138"/>
      <c r="AMG357" s="138"/>
      <c r="AMH357" s="138"/>
      <c r="AMI357" s="138"/>
      <c r="AMJ357" s="138"/>
      <c r="AMK357" s="138"/>
    </row>
    <row r="358" spans="1:1025" s="140" customFormat="1">
      <c r="A358" s="210"/>
      <c r="B358" s="106"/>
      <c r="C358" s="137"/>
      <c r="D358" s="137"/>
      <c r="E358" s="137"/>
      <c r="F358" s="138"/>
      <c r="G358" s="138"/>
      <c r="H358" s="138"/>
      <c r="I358" s="138"/>
      <c r="J358" s="139"/>
      <c r="K358" s="138"/>
      <c r="M358" s="138"/>
      <c r="N358" s="138"/>
      <c r="O358" s="138"/>
      <c r="P358" s="138"/>
      <c r="Q358" s="138"/>
      <c r="R358" s="138"/>
      <c r="S358" s="138"/>
      <c r="T358" s="138"/>
      <c r="U358" s="138"/>
      <c r="V358" s="138"/>
      <c r="W358" s="138"/>
      <c r="X358" s="138"/>
      <c r="Y358" s="138"/>
      <c r="Z358" s="138"/>
      <c r="AA358" s="138"/>
      <c r="AB358" s="138"/>
      <c r="AC358" s="138"/>
      <c r="AD358" s="138"/>
      <c r="AE358" s="138"/>
      <c r="AF358" s="138"/>
      <c r="AG358" s="138"/>
      <c r="AH358" s="138"/>
      <c r="AI358" s="138"/>
      <c r="AJ358" s="138"/>
      <c r="AK358" s="138"/>
      <c r="AL358" s="138"/>
      <c r="AM358" s="138"/>
      <c r="AN358" s="138"/>
      <c r="AO358" s="138"/>
      <c r="AP358" s="138"/>
      <c r="AQ358" s="138"/>
      <c r="AR358" s="138"/>
      <c r="AS358" s="138"/>
      <c r="AT358" s="138"/>
      <c r="AU358" s="138"/>
      <c r="AV358" s="138"/>
      <c r="AW358" s="138"/>
      <c r="AX358" s="138"/>
      <c r="AY358" s="138"/>
      <c r="AZ358" s="138"/>
      <c r="BA358" s="138"/>
      <c r="BB358" s="138"/>
      <c r="BC358" s="138"/>
      <c r="BD358" s="138"/>
      <c r="BE358" s="138"/>
      <c r="BF358" s="138"/>
      <c r="BG358" s="138"/>
      <c r="BH358" s="138"/>
      <c r="BI358" s="138"/>
      <c r="BJ358" s="138"/>
      <c r="BK358" s="138"/>
      <c r="BL358" s="138"/>
      <c r="BM358" s="138"/>
      <c r="BN358" s="138"/>
      <c r="BO358" s="138"/>
      <c r="BP358" s="138"/>
      <c r="BQ358" s="138"/>
      <c r="BR358" s="138"/>
      <c r="BS358" s="138"/>
      <c r="BT358" s="138"/>
      <c r="BU358" s="138"/>
      <c r="BV358" s="138"/>
      <c r="BW358" s="138"/>
      <c r="BX358" s="138"/>
      <c r="BY358" s="138"/>
      <c r="BZ358" s="138"/>
      <c r="CA358" s="138"/>
      <c r="CB358" s="138"/>
      <c r="CC358" s="138"/>
      <c r="CD358" s="138"/>
      <c r="CE358" s="138"/>
      <c r="CF358" s="138"/>
      <c r="CG358" s="138"/>
      <c r="CH358" s="138"/>
      <c r="CI358" s="138"/>
      <c r="CJ358" s="138"/>
      <c r="CK358" s="138"/>
      <c r="CL358" s="138"/>
      <c r="CM358" s="138"/>
      <c r="CN358" s="138"/>
      <c r="CO358" s="138"/>
      <c r="CP358" s="138"/>
      <c r="CQ358" s="138"/>
      <c r="CR358" s="138"/>
      <c r="CS358" s="138"/>
      <c r="CT358" s="138"/>
      <c r="CU358" s="138"/>
      <c r="CV358" s="138"/>
      <c r="CW358" s="138"/>
      <c r="CX358" s="138"/>
      <c r="CY358" s="138"/>
      <c r="CZ358" s="138"/>
      <c r="DA358" s="138"/>
      <c r="DB358" s="138"/>
      <c r="DC358" s="138"/>
      <c r="DD358" s="138"/>
      <c r="DE358" s="138"/>
      <c r="DF358" s="138"/>
      <c r="DG358" s="138"/>
      <c r="DH358" s="138"/>
      <c r="DI358" s="138"/>
      <c r="DJ358" s="138"/>
      <c r="DK358" s="138"/>
      <c r="DL358" s="138"/>
      <c r="DM358" s="138"/>
      <c r="DN358" s="138"/>
      <c r="DO358" s="138"/>
      <c r="DP358" s="138"/>
      <c r="DQ358" s="138"/>
      <c r="DR358" s="138"/>
      <c r="DS358" s="138"/>
      <c r="DT358" s="138"/>
      <c r="DU358" s="138"/>
      <c r="DV358" s="138"/>
      <c r="DW358" s="138"/>
      <c r="DX358" s="138"/>
      <c r="DY358" s="138"/>
      <c r="DZ358" s="138"/>
      <c r="EA358" s="138"/>
      <c r="EB358" s="138"/>
      <c r="EC358" s="138"/>
      <c r="ED358" s="138"/>
      <c r="EE358" s="138"/>
      <c r="EF358" s="138"/>
      <c r="EG358" s="138"/>
      <c r="EH358" s="138"/>
      <c r="EI358" s="138"/>
      <c r="EJ358" s="138"/>
      <c r="EK358" s="138"/>
      <c r="EL358" s="138"/>
      <c r="EM358" s="138"/>
      <c r="EN358" s="138"/>
      <c r="EO358" s="138"/>
      <c r="EP358" s="138"/>
      <c r="EQ358" s="138"/>
      <c r="ER358" s="138"/>
      <c r="ES358" s="138"/>
      <c r="ET358" s="138"/>
      <c r="EU358" s="138"/>
      <c r="EV358" s="138"/>
      <c r="EW358" s="138"/>
      <c r="EX358" s="138"/>
      <c r="EY358" s="138"/>
      <c r="EZ358" s="138"/>
      <c r="FA358" s="138"/>
      <c r="FB358" s="138"/>
      <c r="FC358" s="138"/>
      <c r="FD358" s="138"/>
      <c r="FE358" s="138"/>
      <c r="FF358" s="138"/>
      <c r="FG358" s="138"/>
      <c r="FH358" s="138"/>
      <c r="FI358" s="138"/>
      <c r="FJ358" s="138"/>
      <c r="FK358" s="138"/>
      <c r="FL358" s="138"/>
      <c r="FM358" s="138"/>
      <c r="FN358" s="138"/>
      <c r="FO358" s="138"/>
      <c r="FP358" s="138"/>
      <c r="FQ358" s="138"/>
      <c r="FR358" s="138"/>
      <c r="FS358" s="138"/>
      <c r="FT358" s="138"/>
      <c r="FU358" s="138"/>
      <c r="FV358" s="138"/>
      <c r="FW358" s="138"/>
      <c r="FX358" s="138"/>
      <c r="FY358" s="138"/>
      <c r="FZ358" s="138"/>
      <c r="GA358" s="138"/>
      <c r="GB358" s="138"/>
      <c r="GC358" s="138"/>
      <c r="GD358" s="138"/>
      <c r="GE358" s="138"/>
      <c r="GF358" s="138"/>
      <c r="GG358" s="138"/>
      <c r="GH358" s="138"/>
      <c r="GI358" s="138"/>
      <c r="GJ358" s="138"/>
      <c r="GK358" s="138"/>
      <c r="GL358" s="138"/>
      <c r="GM358" s="138"/>
      <c r="GN358" s="138"/>
      <c r="GO358" s="138"/>
      <c r="GP358" s="138"/>
      <c r="GQ358" s="138"/>
      <c r="GR358" s="138"/>
      <c r="GS358" s="138"/>
      <c r="GT358" s="138"/>
      <c r="GU358" s="138"/>
      <c r="GV358" s="138"/>
      <c r="GW358" s="138"/>
      <c r="GX358" s="138"/>
      <c r="GY358" s="138"/>
      <c r="GZ358" s="138"/>
      <c r="HA358" s="138"/>
      <c r="HB358" s="138"/>
      <c r="HC358" s="138"/>
      <c r="HD358" s="138"/>
      <c r="HE358" s="138"/>
      <c r="HF358" s="138"/>
      <c r="HG358" s="138"/>
      <c r="HH358" s="138"/>
      <c r="HI358" s="138"/>
      <c r="HJ358" s="138"/>
      <c r="HK358" s="138"/>
      <c r="HL358" s="138"/>
      <c r="HM358" s="138"/>
      <c r="HN358" s="138"/>
      <c r="HO358" s="138"/>
      <c r="HP358" s="138"/>
      <c r="HQ358" s="138"/>
      <c r="HR358" s="138"/>
      <c r="HS358" s="138"/>
      <c r="HT358" s="138"/>
      <c r="HU358" s="138"/>
      <c r="HV358" s="138"/>
      <c r="HW358" s="138"/>
      <c r="HX358" s="138"/>
      <c r="HY358" s="138"/>
      <c r="HZ358" s="138"/>
      <c r="IA358" s="138"/>
      <c r="IB358" s="138"/>
      <c r="IC358" s="138"/>
      <c r="ID358" s="138"/>
      <c r="IE358" s="138"/>
      <c r="IF358" s="138"/>
      <c r="IG358" s="138"/>
      <c r="IH358" s="138"/>
      <c r="II358" s="138"/>
      <c r="IJ358" s="138"/>
      <c r="IK358" s="138"/>
      <c r="IL358" s="138"/>
      <c r="IM358" s="138"/>
      <c r="IN358" s="138"/>
      <c r="IO358" s="138"/>
      <c r="IP358" s="138"/>
      <c r="IQ358" s="138"/>
      <c r="IR358" s="138"/>
      <c r="IS358" s="138"/>
      <c r="IT358" s="138"/>
      <c r="IU358" s="138"/>
      <c r="IV358" s="138"/>
      <c r="IW358" s="138"/>
      <c r="IX358" s="138"/>
      <c r="IY358" s="138"/>
      <c r="IZ358" s="138"/>
      <c r="JA358" s="138"/>
      <c r="JB358" s="138"/>
      <c r="JC358" s="138"/>
      <c r="JD358" s="138"/>
      <c r="JE358" s="138"/>
      <c r="JF358" s="138"/>
      <c r="JG358" s="138"/>
      <c r="JH358" s="138"/>
      <c r="JI358" s="138"/>
      <c r="JJ358" s="138"/>
      <c r="JK358" s="138"/>
      <c r="JL358" s="138"/>
      <c r="JM358" s="138"/>
      <c r="JN358" s="138"/>
      <c r="JO358" s="138"/>
      <c r="JP358" s="138"/>
      <c r="JQ358" s="138"/>
      <c r="JR358" s="138"/>
      <c r="JS358" s="138"/>
      <c r="JT358" s="138"/>
      <c r="JU358" s="138"/>
      <c r="JV358" s="138"/>
      <c r="JW358" s="138"/>
      <c r="JX358" s="138"/>
      <c r="JY358" s="138"/>
      <c r="JZ358" s="138"/>
      <c r="KA358" s="138"/>
      <c r="KB358" s="138"/>
      <c r="KC358" s="138"/>
      <c r="KD358" s="138"/>
      <c r="KE358" s="138"/>
      <c r="KF358" s="138"/>
      <c r="KG358" s="138"/>
      <c r="KH358" s="138"/>
      <c r="KI358" s="138"/>
      <c r="KJ358" s="138"/>
      <c r="KK358" s="138"/>
      <c r="KL358" s="138"/>
      <c r="KM358" s="138"/>
      <c r="KN358" s="138"/>
      <c r="KO358" s="138"/>
      <c r="KP358" s="138"/>
      <c r="KQ358" s="138"/>
      <c r="KR358" s="138"/>
      <c r="KS358" s="138"/>
      <c r="KT358" s="138"/>
      <c r="KU358" s="138"/>
      <c r="KV358" s="138"/>
      <c r="KW358" s="138"/>
      <c r="KX358" s="138"/>
      <c r="KY358" s="138"/>
      <c r="KZ358" s="138"/>
      <c r="LA358" s="138"/>
      <c r="LB358" s="138"/>
      <c r="LC358" s="138"/>
      <c r="LD358" s="138"/>
      <c r="LE358" s="138"/>
      <c r="LF358" s="138"/>
      <c r="LG358" s="138"/>
      <c r="LH358" s="138"/>
      <c r="LI358" s="138"/>
      <c r="LJ358" s="138"/>
      <c r="LK358" s="138"/>
      <c r="LL358" s="138"/>
      <c r="LM358" s="138"/>
      <c r="LN358" s="138"/>
      <c r="LO358" s="138"/>
      <c r="LP358" s="138"/>
      <c r="LQ358" s="138"/>
      <c r="LR358" s="138"/>
      <c r="LS358" s="138"/>
      <c r="LT358" s="138"/>
      <c r="LU358" s="138"/>
      <c r="LV358" s="138"/>
      <c r="LW358" s="138"/>
      <c r="LX358" s="138"/>
      <c r="LY358" s="138"/>
      <c r="LZ358" s="138"/>
      <c r="MA358" s="138"/>
      <c r="MB358" s="138"/>
      <c r="MC358" s="138"/>
      <c r="MD358" s="138"/>
      <c r="ME358" s="138"/>
      <c r="MF358" s="138"/>
      <c r="MG358" s="138"/>
      <c r="MH358" s="138"/>
      <c r="MI358" s="138"/>
      <c r="MJ358" s="138"/>
      <c r="MK358" s="138"/>
      <c r="ML358" s="138"/>
      <c r="MM358" s="138"/>
      <c r="MN358" s="138"/>
      <c r="MO358" s="138"/>
      <c r="MP358" s="138"/>
      <c r="MQ358" s="138"/>
      <c r="MR358" s="138"/>
      <c r="MS358" s="138"/>
      <c r="MT358" s="138"/>
      <c r="MU358" s="138"/>
      <c r="MV358" s="138"/>
      <c r="MW358" s="138"/>
      <c r="MX358" s="138"/>
      <c r="MY358" s="138"/>
      <c r="MZ358" s="138"/>
      <c r="NA358" s="138"/>
      <c r="NB358" s="138"/>
      <c r="NC358" s="138"/>
      <c r="ND358" s="138"/>
      <c r="NE358" s="138"/>
      <c r="NF358" s="138"/>
      <c r="NG358" s="138"/>
      <c r="NH358" s="138"/>
      <c r="NI358" s="138"/>
      <c r="NJ358" s="138"/>
      <c r="NK358" s="138"/>
      <c r="NL358" s="138"/>
      <c r="NM358" s="138"/>
      <c r="NN358" s="138"/>
      <c r="NO358" s="138"/>
      <c r="NP358" s="138"/>
      <c r="NQ358" s="138"/>
      <c r="NR358" s="138"/>
      <c r="NS358" s="138"/>
      <c r="NT358" s="138"/>
      <c r="NU358" s="138"/>
      <c r="NV358" s="138"/>
      <c r="NW358" s="138"/>
      <c r="NX358" s="138"/>
      <c r="NY358" s="138"/>
      <c r="NZ358" s="138"/>
      <c r="OA358" s="138"/>
      <c r="OB358" s="138"/>
      <c r="OC358" s="138"/>
      <c r="OD358" s="138"/>
      <c r="OE358" s="138"/>
      <c r="OF358" s="138"/>
      <c r="OG358" s="138"/>
      <c r="OH358" s="138"/>
      <c r="OI358" s="138"/>
      <c r="OJ358" s="138"/>
      <c r="OK358" s="138"/>
      <c r="OL358" s="138"/>
      <c r="OM358" s="138"/>
      <c r="ON358" s="138"/>
      <c r="OO358" s="138"/>
      <c r="OP358" s="138"/>
      <c r="OQ358" s="138"/>
      <c r="OR358" s="138"/>
      <c r="OS358" s="138"/>
      <c r="OT358" s="138"/>
      <c r="OU358" s="138"/>
      <c r="OV358" s="138"/>
      <c r="OW358" s="138"/>
      <c r="OX358" s="138"/>
      <c r="OY358" s="138"/>
      <c r="OZ358" s="138"/>
      <c r="PA358" s="138"/>
      <c r="PB358" s="138"/>
      <c r="PC358" s="138"/>
      <c r="PD358" s="138"/>
      <c r="PE358" s="138"/>
      <c r="PF358" s="138"/>
      <c r="PG358" s="138"/>
      <c r="PH358" s="138"/>
      <c r="PI358" s="138"/>
      <c r="PJ358" s="138"/>
      <c r="PK358" s="138"/>
      <c r="PL358" s="138"/>
      <c r="PM358" s="138"/>
      <c r="PN358" s="138"/>
      <c r="PO358" s="138"/>
      <c r="PP358" s="138"/>
      <c r="PQ358" s="138"/>
      <c r="PR358" s="138"/>
      <c r="PS358" s="138"/>
      <c r="PT358" s="138"/>
      <c r="PU358" s="138"/>
      <c r="PV358" s="138"/>
      <c r="PW358" s="138"/>
      <c r="PX358" s="138"/>
      <c r="PY358" s="138"/>
      <c r="PZ358" s="138"/>
      <c r="QA358" s="138"/>
      <c r="QB358" s="138"/>
      <c r="QC358" s="138"/>
      <c r="QD358" s="138"/>
      <c r="QE358" s="138"/>
      <c r="QF358" s="138"/>
      <c r="QG358" s="138"/>
      <c r="QH358" s="138"/>
      <c r="QI358" s="138"/>
      <c r="QJ358" s="138"/>
      <c r="QK358" s="138"/>
      <c r="QL358" s="138"/>
      <c r="QM358" s="138"/>
      <c r="QN358" s="138"/>
      <c r="QO358" s="138"/>
      <c r="QP358" s="138"/>
      <c r="QQ358" s="138"/>
      <c r="QR358" s="138"/>
      <c r="QS358" s="138"/>
      <c r="QT358" s="138"/>
      <c r="QU358" s="138"/>
      <c r="QV358" s="138"/>
      <c r="QW358" s="138"/>
      <c r="QX358" s="138"/>
      <c r="QY358" s="138"/>
      <c r="QZ358" s="138"/>
      <c r="RA358" s="138"/>
      <c r="RB358" s="138"/>
      <c r="RC358" s="138"/>
      <c r="RD358" s="138"/>
      <c r="RE358" s="138"/>
      <c r="RF358" s="138"/>
      <c r="RG358" s="138"/>
      <c r="RH358" s="138"/>
      <c r="RI358" s="138"/>
      <c r="RJ358" s="138"/>
      <c r="RK358" s="138"/>
      <c r="RL358" s="138"/>
      <c r="RM358" s="138"/>
      <c r="RN358" s="138"/>
      <c r="RO358" s="138"/>
      <c r="RP358" s="138"/>
      <c r="RQ358" s="138"/>
      <c r="RR358" s="138"/>
      <c r="RS358" s="138"/>
      <c r="RT358" s="138"/>
      <c r="RU358" s="138"/>
      <c r="RV358" s="138"/>
      <c r="RW358" s="138"/>
      <c r="RX358" s="138"/>
      <c r="RY358" s="138"/>
      <c r="RZ358" s="138"/>
      <c r="SA358" s="138"/>
      <c r="SB358" s="138"/>
      <c r="SC358" s="138"/>
      <c r="SD358" s="138"/>
      <c r="SE358" s="138"/>
      <c r="SF358" s="138"/>
      <c r="SG358" s="138"/>
      <c r="SH358" s="138"/>
      <c r="SI358" s="138"/>
      <c r="SJ358" s="138"/>
      <c r="SK358" s="138"/>
      <c r="SL358" s="138"/>
      <c r="SM358" s="138"/>
      <c r="SN358" s="138"/>
      <c r="SO358" s="138"/>
      <c r="SP358" s="138"/>
      <c r="SQ358" s="138"/>
      <c r="SR358" s="138"/>
      <c r="SS358" s="138"/>
      <c r="ST358" s="138"/>
      <c r="SU358" s="138"/>
      <c r="SV358" s="138"/>
      <c r="SW358" s="138"/>
      <c r="SX358" s="138"/>
      <c r="SY358" s="138"/>
      <c r="SZ358" s="138"/>
      <c r="TA358" s="138"/>
      <c r="TB358" s="138"/>
      <c r="TC358" s="138"/>
      <c r="TD358" s="138"/>
      <c r="TE358" s="138"/>
      <c r="TF358" s="138"/>
      <c r="TG358" s="138"/>
      <c r="TH358" s="138"/>
      <c r="TI358" s="138"/>
      <c r="TJ358" s="138"/>
      <c r="TK358" s="138"/>
      <c r="TL358" s="138"/>
      <c r="TM358" s="138"/>
      <c r="TN358" s="138"/>
      <c r="TO358" s="138"/>
      <c r="TP358" s="138"/>
      <c r="TQ358" s="138"/>
      <c r="TR358" s="138"/>
      <c r="TS358" s="138"/>
      <c r="TT358" s="138"/>
      <c r="TU358" s="138"/>
      <c r="TV358" s="138"/>
      <c r="TW358" s="138"/>
      <c r="TX358" s="138"/>
      <c r="TY358" s="138"/>
      <c r="TZ358" s="138"/>
      <c r="UA358" s="138"/>
      <c r="UB358" s="138"/>
      <c r="UC358" s="138"/>
      <c r="UD358" s="138"/>
      <c r="UE358" s="138"/>
      <c r="UF358" s="138"/>
      <c r="UG358" s="138"/>
      <c r="UH358" s="138"/>
      <c r="UI358" s="138"/>
      <c r="UJ358" s="138"/>
      <c r="UK358" s="138"/>
      <c r="UL358" s="138"/>
      <c r="UM358" s="138"/>
      <c r="UN358" s="138"/>
      <c r="UO358" s="138"/>
      <c r="UP358" s="138"/>
      <c r="UQ358" s="138"/>
      <c r="UR358" s="138"/>
      <c r="US358" s="138"/>
      <c r="UT358" s="138"/>
      <c r="UU358" s="138"/>
      <c r="UV358" s="138"/>
      <c r="UW358" s="138"/>
      <c r="UX358" s="138"/>
      <c r="UY358" s="138"/>
      <c r="UZ358" s="138"/>
      <c r="VA358" s="138"/>
      <c r="VB358" s="138"/>
      <c r="VC358" s="138"/>
      <c r="VD358" s="138"/>
      <c r="VE358" s="138"/>
      <c r="VF358" s="138"/>
      <c r="VG358" s="138"/>
      <c r="VH358" s="138"/>
      <c r="VI358" s="138"/>
      <c r="VJ358" s="138"/>
      <c r="VK358" s="138"/>
      <c r="VL358" s="138"/>
      <c r="VM358" s="138"/>
      <c r="VN358" s="138"/>
      <c r="VO358" s="138"/>
      <c r="VP358" s="138"/>
      <c r="VQ358" s="138"/>
      <c r="VR358" s="138"/>
      <c r="VS358" s="138"/>
      <c r="VT358" s="138"/>
      <c r="VU358" s="138"/>
      <c r="VV358" s="138"/>
      <c r="VW358" s="138"/>
      <c r="VX358" s="138"/>
      <c r="VY358" s="138"/>
      <c r="VZ358" s="138"/>
      <c r="WA358" s="138"/>
      <c r="WB358" s="138"/>
      <c r="WC358" s="138"/>
      <c r="WD358" s="138"/>
      <c r="WE358" s="138"/>
      <c r="WF358" s="138"/>
      <c r="WG358" s="138"/>
      <c r="WH358" s="138"/>
      <c r="WI358" s="138"/>
      <c r="WJ358" s="138"/>
      <c r="WK358" s="138"/>
      <c r="WL358" s="138"/>
      <c r="WM358" s="138"/>
      <c r="WN358" s="138"/>
      <c r="WO358" s="138"/>
      <c r="WP358" s="138"/>
      <c r="WQ358" s="138"/>
      <c r="WR358" s="138"/>
      <c r="WS358" s="138"/>
      <c r="WT358" s="138"/>
      <c r="WU358" s="138"/>
      <c r="WV358" s="138"/>
      <c r="WW358" s="138"/>
      <c r="WX358" s="138"/>
      <c r="WY358" s="138"/>
      <c r="WZ358" s="138"/>
      <c r="XA358" s="138"/>
      <c r="XB358" s="138"/>
      <c r="XC358" s="138"/>
      <c r="XD358" s="138"/>
      <c r="XE358" s="138"/>
      <c r="XF358" s="138"/>
      <c r="XG358" s="138"/>
      <c r="XH358" s="138"/>
      <c r="XI358" s="138"/>
      <c r="XJ358" s="138"/>
      <c r="XK358" s="138"/>
      <c r="XL358" s="138"/>
      <c r="XM358" s="138"/>
      <c r="XN358" s="138"/>
      <c r="XO358" s="138"/>
      <c r="XP358" s="138"/>
      <c r="XQ358" s="138"/>
      <c r="XR358" s="138"/>
      <c r="XS358" s="138"/>
      <c r="XT358" s="138"/>
      <c r="XU358" s="138"/>
      <c r="XV358" s="138"/>
      <c r="XW358" s="138"/>
      <c r="XX358" s="138"/>
      <c r="XY358" s="138"/>
      <c r="XZ358" s="138"/>
      <c r="YA358" s="138"/>
      <c r="YB358" s="138"/>
      <c r="YC358" s="138"/>
      <c r="YD358" s="138"/>
      <c r="YE358" s="138"/>
      <c r="YF358" s="138"/>
      <c r="YG358" s="138"/>
      <c r="YH358" s="138"/>
      <c r="YI358" s="138"/>
      <c r="YJ358" s="138"/>
      <c r="YK358" s="138"/>
      <c r="YL358" s="138"/>
      <c r="YM358" s="138"/>
      <c r="YN358" s="138"/>
      <c r="YO358" s="138"/>
      <c r="YP358" s="138"/>
      <c r="YQ358" s="138"/>
      <c r="YR358" s="138"/>
      <c r="YS358" s="138"/>
      <c r="YT358" s="138"/>
      <c r="YU358" s="138"/>
      <c r="YV358" s="138"/>
      <c r="YW358" s="138"/>
      <c r="YX358" s="138"/>
      <c r="YY358" s="138"/>
      <c r="YZ358" s="138"/>
      <c r="ZA358" s="138"/>
      <c r="ZB358" s="138"/>
      <c r="ZC358" s="138"/>
      <c r="ZD358" s="138"/>
      <c r="ZE358" s="138"/>
      <c r="ZF358" s="138"/>
      <c r="ZG358" s="138"/>
      <c r="ZH358" s="138"/>
      <c r="ZI358" s="138"/>
      <c r="ZJ358" s="138"/>
      <c r="ZK358" s="138"/>
      <c r="ZL358" s="138"/>
      <c r="ZM358" s="138"/>
      <c r="ZN358" s="138"/>
      <c r="ZO358" s="138"/>
      <c r="ZP358" s="138"/>
      <c r="ZQ358" s="138"/>
      <c r="ZR358" s="138"/>
      <c r="ZS358" s="138"/>
      <c r="ZT358" s="138"/>
      <c r="ZU358" s="138"/>
      <c r="ZV358" s="138"/>
      <c r="ZW358" s="138"/>
      <c r="ZX358" s="138"/>
      <c r="ZY358" s="138"/>
      <c r="ZZ358" s="138"/>
      <c r="AAA358" s="138"/>
      <c r="AAB358" s="138"/>
      <c r="AAC358" s="138"/>
      <c r="AAD358" s="138"/>
      <c r="AAE358" s="138"/>
      <c r="AAF358" s="138"/>
      <c r="AAG358" s="138"/>
      <c r="AAH358" s="138"/>
      <c r="AAI358" s="138"/>
      <c r="AAJ358" s="138"/>
      <c r="AAK358" s="138"/>
      <c r="AAL358" s="138"/>
      <c r="AAM358" s="138"/>
      <c r="AAN358" s="138"/>
      <c r="AAO358" s="138"/>
      <c r="AAP358" s="138"/>
      <c r="AAQ358" s="138"/>
      <c r="AAR358" s="138"/>
      <c r="AAS358" s="138"/>
      <c r="AAT358" s="138"/>
      <c r="AAU358" s="138"/>
      <c r="AAV358" s="138"/>
      <c r="AAW358" s="138"/>
      <c r="AAX358" s="138"/>
      <c r="AAY358" s="138"/>
      <c r="AAZ358" s="138"/>
      <c r="ABA358" s="138"/>
      <c r="ABB358" s="138"/>
      <c r="ABC358" s="138"/>
      <c r="ABD358" s="138"/>
      <c r="ABE358" s="138"/>
      <c r="ABF358" s="138"/>
      <c r="ABG358" s="138"/>
      <c r="ABH358" s="138"/>
      <c r="ABI358" s="138"/>
      <c r="ABJ358" s="138"/>
      <c r="ABK358" s="138"/>
      <c r="ABL358" s="138"/>
      <c r="ABM358" s="138"/>
      <c r="ABN358" s="138"/>
      <c r="ABO358" s="138"/>
      <c r="ABP358" s="138"/>
      <c r="ABQ358" s="138"/>
      <c r="ABR358" s="138"/>
      <c r="ABS358" s="138"/>
      <c r="ABT358" s="138"/>
      <c r="ABU358" s="138"/>
      <c r="ABV358" s="138"/>
      <c r="ABW358" s="138"/>
      <c r="ABX358" s="138"/>
      <c r="ABY358" s="138"/>
      <c r="ABZ358" s="138"/>
      <c r="ACA358" s="138"/>
      <c r="ACB358" s="138"/>
      <c r="ACC358" s="138"/>
      <c r="ACD358" s="138"/>
      <c r="ACE358" s="138"/>
      <c r="ACF358" s="138"/>
      <c r="ACG358" s="138"/>
      <c r="ACH358" s="138"/>
      <c r="ACI358" s="138"/>
      <c r="ACJ358" s="138"/>
      <c r="ACK358" s="138"/>
      <c r="ACL358" s="138"/>
      <c r="ACM358" s="138"/>
      <c r="ACN358" s="138"/>
      <c r="ACO358" s="138"/>
      <c r="ACP358" s="138"/>
      <c r="ACQ358" s="138"/>
      <c r="ACR358" s="138"/>
      <c r="ACS358" s="138"/>
      <c r="ACT358" s="138"/>
      <c r="ACU358" s="138"/>
      <c r="ACV358" s="138"/>
      <c r="ACW358" s="138"/>
      <c r="ACX358" s="138"/>
      <c r="ACY358" s="138"/>
      <c r="ACZ358" s="138"/>
      <c r="ADA358" s="138"/>
      <c r="ADB358" s="138"/>
      <c r="ADC358" s="138"/>
      <c r="ADD358" s="138"/>
      <c r="ADE358" s="138"/>
      <c r="ADF358" s="138"/>
      <c r="ADG358" s="138"/>
      <c r="ADH358" s="138"/>
      <c r="ADI358" s="138"/>
      <c r="ADJ358" s="138"/>
      <c r="ADK358" s="138"/>
      <c r="ADL358" s="138"/>
      <c r="ADM358" s="138"/>
      <c r="ADN358" s="138"/>
      <c r="ADO358" s="138"/>
      <c r="ADP358" s="138"/>
      <c r="ADQ358" s="138"/>
      <c r="ADR358" s="138"/>
      <c r="ADS358" s="138"/>
      <c r="ADT358" s="138"/>
      <c r="ADU358" s="138"/>
      <c r="ADV358" s="138"/>
      <c r="ADW358" s="138"/>
      <c r="ADX358" s="138"/>
      <c r="ADY358" s="138"/>
      <c r="ADZ358" s="138"/>
      <c r="AEA358" s="138"/>
      <c r="AEB358" s="138"/>
      <c r="AEC358" s="138"/>
      <c r="AED358" s="138"/>
      <c r="AEE358" s="138"/>
      <c r="AEF358" s="138"/>
      <c r="AEG358" s="138"/>
      <c r="AEH358" s="138"/>
      <c r="AEI358" s="138"/>
      <c r="AEJ358" s="138"/>
      <c r="AEK358" s="138"/>
      <c r="AEL358" s="138"/>
      <c r="AEM358" s="138"/>
      <c r="AEN358" s="138"/>
      <c r="AEO358" s="138"/>
      <c r="AEP358" s="138"/>
      <c r="AEQ358" s="138"/>
      <c r="AER358" s="138"/>
      <c r="AES358" s="138"/>
      <c r="AET358" s="138"/>
      <c r="AEU358" s="138"/>
      <c r="AEV358" s="138"/>
      <c r="AEW358" s="138"/>
      <c r="AEX358" s="138"/>
      <c r="AEY358" s="138"/>
      <c r="AEZ358" s="138"/>
      <c r="AFA358" s="138"/>
      <c r="AFB358" s="138"/>
      <c r="AFC358" s="138"/>
      <c r="AFD358" s="138"/>
      <c r="AFE358" s="138"/>
      <c r="AFF358" s="138"/>
      <c r="AFG358" s="138"/>
      <c r="AFH358" s="138"/>
      <c r="AFI358" s="138"/>
      <c r="AFJ358" s="138"/>
      <c r="AFK358" s="138"/>
      <c r="AFL358" s="138"/>
      <c r="AFM358" s="138"/>
      <c r="AFN358" s="138"/>
      <c r="AFO358" s="138"/>
      <c r="AFP358" s="138"/>
      <c r="AFQ358" s="138"/>
      <c r="AFR358" s="138"/>
      <c r="AFS358" s="138"/>
      <c r="AFT358" s="138"/>
      <c r="AFU358" s="138"/>
      <c r="AFV358" s="138"/>
      <c r="AFW358" s="138"/>
      <c r="AFX358" s="138"/>
      <c r="AFY358" s="138"/>
      <c r="AFZ358" s="138"/>
      <c r="AGA358" s="138"/>
      <c r="AGB358" s="138"/>
      <c r="AGC358" s="138"/>
      <c r="AGD358" s="138"/>
      <c r="AGE358" s="138"/>
      <c r="AGF358" s="138"/>
      <c r="AGG358" s="138"/>
      <c r="AGH358" s="138"/>
      <c r="AGI358" s="138"/>
      <c r="AGJ358" s="138"/>
      <c r="AGK358" s="138"/>
      <c r="AGL358" s="138"/>
      <c r="AGM358" s="138"/>
      <c r="AGN358" s="138"/>
      <c r="AGO358" s="138"/>
      <c r="AGP358" s="138"/>
      <c r="AGQ358" s="138"/>
      <c r="AGR358" s="138"/>
      <c r="AGS358" s="138"/>
      <c r="AGT358" s="138"/>
      <c r="AGU358" s="138"/>
      <c r="AGV358" s="138"/>
      <c r="AGW358" s="138"/>
      <c r="AGX358" s="138"/>
      <c r="AGY358" s="138"/>
      <c r="AGZ358" s="138"/>
      <c r="AHA358" s="138"/>
      <c r="AHB358" s="138"/>
      <c r="AHC358" s="138"/>
      <c r="AHD358" s="138"/>
      <c r="AHE358" s="138"/>
      <c r="AHF358" s="138"/>
      <c r="AHG358" s="138"/>
      <c r="AHH358" s="138"/>
      <c r="AHI358" s="138"/>
      <c r="AHJ358" s="138"/>
      <c r="AHK358" s="138"/>
      <c r="AHL358" s="138"/>
      <c r="AHM358" s="138"/>
      <c r="AHN358" s="138"/>
      <c r="AHO358" s="138"/>
      <c r="AHP358" s="138"/>
      <c r="AHQ358" s="138"/>
      <c r="AHR358" s="138"/>
      <c r="AHS358" s="138"/>
      <c r="AHT358" s="138"/>
      <c r="AHU358" s="138"/>
      <c r="AHV358" s="138"/>
      <c r="AHW358" s="138"/>
      <c r="AHX358" s="138"/>
      <c r="AHY358" s="138"/>
      <c r="AHZ358" s="138"/>
      <c r="AIA358" s="138"/>
      <c r="AIB358" s="138"/>
      <c r="AIC358" s="138"/>
      <c r="AID358" s="138"/>
      <c r="AIE358" s="138"/>
      <c r="AIF358" s="138"/>
      <c r="AIG358" s="138"/>
      <c r="AIH358" s="138"/>
      <c r="AII358" s="138"/>
      <c r="AIJ358" s="138"/>
      <c r="AIK358" s="138"/>
      <c r="AIL358" s="138"/>
      <c r="AIM358" s="138"/>
      <c r="AIN358" s="138"/>
      <c r="AIO358" s="138"/>
      <c r="AIP358" s="138"/>
      <c r="AIQ358" s="138"/>
      <c r="AIR358" s="138"/>
      <c r="AIS358" s="138"/>
      <c r="AIT358" s="138"/>
      <c r="AIU358" s="138"/>
      <c r="AIV358" s="138"/>
      <c r="AIW358" s="138"/>
      <c r="AIX358" s="138"/>
      <c r="AIY358" s="138"/>
      <c r="AIZ358" s="138"/>
      <c r="AJA358" s="138"/>
      <c r="AJB358" s="138"/>
      <c r="AJC358" s="138"/>
      <c r="AJD358" s="138"/>
      <c r="AJE358" s="138"/>
      <c r="AJF358" s="138"/>
      <c r="AJG358" s="138"/>
      <c r="AJH358" s="138"/>
      <c r="AJI358" s="138"/>
      <c r="AJJ358" s="138"/>
      <c r="AJK358" s="138"/>
      <c r="AJL358" s="138"/>
      <c r="AJM358" s="138"/>
      <c r="AJN358" s="138"/>
      <c r="AJO358" s="138"/>
      <c r="AJP358" s="138"/>
      <c r="AJQ358" s="138"/>
      <c r="AJR358" s="138"/>
      <c r="AJS358" s="138"/>
      <c r="AJT358" s="138"/>
      <c r="AJU358" s="138"/>
      <c r="AJV358" s="138"/>
      <c r="AJW358" s="138"/>
      <c r="AJX358" s="138"/>
      <c r="AJY358" s="138"/>
      <c r="AJZ358" s="138"/>
      <c r="AKA358" s="138"/>
      <c r="AKB358" s="138"/>
      <c r="AKC358" s="138"/>
      <c r="AKD358" s="138"/>
      <c r="AKE358" s="138"/>
      <c r="AKF358" s="138"/>
      <c r="AKG358" s="138"/>
      <c r="AKH358" s="138"/>
      <c r="AKI358" s="138"/>
      <c r="AKJ358" s="138"/>
      <c r="AKK358" s="138"/>
      <c r="AKL358" s="138"/>
      <c r="AKM358" s="138"/>
      <c r="AKN358" s="138"/>
      <c r="AKO358" s="138"/>
      <c r="AKP358" s="138"/>
      <c r="AKQ358" s="138"/>
      <c r="AKR358" s="138"/>
      <c r="AKS358" s="138"/>
      <c r="AKT358" s="138"/>
      <c r="AKU358" s="138"/>
      <c r="AKV358" s="138"/>
      <c r="AKW358" s="138"/>
      <c r="AKX358" s="138"/>
      <c r="AKY358" s="138"/>
      <c r="AKZ358" s="138"/>
      <c r="ALA358" s="138"/>
      <c r="ALB358" s="138"/>
      <c r="ALC358" s="138"/>
      <c r="ALD358" s="138"/>
      <c r="ALE358" s="138"/>
      <c r="ALF358" s="138"/>
      <c r="ALG358" s="138"/>
      <c r="ALH358" s="138"/>
      <c r="ALI358" s="138"/>
      <c r="ALJ358" s="138"/>
      <c r="ALK358" s="138"/>
      <c r="ALL358" s="138"/>
      <c r="ALM358" s="138"/>
      <c r="ALN358" s="138"/>
      <c r="ALO358" s="138"/>
      <c r="ALP358" s="138"/>
      <c r="ALQ358" s="138"/>
      <c r="ALR358" s="138"/>
      <c r="ALS358" s="138"/>
      <c r="ALT358" s="138"/>
      <c r="ALU358" s="138"/>
      <c r="ALV358" s="138"/>
      <c r="ALW358" s="138"/>
      <c r="ALX358" s="138"/>
      <c r="ALY358" s="138"/>
      <c r="ALZ358" s="138"/>
      <c r="AMA358" s="138"/>
      <c r="AMB358" s="138"/>
      <c r="AMC358" s="138"/>
      <c r="AMD358" s="138"/>
      <c r="AME358" s="138"/>
      <c r="AMF358" s="138"/>
      <c r="AMG358" s="138"/>
      <c r="AMH358" s="138"/>
      <c r="AMI358" s="138"/>
      <c r="AMJ358" s="138"/>
      <c r="AMK358" s="138"/>
    </row>
    <row r="359" spans="1:1025" s="140" customFormat="1">
      <c r="A359" s="210"/>
      <c r="B359" s="106"/>
      <c r="C359" s="137"/>
      <c r="D359" s="137"/>
      <c r="E359" s="137"/>
      <c r="F359" s="138"/>
      <c r="G359" s="138"/>
      <c r="H359" s="138"/>
      <c r="I359" s="138"/>
      <c r="J359" s="139"/>
      <c r="K359" s="138"/>
      <c r="M359" s="138"/>
      <c r="N359" s="138"/>
      <c r="O359" s="138"/>
      <c r="P359" s="138"/>
      <c r="Q359" s="138"/>
      <c r="R359" s="138"/>
      <c r="S359" s="138"/>
      <c r="T359" s="138"/>
      <c r="U359" s="138"/>
      <c r="V359" s="138"/>
      <c r="W359" s="138"/>
      <c r="X359" s="138"/>
      <c r="Y359" s="138"/>
      <c r="Z359" s="138"/>
      <c r="AA359" s="138"/>
      <c r="AB359" s="138"/>
      <c r="AC359" s="138"/>
      <c r="AD359" s="138"/>
      <c r="AE359" s="138"/>
      <c r="AF359" s="138"/>
      <c r="AG359" s="138"/>
      <c r="AH359" s="138"/>
      <c r="AI359" s="138"/>
      <c r="AJ359" s="138"/>
      <c r="AK359" s="138"/>
      <c r="AL359" s="138"/>
      <c r="AM359" s="138"/>
      <c r="AN359" s="138"/>
      <c r="AO359" s="138"/>
      <c r="AP359" s="138"/>
      <c r="AQ359" s="138"/>
      <c r="AR359" s="138"/>
      <c r="AS359" s="138"/>
      <c r="AT359" s="138"/>
      <c r="AU359" s="138"/>
      <c r="AV359" s="138"/>
      <c r="AW359" s="138"/>
      <c r="AX359" s="138"/>
      <c r="AY359" s="138"/>
      <c r="AZ359" s="138"/>
      <c r="BA359" s="138"/>
      <c r="BB359" s="138"/>
      <c r="BC359" s="138"/>
      <c r="BD359" s="138"/>
      <c r="BE359" s="138"/>
      <c r="BF359" s="138"/>
      <c r="BG359" s="138"/>
      <c r="BH359" s="138"/>
      <c r="BI359" s="138"/>
      <c r="BJ359" s="138"/>
      <c r="BK359" s="138"/>
      <c r="BL359" s="138"/>
      <c r="BM359" s="138"/>
      <c r="BN359" s="138"/>
      <c r="BO359" s="138"/>
      <c r="BP359" s="138"/>
      <c r="BQ359" s="138"/>
      <c r="BR359" s="138"/>
      <c r="BS359" s="138"/>
      <c r="BT359" s="138"/>
      <c r="BU359" s="138"/>
      <c r="BV359" s="138"/>
      <c r="BW359" s="138"/>
      <c r="BX359" s="138"/>
      <c r="BY359" s="138"/>
      <c r="BZ359" s="138"/>
      <c r="CA359" s="138"/>
      <c r="CB359" s="138"/>
      <c r="CC359" s="138"/>
      <c r="CD359" s="138"/>
      <c r="CE359" s="138"/>
      <c r="CF359" s="138"/>
      <c r="CG359" s="138"/>
      <c r="CH359" s="138"/>
      <c r="CI359" s="138"/>
      <c r="CJ359" s="138"/>
      <c r="CK359" s="138"/>
      <c r="CL359" s="138"/>
      <c r="CM359" s="138"/>
      <c r="CN359" s="138"/>
      <c r="CO359" s="138"/>
      <c r="CP359" s="138"/>
      <c r="CQ359" s="138"/>
      <c r="CR359" s="138"/>
      <c r="CS359" s="138"/>
      <c r="CT359" s="138"/>
      <c r="CU359" s="138"/>
      <c r="CV359" s="138"/>
      <c r="CW359" s="138"/>
      <c r="CX359" s="138"/>
      <c r="CY359" s="138"/>
      <c r="CZ359" s="138"/>
      <c r="DA359" s="138"/>
      <c r="DB359" s="138"/>
      <c r="DC359" s="138"/>
      <c r="DD359" s="138"/>
      <c r="DE359" s="138"/>
      <c r="DF359" s="138"/>
      <c r="DG359" s="138"/>
      <c r="DH359" s="138"/>
      <c r="DI359" s="138"/>
      <c r="DJ359" s="138"/>
      <c r="DK359" s="138"/>
      <c r="DL359" s="138"/>
      <c r="DM359" s="138"/>
      <c r="DN359" s="138"/>
      <c r="DO359" s="138"/>
      <c r="DP359" s="138"/>
      <c r="DQ359" s="138"/>
      <c r="DR359" s="138"/>
      <c r="DS359" s="138"/>
      <c r="DT359" s="138"/>
      <c r="DU359" s="138"/>
      <c r="DV359" s="138"/>
      <c r="DW359" s="138"/>
      <c r="DX359" s="138"/>
      <c r="DY359" s="138"/>
      <c r="DZ359" s="138"/>
      <c r="EA359" s="138"/>
      <c r="EB359" s="138"/>
      <c r="EC359" s="138"/>
      <c r="ED359" s="138"/>
      <c r="EE359" s="138"/>
      <c r="EF359" s="138"/>
      <c r="EG359" s="138"/>
      <c r="EH359" s="138"/>
      <c r="EI359" s="138"/>
      <c r="EJ359" s="138"/>
      <c r="EK359" s="138"/>
      <c r="EL359" s="138"/>
      <c r="EM359" s="138"/>
      <c r="EN359" s="138"/>
      <c r="EO359" s="138"/>
      <c r="EP359" s="138"/>
      <c r="EQ359" s="138"/>
      <c r="ER359" s="138"/>
      <c r="ES359" s="138"/>
      <c r="ET359" s="138"/>
      <c r="EU359" s="138"/>
      <c r="EV359" s="138"/>
      <c r="EW359" s="138"/>
      <c r="EX359" s="138"/>
      <c r="EY359" s="138"/>
      <c r="EZ359" s="138"/>
      <c r="FA359" s="138"/>
      <c r="FB359" s="138"/>
      <c r="FC359" s="138"/>
      <c r="FD359" s="138"/>
      <c r="FE359" s="138"/>
      <c r="FF359" s="138"/>
      <c r="FG359" s="138"/>
      <c r="FH359" s="138"/>
      <c r="FI359" s="138"/>
      <c r="FJ359" s="138"/>
      <c r="FK359" s="138"/>
      <c r="FL359" s="138"/>
      <c r="FM359" s="138"/>
      <c r="FN359" s="138"/>
      <c r="FO359" s="138"/>
      <c r="FP359" s="138"/>
      <c r="FQ359" s="138"/>
      <c r="FR359" s="138"/>
      <c r="FS359" s="138"/>
      <c r="FT359" s="138"/>
      <c r="FU359" s="138"/>
      <c r="FV359" s="138"/>
      <c r="FW359" s="138"/>
      <c r="FX359" s="138"/>
      <c r="FY359" s="138"/>
      <c r="FZ359" s="138"/>
      <c r="GA359" s="138"/>
      <c r="GB359" s="138"/>
      <c r="GC359" s="138"/>
      <c r="GD359" s="138"/>
      <c r="GE359" s="138"/>
      <c r="GF359" s="138"/>
      <c r="GG359" s="138"/>
      <c r="GH359" s="138"/>
      <c r="GI359" s="138"/>
      <c r="GJ359" s="138"/>
      <c r="GK359" s="138"/>
      <c r="GL359" s="138"/>
      <c r="GM359" s="138"/>
      <c r="GN359" s="138"/>
      <c r="GO359" s="138"/>
      <c r="GP359" s="138"/>
      <c r="GQ359" s="138"/>
      <c r="GR359" s="138"/>
      <c r="GS359" s="138"/>
      <c r="GT359" s="138"/>
      <c r="GU359" s="138"/>
      <c r="GV359" s="138"/>
      <c r="GW359" s="138"/>
      <c r="GX359" s="138"/>
      <c r="GY359" s="138"/>
      <c r="GZ359" s="138"/>
      <c r="HA359" s="138"/>
      <c r="HB359" s="138"/>
      <c r="HC359" s="138"/>
      <c r="HD359" s="138"/>
      <c r="HE359" s="138"/>
      <c r="HF359" s="138"/>
      <c r="HG359" s="138"/>
      <c r="HH359" s="138"/>
      <c r="HI359" s="138"/>
      <c r="HJ359" s="138"/>
      <c r="HK359" s="138"/>
      <c r="HL359" s="138"/>
      <c r="HM359" s="138"/>
      <c r="HN359" s="138"/>
      <c r="HO359" s="138"/>
      <c r="HP359" s="138"/>
      <c r="HQ359" s="138"/>
      <c r="HR359" s="138"/>
      <c r="HS359" s="138"/>
      <c r="HT359" s="138"/>
      <c r="HU359" s="138"/>
      <c r="HV359" s="138"/>
      <c r="HW359" s="138"/>
      <c r="HX359" s="138"/>
      <c r="HY359" s="138"/>
      <c r="HZ359" s="138"/>
      <c r="IA359" s="138"/>
      <c r="IB359" s="138"/>
      <c r="IC359" s="138"/>
      <c r="ID359" s="138"/>
      <c r="IE359" s="138"/>
      <c r="IF359" s="138"/>
      <c r="IG359" s="138"/>
      <c r="IH359" s="138"/>
      <c r="II359" s="138"/>
      <c r="IJ359" s="138"/>
      <c r="IK359" s="138"/>
      <c r="IL359" s="138"/>
      <c r="IM359" s="138"/>
      <c r="IN359" s="138"/>
      <c r="IO359" s="138"/>
      <c r="IP359" s="138"/>
      <c r="IQ359" s="138"/>
      <c r="IR359" s="138"/>
      <c r="IS359" s="138"/>
      <c r="IT359" s="138"/>
      <c r="IU359" s="138"/>
      <c r="IV359" s="138"/>
      <c r="IW359" s="138"/>
      <c r="IX359" s="138"/>
      <c r="IY359" s="138"/>
      <c r="IZ359" s="138"/>
      <c r="JA359" s="138"/>
      <c r="JB359" s="138"/>
      <c r="JC359" s="138"/>
      <c r="JD359" s="138"/>
      <c r="JE359" s="138"/>
      <c r="JF359" s="138"/>
      <c r="JG359" s="138"/>
      <c r="JH359" s="138"/>
      <c r="JI359" s="138"/>
      <c r="JJ359" s="138"/>
      <c r="JK359" s="138"/>
      <c r="JL359" s="138"/>
      <c r="JM359" s="138"/>
      <c r="JN359" s="138"/>
      <c r="JO359" s="138"/>
      <c r="JP359" s="138"/>
      <c r="JQ359" s="138"/>
      <c r="JR359" s="138"/>
      <c r="JS359" s="138"/>
      <c r="JT359" s="138"/>
      <c r="JU359" s="138"/>
      <c r="JV359" s="138"/>
      <c r="JW359" s="138"/>
      <c r="JX359" s="138"/>
      <c r="JY359" s="138"/>
      <c r="JZ359" s="138"/>
      <c r="KA359" s="138"/>
      <c r="KB359" s="138"/>
      <c r="KC359" s="138"/>
      <c r="KD359" s="138"/>
      <c r="KE359" s="138"/>
      <c r="KF359" s="138"/>
      <c r="KG359" s="138"/>
      <c r="KH359" s="138"/>
      <c r="KI359" s="138"/>
      <c r="KJ359" s="138"/>
      <c r="KK359" s="138"/>
      <c r="KL359" s="138"/>
      <c r="KM359" s="138"/>
      <c r="KN359" s="138"/>
      <c r="KO359" s="138"/>
      <c r="KP359" s="138"/>
      <c r="KQ359" s="138"/>
      <c r="KR359" s="138"/>
      <c r="KS359" s="138"/>
      <c r="KT359" s="138"/>
      <c r="KU359" s="138"/>
      <c r="KV359" s="138"/>
      <c r="KW359" s="138"/>
      <c r="KX359" s="138"/>
      <c r="KY359" s="138"/>
      <c r="KZ359" s="138"/>
      <c r="LA359" s="138"/>
      <c r="LB359" s="138"/>
      <c r="LC359" s="138"/>
      <c r="LD359" s="138"/>
      <c r="LE359" s="138"/>
      <c r="LF359" s="138"/>
      <c r="LG359" s="138"/>
      <c r="LH359" s="138"/>
      <c r="LI359" s="138"/>
      <c r="LJ359" s="138"/>
      <c r="LK359" s="138"/>
      <c r="LL359" s="138"/>
      <c r="LM359" s="138"/>
      <c r="LN359" s="138"/>
      <c r="LO359" s="138"/>
      <c r="LP359" s="138"/>
      <c r="LQ359" s="138"/>
      <c r="LR359" s="138"/>
      <c r="LS359" s="138"/>
      <c r="LT359" s="138"/>
      <c r="LU359" s="138"/>
      <c r="LV359" s="138"/>
      <c r="LW359" s="138"/>
      <c r="LX359" s="138"/>
      <c r="LY359" s="138"/>
      <c r="LZ359" s="138"/>
      <c r="MA359" s="138"/>
      <c r="MB359" s="138"/>
      <c r="MC359" s="138"/>
      <c r="MD359" s="138"/>
      <c r="ME359" s="138"/>
      <c r="MF359" s="138"/>
      <c r="MG359" s="138"/>
      <c r="MH359" s="138"/>
      <c r="MI359" s="138"/>
      <c r="MJ359" s="138"/>
      <c r="MK359" s="138"/>
      <c r="ML359" s="138"/>
      <c r="MM359" s="138"/>
      <c r="MN359" s="138"/>
      <c r="MO359" s="138"/>
      <c r="MP359" s="138"/>
      <c r="MQ359" s="138"/>
      <c r="MR359" s="138"/>
      <c r="MS359" s="138"/>
      <c r="MT359" s="138"/>
      <c r="MU359" s="138"/>
      <c r="MV359" s="138"/>
      <c r="MW359" s="138"/>
      <c r="MX359" s="138"/>
      <c r="MY359" s="138"/>
      <c r="MZ359" s="138"/>
      <c r="NA359" s="138"/>
      <c r="NB359" s="138"/>
      <c r="NC359" s="138"/>
      <c r="ND359" s="138"/>
      <c r="NE359" s="138"/>
      <c r="NF359" s="138"/>
      <c r="NG359" s="138"/>
      <c r="NH359" s="138"/>
      <c r="NI359" s="138"/>
      <c r="NJ359" s="138"/>
      <c r="NK359" s="138"/>
      <c r="NL359" s="138"/>
      <c r="NM359" s="138"/>
      <c r="NN359" s="138"/>
      <c r="NO359" s="138"/>
      <c r="NP359" s="138"/>
      <c r="NQ359" s="138"/>
      <c r="NR359" s="138"/>
      <c r="NS359" s="138"/>
      <c r="NT359" s="138"/>
      <c r="NU359" s="138"/>
      <c r="NV359" s="138"/>
      <c r="NW359" s="138"/>
      <c r="NX359" s="138"/>
      <c r="NY359" s="138"/>
      <c r="NZ359" s="138"/>
      <c r="OA359" s="138"/>
      <c r="OB359" s="138"/>
      <c r="OC359" s="138"/>
      <c r="OD359" s="138"/>
      <c r="OE359" s="138"/>
      <c r="OF359" s="138"/>
      <c r="OG359" s="138"/>
      <c r="OH359" s="138"/>
      <c r="OI359" s="138"/>
      <c r="OJ359" s="138"/>
      <c r="OK359" s="138"/>
      <c r="OL359" s="138"/>
      <c r="OM359" s="138"/>
      <c r="ON359" s="138"/>
      <c r="OO359" s="138"/>
      <c r="OP359" s="138"/>
      <c r="OQ359" s="138"/>
      <c r="OR359" s="138"/>
      <c r="OS359" s="138"/>
      <c r="OT359" s="138"/>
      <c r="OU359" s="138"/>
      <c r="OV359" s="138"/>
      <c r="OW359" s="138"/>
      <c r="OX359" s="138"/>
      <c r="OY359" s="138"/>
      <c r="OZ359" s="138"/>
      <c r="PA359" s="138"/>
      <c r="PB359" s="138"/>
      <c r="PC359" s="138"/>
      <c r="PD359" s="138"/>
      <c r="PE359" s="138"/>
      <c r="PF359" s="138"/>
      <c r="PG359" s="138"/>
      <c r="PH359" s="138"/>
      <c r="PI359" s="138"/>
      <c r="PJ359" s="138"/>
      <c r="PK359" s="138"/>
      <c r="PL359" s="138"/>
      <c r="PM359" s="138"/>
      <c r="PN359" s="138"/>
      <c r="PO359" s="138"/>
      <c r="PP359" s="138"/>
      <c r="PQ359" s="138"/>
      <c r="PR359" s="138"/>
      <c r="PS359" s="138"/>
      <c r="PT359" s="138"/>
      <c r="PU359" s="138"/>
      <c r="PV359" s="138"/>
      <c r="PW359" s="138"/>
      <c r="PX359" s="138"/>
      <c r="PY359" s="138"/>
      <c r="PZ359" s="138"/>
      <c r="QA359" s="138"/>
      <c r="QB359" s="138"/>
      <c r="QC359" s="138"/>
      <c r="QD359" s="138"/>
      <c r="QE359" s="138"/>
      <c r="QF359" s="138"/>
      <c r="QG359" s="138"/>
      <c r="QH359" s="138"/>
      <c r="QI359" s="138"/>
      <c r="QJ359" s="138"/>
      <c r="QK359" s="138"/>
      <c r="QL359" s="138"/>
      <c r="QM359" s="138"/>
      <c r="QN359" s="138"/>
      <c r="QO359" s="138"/>
      <c r="QP359" s="138"/>
      <c r="QQ359" s="138"/>
      <c r="QR359" s="138"/>
      <c r="QS359" s="138"/>
      <c r="QT359" s="138"/>
      <c r="QU359" s="138"/>
      <c r="QV359" s="138"/>
      <c r="QW359" s="138"/>
      <c r="QX359" s="138"/>
      <c r="QY359" s="138"/>
      <c r="QZ359" s="138"/>
      <c r="RA359" s="138"/>
      <c r="RB359" s="138"/>
      <c r="RC359" s="138"/>
      <c r="RD359" s="138"/>
      <c r="RE359" s="138"/>
      <c r="RF359" s="138"/>
      <c r="RG359" s="138"/>
      <c r="RH359" s="138"/>
      <c r="RI359" s="138"/>
      <c r="RJ359" s="138"/>
      <c r="RK359" s="138"/>
      <c r="RL359" s="138"/>
      <c r="RM359" s="138"/>
      <c r="RN359" s="138"/>
      <c r="RO359" s="138"/>
      <c r="RP359" s="138"/>
      <c r="RQ359" s="138"/>
      <c r="RR359" s="138"/>
      <c r="RS359" s="138"/>
      <c r="RT359" s="138"/>
      <c r="RU359" s="138"/>
      <c r="RV359" s="138"/>
      <c r="RW359" s="138"/>
      <c r="RX359" s="138"/>
      <c r="RY359" s="138"/>
      <c r="RZ359" s="138"/>
      <c r="SA359" s="138"/>
      <c r="SB359" s="138"/>
      <c r="SC359" s="138"/>
      <c r="SD359" s="138"/>
      <c r="SE359" s="138"/>
      <c r="SF359" s="138"/>
      <c r="SG359" s="138"/>
      <c r="SH359" s="138"/>
      <c r="SI359" s="138"/>
      <c r="SJ359" s="138"/>
      <c r="SK359" s="138"/>
      <c r="SL359" s="138"/>
      <c r="SM359" s="138"/>
      <c r="SN359" s="138"/>
      <c r="SO359" s="138"/>
      <c r="SP359" s="138"/>
      <c r="SQ359" s="138"/>
      <c r="SR359" s="138"/>
      <c r="SS359" s="138"/>
      <c r="ST359" s="138"/>
      <c r="SU359" s="138"/>
      <c r="SV359" s="138"/>
      <c r="SW359" s="138"/>
      <c r="SX359" s="138"/>
      <c r="SY359" s="138"/>
      <c r="SZ359" s="138"/>
      <c r="TA359" s="138"/>
      <c r="TB359" s="138"/>
      <c r="TC359" s="138"/>
      <c r="TD359" s="138"/>
      <c r="TE359" s="138"/>
      <c r="TF359" s="138"/>
      <c r="TG359" s="138"/>
      <c r="TH359" s="138"/>
      <c r="TI359" s="138"/>
      <c r="TJ359" s="138"/>
      <c r="TK359" s="138"/>
      <c r="TL359" s="138"/>
      <c r="TM359" s="138"/>
      <c r="TN359" s="138"/>
      <c r="TO359" s="138"/>
      <c r="TP359" s="138"/>
      <c r="TQ359" s="138"/>
      <c r="TR359" s="138"/>
      <c r="TS359" s="138"/>
      <c r="TT359" s="138"/>
      <c r="TU359" s="138"/>
      <c r="TV359" s="138"/>
      <c r="TW359" s="138"/>
      <c r="TX359" s="138"/>
      <c r="TY359" s="138"/>
      <c r="TZ359" s="138"/>
      <c r="UA359" s="138"/>
      <c r="UB359" s="138"/>
      <c r="UC359" s="138"/>
      <c r="UD359" s="138"/>
      <c r="UE359" s="138"/>
      <c r="UF359" s="138"/>
      <c r="UG359" s="138"/>
      <c r="UH359" s="138"/>
      <c r="UI359" s="138"/>
      <c r="UJ359" s="138"/>
      <c r="UK359" s="138"/>
      <c r="UL359" s="138"/>
      <c r="UM359" s="138"/>
      <c r="UN359" s="138"/>
      <c r="UO359" s="138"/>
      <c r="UP359" s="138"/>
      <c r="UQ359" s="138"/>
      <c r="UR359" s="138"/>
      <c r="US359" s="138"/>
      <c r="UT359" s="138"/>
      <c r="UU359" s="138"/>
      <c r="UV359" s="138"/>
      <c r="UW359" s="138"/>
      <c r="UX359" s="138"/>
      <c r="UY359" s="138"/>
      <c r="UZ359" s="138"/>
      <c r="VA359" s="138"/>
      <c r="VB359" s="138"/>
      <c r="VC359" s="138"/>
      <c r="VD359" s="138"/>
      <c r="VE359" s="138"/>
      <c r="VF359" s="138"/>
      <c r="VG359" s="138"/>
      <c r="VH359" s="138"/>
      <c r="VI359" s="138"/>
      <c r="VJ359" s="138"/>
      <c r="VK359" s="138"/>
      <c r="VL359" s="138"/>
      <c r="VM359" s="138"/>
      <c r="VN359" s="138"/>
      <c r="VO359" s="138"/>
      <c r="VP359" s="138"/>
      <c r="VQ359" s="138"/>
      <c r="VR359" s="138"/>
      <c r="VS359" s="138"/>
      <c r="VT359" s="138"/>
      <c r="VU359" s="138"/>
      <c r="VV359" s="138"/>
      <c r="VW359" s="138"/>
      <c r="VX359" s="138"/>
      <c r="VY359" s="138"/>
      <c r="VZ359" s="138"/>
      <c r="WA359" s="138"/>
      <c r="WB359" s="138"/>
      <c r="WC359" s="138"/>
      <c r="WD359" s="138"/>
      <c r="WE359" s="138"/>
      <c r="WF359" s="138"/>
      <c r="WG359" s="138"/>
      <c r="WH359" s="138"/>
      <c r="WI359" s="138"/>
      <c r="WJ359" s="138"/>
      <c r="WK359" s="138"/>
      <c r="WL359" s="138"/>
      <c r="WM359" s="138"/>
      <c r="WN359" s="138"/>
      <c r="WO359" s="138"/>
      <c r="WP359" s="138"/>
      <c r="WQ359" s="138"/>
      <c r="WR359" s="138"/>
      <c r="WS359" s="138"/>
      <c r="WT359" s="138"/>
      <c r="WU359" s="138"/>
      <c r="WV359" s="138"/>
      <c r="WW359" s="138"/>
      <c r="WX359" s="138"/>
      <c r="WY359" s="138"/>
      <c r="WZ359" s="138"/>
      <c r="XA359" s="138"/>
      <c r="XB359" s="138"/>
      <c r="XC359" s="138"/>
      <c r="XD359" s="138"/>
      <c r="XE359" s="138"/>
      <c r="XF359" s="138"/>
      <c r="XG359" s="138"/>
      <c r="XH359" s="138"/>
      <c r="XI359" s="138"/>
      <c r="XJ359" s="138"/>
      <c r="XK359" s="138"/>
      <c r="XL359" s="138"/>
      <c r="XM359" s="138"/>
      <c r="XN359" s="138"/>
      <c r="XO359" s="138"/>
      <c r="XP359" s="138"/>
      <c r="XQ359" s="138"/>
      <c r="XR359" s="138"/>
      <c r="XS359" s="138"/>
      <c r="XT359" s="138"/>
      <c r="XU359" s="138"/>
      <c r="XV359" s="138"/>
      <c r="XW359" s="138"/>
      <c r="XX359" s="138"/>
      <c r="XY359" s="138"/>
      <c r="XZ359" s="138"/>
      <c r="YA359" s="138"/>
      <c r="YB359" s="138"/>
      <c r="YC359" s="138"/>
      <c r="YD359" s="138"/>
      <c r="YE359" s="138"/>
      <c r="YF359" s="138"/>
      <c r="YG359" s="138"/>
      <c r="YH359" s="138"/>
      <c r="YI359" s="138"/>
      <c r="YJ359" s="138"/>
      <c r="YK359" s="138"/>
      <c r="YL359" s="138"/>
      <c r="YM359" s="138"/>
      <c r="YN359" s="138"/>
      <c r="YO359" s="138"/>
      <c r="YP359" s="138"/>
      <c r="YQ359" s="138"/>
      <c r="YR359" s="138"/>
      <c r="YS359" s="138"/>
      <c r="YT359" s="138"/>
      <c r="YU359" s="138"/>
      <c r="YV359" s="138"/>
      <c r="YW359" s="138"/>
      <c r="YX359" s="138"/>
      <c r="YY359" s="138"/>
      <c r="YZ359" s="138"/>
      <c r="ZA359" s="138"/>
      <c r="ZB359" s="138"/>
      <c r="ZC359" s="138"/>
      <c r="ZD359" s="138"/>
      <c r="ZE359" s="138"/>
      <c r="ZF359" s="138"/>
      <c r="ZG359" s="138"/>
      <c r="ZH359" s="138"/>
      <c r="ZI359" s="138"/>
      <c r="ZJ359" s="138"/>
      <c r="ZK359" s="138"/>
      <c r="ZL359" s="138"/>
      <c r="ZM359" s="138"/>
      <c r="ZN359" s="138"/>
      <c r="ZO359" s="138"/>
      <c r="ZP359" s="138"/>
      <c r="ZQ359" s="138"/>
      <c r="ZR359" s="138"/>
      <c r="ZS359" s="138"/>
      <c r="ZT359" s="138"/>
      <c r="ZU359" s="138"/>
      <c r="ZV359" s="138"/>
      <c r="ZW359" s="138"/>
      <c r="ZX359" s="138"/>
      <c r="ZY359" s="138"/>
      <c r="ZZ359" s="138"/>
      <c r="AAA359" s="138"/>
      <c r="AAB359" s="138"/>
      <c r="AAC359" s="138"/>
      <c r="AAD359" s="138"/>
      <c r="AAE359" s="138"/>
      <c r="AAF359" s="138"/>
      <c r="AAG359" s="138"/>
      <c r="AAH359" s="138"/>
      <c r="AAI359" s="138"/>
      <c r="AAJ359" s="138"/>
      <c r="AAK359" s="138"/>
      <c r="AAL359" s="138"/>
      <c r="AAM359" s="138"/>
      <c r="AAN359" s="138"/>
      <c r="AAO359" s="138"/>
      <c r="AAP359" s="138"/>
      <c r="AAQ359" s="138"/>
      <c r="AAR359" s="138"/>
      <c r="AAS359" s="138"/>
      <c r="AAT359" s="138"/>
      <c r="AAU359" s="138"/>
      <c r="AAV359" s="138"/>
      <c r="AAW359" s="138"/>
      <c r="AAX359" s="138"/>
      <c r="AAY359" s="138"/>
      <c r="AAZ359" s="138"/>
      <c r="ABA359" s="138"/>
      <c r="ABB359" s="138"/>
      <c r="ABC359" s="138"/>
      <c r="ABD359" s="138"/>
      <c r="ABE359" s="138"/>
      <c r="ABF359" s="138"/>
      <c r="ABG359" s="138"/>
      <c r="ABH359" s="138"/>
      <c r="ABI359" s="138"/>
      <c r="ABJ359" s="138"/>
      <c r="ABK359" s="138"/>
      <c r="ABL359" s="138"/>
      <c r="ABM359" s="138"/>
      <c r="ABN359" s="138"/>
      <c r="ABO359" s="138"/>
      <c r="ABP359" s="138"/>
      <c r="ABQ359" s="138"/>
      <c r="ABR359" s="138"/>
      <c r="ABS359" s="138"/>
      <c r="ABT359" s="138"/>
      <c r="ABU359" s="138"/>
      <c r="ABV359" s="138"/>
      <c r="ABW359" s="138"/>
      <c r="ABX359" s="138"/>
      <c r="ABY359" s="138"/>
      <c r="ABZ359" s="138"/>
      <c r="ACA359" s="138"/>
      <c r="ACB359" s="138"/>
      <c r="ACC359" s="138"/>
      <c r="ACD359" s="138"/>
      <c r="ACE359" s="138"/>
      <c r="ACF359" s="138"/>
      <c r="ACG359" s="138"/>
      <c r="ACH359" s="138"/>
      <c r="ACI359" s="138"/>
      <c r="ACJ359" s="138"/>
      <c r="ACK359" s="138"/>
      <c r="ACL359" s="138"/>
      <c r="ACM359" s="138"/>
      <c r="ACN359" s="138"/>
      <c r="ACO359" s="138"/>
      <c r="ACP359" s="138"/>
      <c r="ACQ359" s="138"/>
      <c r="ACR359" s="138"/>
      <c r="ACS359" s="138"/>
      <c r="ACT359" s="138"/>
      <c r="ACU359" s="138"/>
      <c r="ACV359" s="138"/>
      <c r="ACW359" s="138"/>
      <c r="ACX359" s="138"/>
      <c r="ACY359" s="138"/>
      <c r="ACZ359" s="138"/>
      <c r="ADA359" s="138"/>
      <c r="ADB359" s="138"/>
      <c r="ADC359" s="138"/>
      <c r="ADD359" s="138"/>
      <c r="ADE359" s="138"/>
      <c r="ADF359" s="138"/>
      <c r="ADG359" s="138"/>
      <c r="ADH359" s="138"/>
      <c r="ADI359" s="138"/>
      <c r="ADJ359" s="138"/>
      <c r="ADK359" s="138"/>
      <c r="ADL359" s="138"/>
      <c r="ADM359" s="138"/>
      <c r="ADN359" s="138"/>
      <c r="ADO359" s="138"/>
      <c r="ADP359" s="138"/>
      <c r="ADQ359" s="138"/>
      <c r="ADR359" s="138"/>
      <c r="ADS359" s="138"/>
      <c r="ADT359" s="138"/>
      <c r="ADU359" s="138"/>
      <c r="ADV359" s="138"/>
      <c r="ADW359" s="138"/>
      <c r="ADX359" s="138"/>
      <c r="ADY359" s="138"/>
      <c r="ADZ359" s="138"/>
      <c r="AEA359" s="138"/>
      <c r="AEB359" s="138"/>
      <c r="AEC359" s="138"/>
      <c r="AED359" s="138"/>
      <c r="AEE359" s="138"/>
      <c r="AEF359" s="138"/>
      <c r="AEG359" s="138"/>
      <c r="AEH359" s="138"/>
      <c r="AEI359" s="138"/>
      <c r="AEJ359" s="138"/>
      <c r="AEK359" s="138"/>
      <c r="AEL359" s="138"/>
      <c r="AEM359" s="138"/>
      <c r="AEN359" s="138"/>
      <c r="AEO359" s="138"/>
      <c r="AEP359" s="138"/>
      <c r="AEQ359" s="138"/>
      <c r="AER359" s="138"/>
      <c r="AES359" s="138"/>
      <c r="AET359" s="138"/>
      <c r="AEU359" s="138"/>
      <c r="AEV359" s="138"/>
      <c r="AEW359" s="138"/>
      <c r="AEX359" s="138"/>
      <c r="AEY359" s="138"/>
      <c r="AEZ359" s="138"/>
      <c r="AFA359" s="138"/>
      <c r="AFB359" s="138"/>
      <c r="AFC359" s="138"/>
      <c r="AFD359" s="138"/>
      <c r="AFE359" s="138"/>
      <c r="AFF359" s="138"/>
      <c r="AFG359" s="138"/>
      <c r="AFH359" s="138"/>
      <c r="AFI359" s="138"/>
      <c r="AFJ359" s="138"/>
      <c r="AFK359" s="138"/>
      <c r="AFL359" s="138"/>
      <c r="AFM359" s="138"/>
      <c r="AFN359" s="138"/>
      <c r="AFO359" s="138"/>
      <c r="AFP359" s="138"/>
      <c r="AFQ359" s="138"/>
      <c r="AFR359" s="138"/>
      <c r="AFS359" s="138"/>
      <c r="AFT359" s="138"/>
      <c r="AFU359" s="138"/>
      <c r="AFV359" s="138"/>
      <c r="AFW359" s="138"/>
      <c r="AFX359" s="138"/>
      <c r="AFY359" s="138"/>
      <c r="AFZ359" s="138"/>
      <c r="AGA359" s="138"/>
      <c r="AGB359" s="138"/>
      <c r="AGC359" s="138"/>
      <c r="AGD359" s="138"/>
      <c r="AGE359" s="138"/>
      <c r="AGF359" s="138"/>
      <c r="AGG359" s="138"/>
      <c r="AGH359" s="138"/>
      <c r="AGI359" s="138"/>
      <c r="AGJ359" s="138"/>
      <c r="AGK359" s="138"/>
      <c r="AGL359" s="138"/>
      <c r="AGM359" s="138"/>
      <c r="AGN359" s="138"/>
      <c r="AGO359" s="138"/>
      <c r="AGP359" s="138"/>
      <c r="AGQ359" s="138"/>
      <c r="AGR359" s="138"/>
      <c r="AGS359" s="138"/>
      <c r="AGT359" s="138"/>
      <c r="AGU359" s="138"/>
      <c r="AGV359" s="138"/>
      <c r="AGW359" s="138"/>
      <c r="AGX359" s="138"/>
      <c r="AGY359" s="138"/>
      <c r="AGZ359" s="138"/>
      <c r="AHA359" s="138"/>
      <c r="AHB359" s="138"/>
      <c r="AHC359" s="138"/>
      <c r="AHD359" s="138"/>
      <c r="AHE359" s="138"/>
      <c r="AHF359" s="138"/>
      <c r="AHG359" s="138"/>
      <c r="AHH359" s="138"/>
      <c r="AHI359" s="138"/>
      <c r="AHJ359" s="138"/>
      <c r="AHK359" s="138"/>
      <c r="AHL359" s="138"/>
      <c r="AHM359" s="138"/>
      <c r="AHN359" s="138"/>
      <c r="AHO359" s="138"/>
      <c r="AHP359" s="138"/>
      <c r="AHQ359" s="138"/>
      <c r="AHR359" s="138"/>
      <c r="AHS359" s="138"/>
      <c r="AHT359" s="138"/>
      <c r="AHU359" s="138"/>
      <c r="AHV359" s="138"/>
      <c r="AHW359" s="138"/>
      <c r="AHX359" s="138"/>
      <c r="AHY359" s="138"/>
      <c r="AHZ359" s="138"/>
      <c r="AIA359" s="138"/>
      <c r="AIB359" s="138"/>
      <c r="AIC359" s="138"/>
      <c r="AID359" s="138"/>
      <c r="AIE359" s="138"/>
      <c r="AIF359" s="138"/>
      <c r="AIG359" s="138"/>
      <c r="AIH359" s="138"/>
      <c r="AII359" s="138"/>
      <c r="AIJ359" s="138"/>
      <c r="AIK359" s="138"/>
      <c r="AIL359" s="138"/>
      <c r="AIM359" s="138"/>
      <c r="AIN359" s="138"/>
      <c r="AIO359" s="138"/>
      <c r="AIP359" s="138"/>
      <c r="AIQ359" s="138"/>
      <c r="AIR359" s="138"/>
      <c r="AIS359" s="138"/>
      <c r="AIT359" s="138"/>
      <c r="AIU359" s="138"/>
      <c r="AIV359" s="138"/>
      <c r="AIW359" s="138"/>
      <c r="AIX359" s="138"/>
      <c r="AIY359" s="138"/>
      <c r="AIZ359" s="138"/>
      <c r="AJA359" s="138"/>
      <c r="AJB359" s="138"/>
      <c r="AJC359" s="138"/>
      <c r="AJD359" s="138"/>
      <c r="AJE359" s="138"/>
      <c r="AJF359" s="138"/>
      <c r="AJG359" s="138"/>
      <c r="AJH359" s="138"/>
      <c r="AJI359" s="138"/>
      <c r="AJJ359" s="138"/>
      <c r="AJK359" s="138"/>
      <c r="AJL359" s="138"/>
      <c r="AJM359" s="138"/>
      <c r="AJN359" s="138"/>
      <c r="AJO359" s="138"/>
      <c r="AJP359" s="138"/>
      <c r="AJQ359" s="138"/>
      <c r="AJR359" s="138"/>
      <c r="AJS359" s="138"/>
      <c r="AJT359" s="138"/>
      <c r="AJU359" s="138"/>
      <c r="AJV359" s="138"/>
      <c r="AJW359" s="138"/>
      <c r="AJX359" s="138"/>
      <c r="AJY359" s="138"/>
      <c r="AJZ359" s="138"/>
      <c r="AKA359" s="138"/>
      <c r="AKB359" s="138"/>
      <c r="AKC359" s="138"/>
      <c r="AKD359" s="138"/>
      <c r="AKE359" s="138"/>
      <c r="AKF359" s="138"/>
      <c r="AKG359" s="138"/>
      <c r="AKH359" s="138"/>
      <c r="AKI359" s="138"/>
      <c r="AKJ359" s="138"/>
      <c r="AKK359" s="138"/>
      <c r="AKL359" s="138"/>
      <c r="AKM359" s="138"/>
      <c r="AKN359" s="138"/>
      <c r="AKO359" s="138"/>
      <c r="AKP359" s="138"/>
      <c r="AKQ359" s="138"/>
      <c r="AKR359" s="138"/>
      <c r="AKS359" s="138"/>
      <c r="AKT359" s="138"/>
      <c r="AKU359" s="138"/>
      <c r="AKV359" s="138"/>
      <c r="AKW359" s="138"/>
      <c r="AKX359" s="138"/>
      <c r="AKY359" s="138"/>
      <c r="AKZ359" s="138"/>
      <c r="ALA359" s="138"/>
      <c r="ALB359" s="138"/>
      <c r="ALC359" s="138"/>
      <c r="ALD359" s="138"/>
      <c r="ALE359" s="138"/>
      <c r="ALF359" s="138"/>
      <c r="ALG359" s="138"/>
      <c r="ALH359" s="138"/>
      <c r="ALI359" s="138"/>
      <c r="ALJ359" s="138"/>
      <c r="ALK359" s="138"/>
      <c r="ALL359" s="138"/>
      <c r="ALM359" s="138"/>
      <c r="ALN359" s="138"/>
      <c r="ALO359" s="138"/>
      <c r="ALP359" s="138"/>
      <c r="ALQ359" s="138"/>
      <c r="ALR359" s="138"/>
      <c r="ALS359" s="138"/>
      <c r="ALT359" s="138"/>
      <c r="ALU359" s="138"/>
      <c r="ALV359" s="138"/>
      <c r="ALW359" s="138"/>
      <c r="ALX359" s="138"/>
      <c r="ALY359" s="138"/>
      <c r="ALZ359" s="138"/>
      <c r="AMA359" s="138"/>
      <c r="AMB359" s="138"/>
      <c r="AMC359" s="138"/>
      <c r="AMD359" s="138"/>
      <c r="AME359" s="138"/>
      <c r="AMF359" s="138"/>
      <c r="AMG359" s="138"/>
      <c r="AMH359" s="138"/>
      <c r="AMI359" s="138"/>
      <c r="AMJ359" s="138"/>
      <c r="AMK359" s="138"/>
    </row>
    <row r="360" spans="1:1025" s="140" customFormat="1">
      <c r="A360" s="210"/>
      <c r="B360" s="106"/>
      <c r="C360" s="137"/>
      <c r="D360" s="137"/>
      <c r="E360" s="137"/>
      <c r="F360" s="138"/>
      <c r="G360" s="138"/>
      <c r="H360" s="138"/>
      <c r="I360" s="138"/>
      <c r="J360" s="139"/>
      <c r="K360" s="138"/>
      <c r="M360" s="138"/>
      <c r="N360" s="138"/>
      <c r="O360" s="138"/>
      <c r="P360" s="138"/>
      <c r="Q360" s="138"/>
      <c r="R360" s="138"/>
      <c r="S360" s="138"/>
      <c r="T360" s="138"/>
      <c r="U360" s="138"/>
      <c r="V360" s="138"/>
      <c r="W360" s="138"/>
      <c r="X360" s="138"/>
      <c r="Y360" s="138"/>
      <c r="Z360" s="138"/>
      <c r="AA360" s="138"/>
      <c r="AB360" s="138"/>
      <c r="AC360" s="138"/>
      <c r="AD360" s="138"/>
      <c r="AE360" s="138"/>
      <c r="AF360" s="138"/>
      <c r="AG360" s="138"/>
      <c r="AH360" s="138"/>
      <c r="AI360" s="138"/>
      <c r="AJ360" s="138"/>
      <c r="AK360" s="138"/>
      <c r="AL360" s="138"/>
      <c r="AM360" s="138"/>
      <c r="AN360" s="138"/>
      <c r="AO360" s="138"/>
      <c r="AP360" s="138"/>
      <c r="AQ360" s="138"/>
      <c r="AR360" s="138"/>
      <c r="AS360" s="138"/>
      <c r="AT360" s="138"/>
      <c r="AU360" s="138"/>
      <c r="AV360" s="138"/>
      <c r="AW360" s="138"/>
      <c r="AX360" s="138"/>
      <c r="AY360" s="138"/>
      <c r="AZ360" s="138"/>
      <c r="BA360" s="138"/>
      <c r="BB360" s="138"/>
      <c r="BC360" s="138"/>
      <c r="BD360" s="138"/>
      <c r="BE360" s="138"/>
      <c r="BF360" s="138"/>
      <c r="BG360" s="138"/>
      <c r="BH360" s="138"/>
      <c r="BI360" s="138"/>
      <c r="BJ360" s="138"/>
      <c r="BK360" s="138"/>
      <c r="BL360" s="138"/>
      <c r="BM360" s="138"/>
      <c r="BN360" s="138"/>
      <c r="BO360" s="138"/>
      <c r="BP360" s="138"/>
      <c r="BQ360" s="138"/>
      <c r="BR360" s="138"/>
      <c r="BS360" s="138"/>
      <c r="BT360" s="138"/>
      <c r="BU360" s="138"/>
      <c r="BV360" s="138"/>
      <c r="BW360" s="138"/>
      <c r="BX360" s="138"/>
      <c r="BY360" s="138"/>
      <c r="BZ360" s="138"/>
      <c r="CA360" s="138"/>
      <c r="CB360" s="138"/>
      <c r="CC360" s="138"/>
      <c r="CD360" s="138"/>
      <c r="CE360" s="138"/>
      <c r="CF360" s="138"/>
      <c r="CG360" s="138"/>
      <c r="CH360" s="138"/>
      <c r="CI360" s="138"/>
      <c r="CJ360" s="138"/>
      <c r="CK360" s="138"/>
      <c r="CL360" s="138"/>
      <c r="CM360" s="138"/>
      <c r="CN360" s="138"/>
      <c r="CO360" s="138"/>
      <c r="CP360" s="138"/>
      <c r="CQ360" s="138"/>
      <c r="CR360" s="138"/>
      <c r="CS360" s="138"/>
      <c r="CT360" s="138"/>
      <c r="CU360" s="138"/>
      <c r="CV360" s="138"/>
      <c r="CW360" s="138"/>
      <c r="CX360" s="138"/>
      <c r="CY360" s="138"/>
      <c r="CZ360" s="138"/>
      <c r="DA360" s="138"/>
      <c r="DB360" s="138"/>
      <c r="DC360" s="138"/>
      <c r="DD360" s="138"/>
      <c r="DE360" s="138"/>
      <c r="DF360" s="138"/>
      <c r="DG360" s="138"/>
      <c r="DH360" s="138"/>
      <c r="DI360" s="138"/>
      <c r="DJ360" s="138"/>
      <c r="DK360" s="138"/>
      <c r="DL360" s="138"/>
      <c r="DM360" s="138"/>
      <c r="DN360" s="138"/>
      <c r="DO360" s="138"/>
      <c r="DP360" s="138"/>
      <c r="DQ360" s="138"/>
      <c r="DR360" s="138"/>
      <c r="DS360" s="138"/>
      <c r="DT360" s="138"/>
      <c r="DU360" s="138"/>
      <c r="DV360" s="138"/>
      <c r="DW360" s="138"/>
      <c r="DX360" s="138"/>
      <c r="DY360" s="138"/>
      <c r="DZ360" s="138"/>
      <c r="EA360" s="138"/>
      <c r="EB360" s="138"/>
      <c r="EC360" s="138"/>
      <c r="ED360" s="138"/>
      <c r="EE360" s="138"/>
      <c r="EF360" s="138"/>
      <c r="EG360" s="138"/>
      <c r="EH360" s="138"/>
      <c r="EI360" s="138"/>
      <c r="EJ360" s="138"/>
      <c r="EK360" s="138"/>
      <c r="EL360" s="138"/>
      <c r="EM360" s="138"/>
      <c r="EN360" s="138"/>
      <c r="EO360" s="138"/>
      <c r="EP360" s="138"/>
      <c r="EQ360" s="138"/>
      <c r="ER360" s="138"/>
      <c r="ES360" s="138"/>
      <c r="ET360" s="138"/>
      <c r="EU360" s="138"/>
      <c r="EV360" s="138"/>
      <c r="EW360" s="138"/>
      <c r="EX360" s="138"/>
      <c r="EY360" s="138"/>
      <c r="EZ360" s="138"/>
      <c r="FA360" s="138"/>
      <c r="FB360" s="138"/>
      <c r="FC360" s="138"/>
      <c r="FD360" s="138"/>
      <c r="FE360" s="138"/>
      <c r="FF360" s="138"/>
      <c r="FG360" s="138"/>
      <c r="FH360" s="138"/>
      <c r="FI360" s="138"/>
      <c r="FJ360" s="138"/>
      <c r="FK360" s="138"/>
      <c r="FL360" s="138"/>
      <c r="FM360" s="138"/>
      <c r="FN360" s="138"/>
      <c r="FO360" s="138"/>
      <c r="FP360" s="138"/>
      <c r="FQ360" s="138"/>
      <c r="FR360" s="138"/>
      <c r="FS360" s="138"/>
      <c r="FT360" s="138"/>
      <c r="FU360" s="138"/>
      <c r="FV360" s="138"/>
      <c r="FW360" s="138"/>
      <c r="FX360" s="138"/>
      <c r="FY360" s="138"/>
      <c r="FZ360" s="138"/>
      <c r="GA360" s="138"/>
      <c r="GB360" s="138"/>
      <c r="GC360" s="138"/>
      <c r="GD360" s="138"/>
      <c r="GE360" s="138"/>
      <c r="GF360" s="138"/>
      <c r="GG360" s="138"/>
      <c r="GH360" s="138"/>
      <c r="GI360" s="138"/>
      <c r="GJ360" s="138"/>
      <c r="GK360" s="138"/>
      <c r="GL360" s="138"/>
      <c r="GM360" s="138"/>
      <c r="GN360" s="138"/>
      <c r="GO360" s="138"/>
      <c r="GP360" s="138"/>
      <c r="GQ360" s="138"/>
      <c r="GR360" s="138"/>
      <c r="GS360" s="138"/>
      <c r="GT360" s="138"/>
      <c r="GU360" s="138"/>
      <c r="GV360" s="138"/>
      <c r="GW360" s="138"/>
      <c r="GX360" s="138"/>
      <c r="GY360" s="138"/>
      <c r="GZ360" s="138"/>
      <c r="HA360" s="138"/>
      <c r="HB360" s="138"/>
      <c r="HC360" s="138"/>
      <c r="HD360" s="138"/>
      <c r="HE360" s="138"/>
      <c r="HF360" s="138"/>
      <c r="HG360" s="138"/>
      <c r="HH360" s="138"/>
      <c r="HI360" s="138"/>
      <c r="HJ360" s="138"/>
      <c r="HK360" s="138"/>
      <c r="HL360" s="138"/>
      <c r="HM360" s="138"/>
      <c r="HN360" s="138"/>
      <c r="HO360" s="138"/>
      <c r="HP360" s="138"/>
      <c r="HQ360" s="138"/>
      <c r="HR360" s="138"/>
      <c r="HS360" s="138"/>
      <c r="HT360" s="138"/>
      <c r="HU360" s="138"/>
      <c r="HV360" s="138"/>
      <c r="HW360" s="138"/>
      <c r="HX360" s="138"/>
      <c r="HY360" s="138"/>
      <c r="HZ360" s="138"/>
      <c r="IA360" s="138"/>
      <c r="IB360" s="138"/>
      <c r="IC360" s="138"/>
      <c r="ID360" s="138"/>
      <c r="IE360" s="138"/>
      <c r="IF360" s="138"/>
      <c r="IG360" s="138"/>
      <c r="IH360" s="138"/>
      <c r="II360" s="138"/>
      <c r="IJ360" s="138"/>
      <c r="IK360" s="138"/>
      <c r="IL360" s="138"/>
      <c r="IM360" s="138"/>
      <c r="IN360" s="138"/>
      <c r="IO360" s="138"/>
      <c r="IP360" s="138"/>
      <c r="IQ360" s="138"/>
      <c r="IR360" s="138"/>
      <c r="IS360" s="138"/>
      <c r="IT360" s="138"/>
      <c r="IU360" s="138"/>
      <c r="IV360" s="138"/>
      <c r="IW360" s="138"/>
      <c r="IX360" s="138"/>
      <c r="IY360" s="138"/>
      <c r="IZ360" s="138"/>
      <c r="JA360" s="138"/>
      <c r="JB360" s="138"/>
      <c r="JC360" s="138"/>
      <c r="JD360" s="138"/>
      <c r="JE360" s="138"/>
      <c r="JF360" s="138"/>
      <c r="JG360" s="138"/>
      <c r="JH360" s="138"/>
      <c r="JI360" s="138"/>
      <c r="JJ360" s="138"/>
      <c r="JK360" s="138"/>
      <c r="JL360" s="138"/>
      <c r="JM360" s="138"/>
      <c r="JN360" s="138"/>
      <c r="JO360" s="138"/>
      <c r="JP360" s="138"/>
      <c r="JQ360" s="138"/>
      <c r="JR360" s="138"/>
      <c r="JS360" s="138"/>
      <c r="JT360" s="138"/>
      <c r="JU360" s="138"/>
      <c r="JV360" s="138"/>
      <c r="JW360" s="138"/>
      <c r="JX360" s="138"/>
      <c r="JY360" s="138"/>
      <c r="JZ360" s="138"/>
      <c r="KA360" s="138"/>
      <c r="KB360" s="138"/>
      <c r="KC360" s="138"/>
      <c r="KD360" s="138"/>
      <c r="KE360" s="138"/>
      <c r="KF360" s="138"/>
      <c r="KG360" s="138"/>
      <c r="KH360" s="138"/>
      <c r="KI360" s="138"/>
      <c r="KJ360" s="138"/>
      <c r="KK360" s="138"/>
      <c r="KL360" s="138"/>
      <c r="KM360" s="138"/>
      <c r="KN360" s="138"/>
      <c r="KO360" s="138"/>
      <c r="KP360" s="138"/>
      <c r="KQ360" s="138"/>
      <c r="KR360" s="138"/>
      <c r="KS360" s="138"/>
      <c r="KT360" s="138"/>
      <c r="KU360" s="138"/>
      <c r="KV360" s="138"/>
      <c r="KW360" s="138"/>
      <c r="KX360" s="138"/>
      <c r="KY360" s="138"/>
      <c r="KZ360" s="138"/>
      <c r="LA360" s="138"/>
      <c r="LB360" s="138"/>
      <c r="LC360" s="138"/>
      <c r="LD360" s="138"/>
      <c r="LE360" s="138"/>
      <c r="LF360" s="138"/>
      <c r="LG360" s="138"/>
      <c r="LH360" s="138"/>
      <c r="LI360" s="138"/>
      <c r="LJ360" s="138"/>
      <c r="LK360" s="138"/>
      <c r="LL360" s="138"/>
      <c r="LM360" s="138"/>
      <c r="LN360" s="138"/>
      <c r="LO360" s="138"/>
      <c r="LP360" s="138"/>
      <c r="LQ360" s="138"/>
      <c r="LR360" s="138"/>
      <c r="LS360" s="138"/>
      <c r="LT360" s="138"/>
      <c r="LU360" s="138"/>
      <c r="LV360" s="138"/>
      <c r="LW360" s="138"/>
      <c r="LX360" s="138"/>
      <c r="LY360" s="138"/>
      <c r="LZ360" s="138"/>
      <c r="MA360" s="138"/>
      <c r="MB360" s="138"/>
      <c r="MC360" s="138"/>
      <c r="MD360" s="138"/>
      <c r="ME360" s="138"/>
      <c r="MF360" s="138"/>
      <c r="MG360" s="138"/>
      <c r="MH360" s="138"/>
      <c r="MI360" s="138"/>
      <c r="MJ360" s="138"/>
      <c r="MK360" s="138"/>
      <c r="ML360" s="138"/>
      <c r="MM360" s="138"/>
      <c r="MN360" s="138"/>
      <c r="MO360" s="138"/>
      <c r="MP360" s="138"/>
      <c r="MQ360" s="138"/>
      <c r="MR360" s="138"/>
      <c r="MS360" s="138"/>
      <c r="MT360" s="138"/>
      <c r="MU360" s="138"/>
      <c r="MV360" s="138"/>
      <c r="MW360" s="138"/>
      <c r="MX360" s="138"/>
      <c r="MY360" s="138"/>
      <c r="MZ360" s="138"/>
      <c r="NA360" s="138"/>
      <c r="NB360" s="138"/>
      <c r="NC360" s="138"/>
      <c r="ND360" s="138"/>
      <c r="NE360" s="138"/>
      <c r="NF360" s="138"/>
      <c r="NG360" s="138"/>
      <c r="NH360" s="138"/>
      <c r="NI360" s="138"/>
      <c r="NJ360" s="138"/>
      <c r="NK360" s="138"/>
      <c r="NL360" s="138"/>
      <c r="NM360" s="138"/>
      <c r="NN360" s="138"/>
      <c r="NO360" s="138"/>
      <c r="NP360" s="138"/>
      <c r="NQ360" s="138"/>
      <c r="NR360" s="138"/>
      <c r="NS360" s="138"/>
      <c r="NT360" s="138"/>
      <c r="NU360" s="138"/>
      <c r="NV360" s="138"/>
      <c r="NW360" s="138"/>
      <c r="NX360" s="138"/>
      <c r="NY360" s="138"/>
      <c r="NZ360" s="138"/>
      <c r="OA360" s="138"/>
      <c r="OB360" s="138"/>
      <c r="OC360" s="138"/>
      <c r="OD360" s="138"/>
      <c r="OE360" s="138"/>
      <c r="OF360" s="138"/>
      <c r="OG360" s="138"/>
      <c r="OH360" s="138"/>
      <c r="OI360" s="138"/>
      <c r="OJ360" s="138"/>
      <c r="OK360" s="138"/>
      <c r="OL360" s="138"/>
      <c r="OM360" s="138"/>
      <c r="ON360" s="138"/>
      <c r="OO360" s="138"/>
      <c r="OP360" s="138"/>
      <c r="OQ360" s="138"/>
      <c r="OR360" s="138"/>
      <c r="OS360" s="138"/>
      <c r="OT360" s="138"/>
      <c r="OU360" s="138"/>
      <c r="OV360" s="138"/>
      <c r="OW360" s="138"/>
      <c r="OX360" s="138"/>
      <c r="OY360" s="138"/>
      <c r="OZ360" s="138"/>
      <c r="PA360" s="138"/>
      <c r="PB360" s="138"/>
      <c r="PC360" s="138"/>
      <c r="PD360" s="138"/>
      <c r="PE360" s="138"/>
      <c r="PF360" s="138"/>
      <c r="PG360" s="138"/>
      <c r="PH360" s="138"/>
      <c r="PI360" s="138"/>
      <c r="PJ360" s="138"/>
      <c r="PK360" s="138"/>
      <c r="PL360" s="138"/>
      <c r="PM360" s="138"/>
      <c r="PN360" s="138"/>
      <c r="PO360" s="138"/>
      <c r="PP360" s="138"/>
      <c r="PQ360" s="138"/>
      <c r="PR360" s="138"/>
      <c r="PS360" s="138"/>
      <c r="PT360" s="138"/>
      <c r="PU360" s="138"/>
      <c r="PV360" s="138"/>
      <c r="PW360" s="138"/>
      <c r="PX360" s="138"/>
      <c r="PY360" s="138"/>
      <c r="PZ360" s="138"/>
      <c r="QA360" s="138"/>
      <c r="QB360" s="138"/>
      <c r="QC360" s="138"/>
      <c r="QD360" s="138"/>
      <c r="QE360" s="138"/>
      <c r="QF360" s="138"/>
      <c r="QG360" s="138"/>
      <c r="QH360" s="138"/>
      <c r="QI360" s="138"/>
      <c r="QJ360" s="138"/>
      <c r="QK360" s="138"/>
      <c r="QL360" s="138"/>
      <c r="QM360" s="138"/>
      <c r="QN360" s="138"/>
      <c r="QO360" s="138"/>
      <c r="QP360" s="138"/>
      <c r="QQ360" s="138"/>
      <c r="QR360" s="138"/>
      <c r="QS360" s="138"/>
      <c r="QT360" s="138"/>
      <c r="QU360" s="138"/>
      <c r="QV360" s="138"/>
      <c r="QW360" s="138"/>
      <c r="QX360" s="138"/>
      <c r="QY360" s="138"/>
      <c r="QZ360" s="138"/>
      <c r="RA360" s="138"/>
      <c r="RB360" s="138"/>
      <c r="RC360" s="138"/>
      <c r="RD360" s="138"/>
      <c r="RE360" s="138"/>
      <c r="RF360" s="138"/>
      <c r="RG360" s="138"/>
      <c r="RH360" s="138"/>
      <c r="RI360" s="138"/>
      <c r="RJ360" s="138"/>
      <c r="RK360" s="138"/>
      <c r="RL360" s="138"/>
      <c r="RM360" s="138"/>
      <c r="RN360" s="138"/>
      <c r="RO360" s="138"/>
      <c r="RP360" s="138"/>
      <c r="RQ360" s="138"/>
      <c r="RR360" s="138"/>
      <c r="RS360" s="138"/>
      <c r="RT360" s="138"/>
      <c r="RU360" s="138"/>
      <c r="RV360" s="138"/>
      <c r="RW360" s="138"/>
      <c r="RX360" s="138"/>
      <c r="RY360" s="138"/>
      <c r="RZ360" s="138"/>
      <c r="SA360" s="138"/>
      <c r="SB360" s="138"/>
      <c r="SC360" s="138"/>
      <c r="SD360" s="138"/>
      <c r="SE360" s="138"/>
      <c r="SF360" s="138"/>
      <c r="SG360" s="138"/>
      <c r="SH360" s="138"/>
      <c r="SI360" s="138"/>
      <c r="SJ360" s="138"/>
      <c r="SK360" s="138"/>
      <c r="SL360" s="138"/>
      <c r="SM360" s="138"/>
      <c r="SN360" s="138"/>
      <c r="SO360" s="138"/>
      <c r="SP360" s="138"/>
      <c r="SQ360" s="138"/>
      <c r="SR360" s="138"/>
      <c r="SS360" s="138"/>
      <c r="ST360" s="138"/>
      <c r="SU360" s="138"/>
      <c r="SV360" s="138"/>
      <c r="SW360" s="138"/>
      <c r="SX360" s="138"/>
      <c r="SY360" s="138"/>
      <c r="SZ360" s="138"/>
      <c r="TA360" s="138"/>
      <c r="TB360" s="138"/>
      <c r="TC360" s="138"/>
      <c r="TD360" s="138"/>
      <c r="TE360" s="138"/>
      <c r="TF360" s="138"/>
      <c r="TG360" s="138"/>
      <c r="TH360" s="138"/>
      <c r="TI360" s="138"/>
      <c r="TJ360" s="138"/>
      <c r="TK360" s="138"/>
      <c r="TL360" s="138"/>
      <c r="TM360" s="138"/>
      <c r="TN360" s="138"/>
      <c r="TO360" s="138"/>
      <c r="TP360" s="138"/>
      <c r="TQ360" s="138"/>
      <c r="TR360" s="138"/>
      <c r="TS360" s="138"/>
      <c r="TT360" s="138"/>
      <c r="TU360" s="138"/>
      <c r="TV360" s="138"/>
      <c r="TW360" s="138"/>
      <c r="TX360" s="138"/>
      <c r="TY360" s="138"/>
      <c r="TZ360" s="138"/>
      <c r="UA360" s="138"/>
      <c r="UB360" s="138"/>
      <c r="UC360" s="138"/>
      <c r="UD360" s="138"/>
      <c r="UE360" s="138"/>
      <c r="UF360" s="138"/>
      <c r="UG360" s="138"/>
      <c r="UH360" s="138"/>
      <c r="UI360" s="138"/>
      <c r="UJ360" s="138"/>
      <c r="UK360" s="138"/>
      <c r="UL360" s="138"/>
      <c r="UM360" s="138"/>
      <c r="UN360" s="138"/>
      <c r="UO360" s="138"/>
      <c r="UP360" s="138"/>
      <c r="UQ360" s="138"/>
      <c r="UR360" s="138"/>
      <c r="US360" s="138"/>
      <c r="UT360" s="138"/>
      <c r="UU360" s="138"/>
      <c r="UV360" s="138"/>
      <c r="UW360" s="138"/>
      <c r="UX360" s="138"/>
      <c r="UY360" s="138"/>
      <c r="UZ360" s="138"/>
      <c r="VA360" s="138"/>
      <c r="VB360" s="138"/>
      <c r="VC360" s="138"/>
      <c r="VD360" s="138"/>
      <c r="VE360" s="138"/>
      <c r="VF360" s="138"/>
      <c r="VG360" s="138"/>
      <c r="VH360" s="138"/>
      <c r="VI360" s="138"/>
      <c r="VJ360" s="138"/>
      <c r="VK360" s="138"/>
      <c r="VL360" s="138"/>
      <c r="VM360" s="138"/>
      <c r="VN360" s="138"/>
      <c r="VO360" s="138"/>
      <c r="VP360" s="138"/>
      <c r="VQ360" s="138"/>
      <c r="VR360" s="138"/>
      <c r="VS360" s="138"/>
      <c r="VT360" s="138"/>
      <c r="VU360" s="138"/>
      <c r="VV360" s="138"/>
      <c r="VW360" s="138"/>
      <c r="VX360" s="138"/>
      <c r="VY360" s="138"/>
      <c r="VZ360" s="138"/>
      <c r="WA360" s="138"/>
      <c r="WB360" s="138"/>
      <c r="WC360" s="138"/>
      <c r="WD360" s="138"/>
      <c r="WE360" s="138"/>
      <c r="WF360" s="138"/>
      <c r="WG360" s="138"/>
      <c r="WH360" s="138"/>
      <c r="WI360" s="138"/>
      <c r="WJ360" s="138"/>
      <c r="WK360" s="138"/>
      <c r="WL360" s="138"/>
      <c r="WM360" s="138"/>
      <c r="WN360" s="138"/>
      <c r="WO360" s="138"/>
      <c r="WP360" s="138"/>
      <c r="WQ360" s="138"/>
      <c r="WR360" s="138"/>
      <c r="WS360" s="138"/>
      <c r="WT360" s="138"/>
      <c r="WU360" s="138"/>
      <c r="WV360" s="138"/>
      <c r="WW360" s="138"/>
      <c r="WX360" s="138"/>
      <c r="WY360" s="138"/>
      <c r="WZ360" s="138"/>
      <c r="XA360" s="138"/>
      <c r="XB360" s="138"/>
      <c r="XC360" s="138"/>
      <c r="XD360" s="138"/>
      <c r="XE360" s="138"/>
      <c r="XF360" s="138"/>
      <c r="XG360" s="138"/>
      <c r="XH360" s="138"/>
      <c r="XI360" s="138"/>
      <c r="XJ360" s="138"/>
      <c r="XK360" s="138"/>
      <c r="XL360" s="138"/>
      <c r="XM360" s="138"/>
      <c r="XN360" s="138"/>
      <c r="XO360" s="138"/>
      <c r="XP360" s="138"/>
      <c r="XQ360" s="138"/>
      <c r="XR360" s="138"/>
      <c r="XS360" s="138"/>
      <c r="XT360" s="138"/>
      <c r="XU360" s="138"/>
      <c r="XV360" s="138"/>
      <c r="XW360" s="138"/>
      <c r="XX360" s="138"/>
      <c r="XY360" s="138"/>
      <c r="XZ360" s="138"/>
      <c r="YA360" s="138"/>
      <c r="YB360" s="138"/>
      <c r="YC360" s="138"/>
      <c r="YD360" s="138"/>
      <c r="YE360" s="138"/>
      <c r="YF360" s="138"/>
      <c r="YG360" s="138"/>
      <c r="YH360" s="138"/>
      <c r="YI360" s="138"/>
      <c r="YJ360" s="138"/>
      <c r="YK360" s="138"/>
      <c r="YL360" s="138"/>
      <c r="YM360" s="138"/>
      <c r="YN360" s="138"/>
      <c r="YO360" s="138"/>
      <c r="YP360" s="138"/>
      <c r="YQ360" s="138"/>
      <c r="YR360" s="138"/>
      <c r="YS360" s="138"/>
      <c r="YT360" s="138"/>
      <c r="YU360" s="138"/>
      <c r="YV360" s="138"/>
      <c r="YW360" s="138"/>
      <c r="YX360" s="138"/>
      <c r="YY360" s="138"/>
      <c r="YZ360" s="138"/>
      <c r="ZA360" s="138"/>
      <c r="ZB360" s="138"/>
      <c r="ZC360" s="138"/>
      <c r="ZD360" s="138"/>
      <c r="ZE360" s="138"/>
      <c r="ZF360" s="138"/>
      <c r="ZG360" s="138"/>
      <c r="ZH360" s="138"/>
      <c r="ZI360" s="138"/>
      <c r="ZJ360" s="138"/>
      <c r="ZK360" s="138"/>
      <c r="ZL360" s="138"/>
      <c r="ZM360" s="138"/>
      <c r="ZN360" s="138"/>
      <c r="ZO360" s="138"/>
      <c r="ZP360" s="138"/>
      <c r="ZQ360" s="138"/>
      <c r="ZR360" s="138"/>
      <c r="ZS360" s="138"/>
      <c r="ZT360" s="138"/>
      <c r="ZU360" s="138"/>
      <c r="ZV360" s="138"/>
      <c r="ZW360" s="138"/>
      <c r="ZX360" s="138"/>
      <c r="ZY360" s="138"/>
      <c r="ZZ360" s="138"/>
      <c r="AAA360" s="138"/>
      <c r="AAB360" s="138"/>
      <c r="AAC360" s="138"/>
      <c r="AAD360" s="138"/>
      <c r="AAE360" s="138"/>
      <c r="AAF360" s="138"/>
      <c r="AAG360" s="138"/>
      <c r="AAH360" s="138"/>
      <c r="AAI360" s="138"/>
      <c r="AAJ360" s="138"/>
      <c r="AAK360" s="138"/>
      <c r="AAL360" s="138"/>
      <c r="AAM360" s="138"/>
      <c r="AAN360" s="138"/>
      <c r="AAO360" s="138"/>
      <c r="AAP360" s="138"/>
      <c r="AAQ360" s="138"/>
      <c r="AAR360" s="138"/>
      <c r="AAS360" s="138"/>
      <c r="AAT360" s="138"/>
      <c r="AAU360" s="138"/>
      <c r="AAV360" s="138"/>
      <c r="AAW360" s="138"/>
      <c r="AAX360" s="138"/>
      <c r="AAY360" s="138"/>
      <c r="AAZ360" s="138"/>
      <c r="ABA360" s="138"/>
      <c r="ABB360" s="138"/>
      <c r="ABC360" s="138"/>
      <c r="ABD360" s="138"/>
      <c r="ABE360" s="138"/>
      <c r="ABF360" s="138"/>
      <c r="ABG360" s="138"/>
      <c r="ABH360" s="138"/>
      <c r="ABI360" s="138"/>
      <c r="ABJ360" s="138"/>
      <c r="ABK360" s="138"/>
      <c r="ABL360" s="138"/>
      <c r="ABM360" s="138"/>
      <c r="ABN360" s="138"/>
      <c r="ABO360" s="138"/>
      <c r="ABP360" s="138"/>
      <c r="ABQ360" s="138"/>
      <c r="ABR360" s="138"/>
      <c r="ABS360" s="138"/>
      <c r="ABT360" s="138"/>
      <c r="ABU360" s="138"/>
      <c r="ABV360" s="138"/>
      <c r="ABW360" s="138"/>
      <c r="ABX360" s="138"/>
      <c r="ABY360" s="138"/>
      <c r="ABZ360" s="138"/>
      <c r="ACA360" s="138"/>
      <c r="ACB360" s="138"/>
      <c r="ACC360" s="138"/>
      <c r="ACD360" s="138"/>
      <c r="ACE360" s="138"/>
      <c r="ACF360" s="138"/>
      <c r="ACG360" s="138"/>
      <c r="ACH360" s="138"/>
      <c r="ACI360" s="138"/>
      <c r="ACJ360" s="138"/>
      <c r="ACK360" s="138"/>
      <c r="ACL360" s="138"/>
      <c r="ACM360" s="138"/>
      <c r="ACN360" s="138"/>
      <c r="ACO360" s="138"/>
      <c r="ACP360" s="138"/>
      <c r="ACQ360" s="138"/>
      <c r="ACR360" s="138"/>
      <c r="ACS360" s="138"/>
      <c r="ACT360" s="138"/>
      <c r="ACU360" s="138"/>
      <c r="ACV360" s="138"/>
      <c r="ACW360" s="138"/>
      <c r="ACX360" s="138"/>
      <c r="ACY360" s="138"/>
      <c r="ACZ360" s="138"/>
      <c r="ADA360" s="138"/>
      <c r="ADB360" s="138"/>
      <c r="ADC360" s="138"/>
      <c r="ADD360" s="138"/>
      <c r="ADE360" s="138"/>
      <c r="ADF360" s="138"/>
      <c r="ADG360" s="138"/>
      <c r="ADH360" s="138"/>
      <c r="ADI360" s="138"/>
      <c r="ADJ360" s="138"/>
      <c r="ADK360" s="138"/>
      <c r="ADL360" s="138"/>
      <c r="ADM360" s="138"/>
      <c r="ADN360" s="138"/>
      <c r="ADO360" s="138"/>
      <c r="ADP360" s="138"/>
      <c r="ADQ360" s="138"/>
      <c r="ADR360" s="138"/>
      <c r="ADS360" s="138"/>
      <c r="ADT360" s="138"/>
      <c r="ADU360" s="138"/>
      <c r="ADV360" s="138"/>
      <c r="ADW360" s="138"/>
      <c r="ADX360" s="138"/>
      <c r="ADY360" s="138"/>
      <c r="ADZ360" s="138"/>
      <c r="AEA360" s="138"/>
      <c r="AEB360" s="138"/>
      <c r="AEC360" s="138"/>
      <c r="AED360" s="138"/>
      <c r="AEE360" s="138"/>
      <c r="AEF360" s="138"/>
      <c r="AEG360" s="138"/>
      <c r="AEH360" s="138"/>
      <c r="AEI360" s="138"/>
      <c r="AEJ360" s="138"/>
      <c r="AEK360" s="138"/>
      <c r="AEL360" s="138"/>
      <c r="AEM360" s="138"/>
      <c r="AEN360" s="138"/>
      <c r="AEO360" s="138"/>
      <c r="AEP360" s="138"/>
      <c r="AEQ360" s="138"/>
      <c r="AER360" s="138"/>
      <c r="AES360" s="138"/>
      <c r="AET360" s="138"/>
      <c r="AEU360" s="138"/>
      <c r="AEV360" s="138"/>
      <c r="AEW360" s="138"/>
      <c r="AEX360" s="138"/>
      <c r="AEY360" s="138"/>
      <c r="AEZ360" s="138"/>
      <c r="AFA360" s="138"/>
      <c r="AFB360" s="138"/>
      <c r="AFC360" s="138"/>
      <c r="AFD360" s="138"/>
      <c r="AFE360" s="138"/>
      <c r="AFF360" s="138"/>
      <c r="AFG360" s="138"/>
      <c r="AFH360" s="138"/>
      <c r="AFI360" s="138"/>
      <c r="AFJ360" s="138"/>
      <c r="AFK360" s="138"/>
      <c r="AFL360" s="138"/>
      <c r="AFM360" s="138"/>
      <c r="AFN360" s="138"/>
      <c r="AFO360" s="138"/>
      <c r="AFP360" s="138"/>
      <c r="AFQ360" s="138"/>
      <c r="AFR360" s="138"/>
      <c r="AFS360" s="138"/>
      <c r="AFT360" s="138"/>
      <c r="AFU360" s="138"/>
      <c r="AFV360" s="138"/>
      <c r="AFW360" s="138"/>
      <c r="AFX360" s="138"/>
      <c r="AFY360" s="138"/>
      <c r="AFZ360" s="138"/>
      <c r="AGA360" s="138"/>
      <c r="AGB360" s="138"/>
      <c r="AGC360" s="138"/>
      <c r="AGD360" s="138"/>
      <c r="AGE360" s="138"/>
      <c r="AGF360" s="138"/>
      <c r="AGG360" s="138"/>
      <c r="AGH360" s="138"/>
      <c r="AGI360" s="138"/>
      <c r="AGJ360" s="138"/>
      <c r="AGK360" s="138"/>
      <c r="AGL360" s="138"/>
      <c r="AGM360" s="138"/>
      <c r="AGN360" s="138"/>
      <c r="AGO360" s="138"/>
      <c r="AGP360" s="138"/>
      <c r="AGQ360" s="138"/>
      <c r="AGR360" s="138"/>
      <c r="AGS360" s="138"/>
      <c r="AGT360" s="138"/>
      <c r="AGU360" s="138"/>
      <c r="AGV360" s="138"/>
      <c r="AGW360" s="138"/>
      <c r="AGX360" s="138"/>
      <c r="AGY360" s="138"/>
      <c r="AGZ360" s="138"/>
      <c r="AHA360" s="138"/>
      <c r="AHB360" s="138"/>
      <c r="AHC360" s="138"/>
      <c r="AHD360" s="138"/>
      <c r="AHE360" s="138"/>
      <c r="AHF360" s="138"/>
      <c r="AHG360" s="138"/>
      <c r="AHH360" s="138"/>
      <c r="AHI360" s="138"/>
      <c r="AHJ360" s="138"/>
      <c r="AHK360" s="138"/>
      <c r="AHL360" s="138"/>
      <c r="AHM360" s="138"/>
      <c r="AHN360" s="138"/>
      <c r="AHO360" s="138"/>
      <c r="AHP360" s="138"/>
      <c r="AHQ360" s="138"/>
      <c r="AHR360" s="138"/>
      <c r="AHS360" s="138"/>
      <c r="AHT360" s="138"/>
      <c r="AHU360" s="138"/>
      <c r="AHV360" s="138"/>
      <c r="AHW360" s="138"/>
      <c r="AHX360" s="138"/>
      <c r="AHY360" s="138"/>
      <c r="AHZ360" s="138"/>
      <c r="AIA360" s="138"/>
      <c r="AIB360" s="138"/>
      <c r="AIC360" s="138"/>
      <c r="AID360" s="138"/>
      <c r="AIE360" s="138"/>
      <c r="AIF360" s="138"/>
      <c r="AIG360" s="138"/>
      <c r="AIH360" s="138"/>
      <c r="AII360" s="138"/>
      <c r="AIJ360" s="138"/>
      <c r="AIK360" s="138"/>
      <c r="AIL360" s="138"/>
      <c r="AIM360" s="138"/>
      <c r="AIN360" s="138"/>
      <c r="AIO360" s="138"/>
      <c r="AIP360" s="138"/>
      <c r="AIQ360" s="138"/>
      <c r="AIR360" s="138"/>
      <c r="AIS360" s="138"/>
      <c r="AIT360" s="138"/>
      <c r="AIU360" s="138"/>
      <c r="AIV360" s="138"/>
      <c r="AIW360" s="138"/>
      <c r="AIX360" s="138"/>
      <c r="AIY360" s="138"/>
      <c r="AIZ360" s="138"/>
      <c r="AJA360" s="138"/>
      <c r="AJB360" s="138"/>
      <c r="AJC360" s="138"/>
      <c r="AJD360" s="138"/>
      <c r="AJE360" s="138"/>
      <c r="AJF360" s="138"/>
      <c r="AJG360" s="138"/>
      <c r="AJH360" s="138"/>
      <c r="AJI360" s="138"/>
      <c r="AJJ360" s="138"/>
      <c r="AJK360" s="138"/>
      <c r="AJL360" s="138"/>
      <c r="AJM360" s="138"/>
      <c r="AJN360" s="138"/>
      <c r="AJO360" s="138"/>
      <c r="AJP360" s="138"/>
      <c r="AJQ360" s="138"/>
      <c r="AJR360" s="138"/>
      <c r="AJS360" s="138"/>
      <c r="AJT360" s="138"/>
      <c r="AJU360" s="138"/>
      <c r="AJV360" s="138"/>
      <c r="AJW360" s="138"/>
      <c r="AJX360" s="138"/>
      <c r="AJY360" s="138"/>
      <c r="AJZ360" s="138"/>
      <c r="AKA360" s="138"/>
      <c r="AKB360" s="138"/>
      <c r="AKC360" s="138"/>
      <c r="AKD360" s="138"/>
      <c r="AKE360" s="138"/>
      <c r="AKF360" s="138"/>
      <c r="AKG360" s="138"/>
      <c r="AKH360" s="138"/>
      <c r="AKI360" s="138"/>
      <c r="AKJ360" s="138"/>
      <c r="AKK360" s="138"/>
      <c r="AKL360" s="138"/>
      <c r="AKM360" s="138"/>
      <c r="AKN360" s="138"/>
      <c r="AKO360" s="138"/>
      <c r="AKP360" s="138"/>
      <c r="AKQ360" s="138"/>
      <c r="AKR360" s="138"/>
      <c r="AKS360" s="138"/>
      <c r="AKT360" s="138"/>
      <c r="AKU360" s="138"/>
      <c r="AKV360" s="138"/>
      <c r="AKW360" s="138"/>
      <c r="AKX360" s="138"/>
      <c r="AKY360" s="138"/>
      <c r="AKZ360" s="138"/>
      <c r="ALA360" s="138"/>
      <c r="ALB360" s="138"/>
      <c r="ALC360" s="138"/>
      <c r="ALD360" s="138"/>
      <c r="ALE360" s="138"/>
      <c r="ALF360" s="138"/>
      <c r="ALG360" s="138"/>
      <c r="ALH360" s="138"/>
      <c r="ALI360" s="138"/>
      <c r="ALJ360" s="138"/>
      <c r="ALK360" s="138"/>
      <c r="ALL360" s="138"/>
      <c r="ALM360" s="138"/>
      <c r="ALN360" s="138"/>
      <c r="ALO360" s="138"/>
      <c r="ALP360" s="138"/>
      <c r="ALQ360" s="138"/>
      <c r="ALR360" s="138"/>
      <c r="ALS360" s="138"/>
      <c r="ALT360" s="138"/>
      <c r="ALU360" s="138"/>
      <c r="ALV360" s="138"/>
      <c r="ALW360" s="138"/>
      <c r="ALX360" s="138"/>
      <c r="ALY360" s="138"/>
      <c r="ALZ360" s="138"/>
      <c r="AMA360" s="138"/>
      <c r="AMB360" s="138"/>
      <c r="AMC360" s="138"/>
      <c r="AMD360" s="138"/>
      <c r="AME360" s="138"/>
      <c r="AMF360" s="138"/>
      <c r="AMG360" s="138"/>
      <c r="AMH360" s="138"/>
      <c r="AMI360" s="138"/>
      <c r="AMJ360" s="138"/>
      <c r="AMK360" s="138"/>
    </row>
    <row r="361" spans="1:1025" s="140" customFormat="1">
      <c r="A361" s="210"/>
      <c r="B361" s="106"/>
      <c r="C361" s="137"/>
      <c r="D361" s="137"/>
      <c r="E361" s="137"/>
      <c r="F361" s="138"/>
      <c r="G361" s="138"/>
      <c r="H361" s="138"/>
      <c r="I361" s="138"/>
      <c r="J361" s="139"/>
      <c r="K361" s="138"/>
      <c r="M361" s="138"/>
      <c r="N361" s="138"/>
      <c r="O361" s="138"/>
      <c r="P361" s="138"/>
      <c r="Q361" s="138"/>
      <c r="R361" s="138"/>
      <c r="S361" s="138"/>
      <c r="T361" s="138"/>
      <c r="U361" s="138"/>
      <c r="V361" s="138"/>
      <c r="W361" s="138"/>
      <c r="X361" s="138"/>
      <c r="Y361" s="138"/>
      <c r="Z361" s="138"/>
      <c r="AA361" s="138"/>
      <c r="AB361" s="138"/>
      <c r="AC361" s="138"/>
      <c r="AD361" s="138"/>
      <c r="AE361" s="138"/>
      <c r="AF361" s="138"/>
      <c r="AG361" s="138"/>
      <c r="AH361" s="138"/>
      <c r="AI361" s="138"/>
      <c r="AJ361" s="138"/>
      <c r="AK361" s="138"/>
      <c r="AL361" s="138"/>
      <c r="AM361" s="138"/>
      <c r="AN361" s="138"/>
      <c r="AO361" s="138"/>
      <c r="AP361" s="138"/>
      <c r="AQ361" s="138"/>
      <c r="AR361" s="138"/>
      <c r="AS361" s="138"/>
      <c r="AT361" s="138"/>
      <c r="AU361" s="138"/>
      <c r="AV361" s="138"/>
      <c r="AW361" s="138"/>
      <c r="AX361" s="138"/>
      <c r="AY361" s="138"/>
      <c r="AZ361" s="138"/>
      <c r="BA361" s="138"/>
      <c r="BB361" s="138"/>
      <c r="BC361" s="138"/>
      <c r="BD361" s="138"/>
      <c r="BE361" s="138"/>
      <c r="BF361" s="138"/>
      <c r="BG361" s="138"/>
      <c r="BH361" s="138"/>
      <c r="BI361" s="138"/>
      <c r="BJ361" s="138"/>
      <c r="BK361" s="138"/>
      <c r="BL361" s="138"/>
      <c r="BM361" s="138"/>
      <c r="BN361" s="138"/>
      <c r="BO361" s="138"/>
      <c r="BP361" s="138"/>
      <c r="BQ361" s="138"/>
      <c r="BR361" s="138"/>
      <c r="BS361" s="138"/>
      <c r="BT361" s="138"/>
      <c r="BU361" s="138"/>
      <c r="BV361" s="138"/>
      <c r="BW361" s="138"/>
      <c r="BX361" s="138"/>
      <c r="BY361" s="138"/>
      <c r="BZ361" s="138"/>
      <c r="CA361" s="138"/>
      <c r="CB361" s="138"/>
      <c r="CC361" s="138"/>
      <c r="CD361" s="138"/>
      <c r="CE361" s="138"/>
      <c r="CF361" s="138"/>
      <c r="CG361" s="138"/>
      <c r="CH361" s="138"/>
      <c r="CI361" s="138"/>
      <c r="CJ361" s="138"/>
      <c r="CK361" s="138"/>
      <c r="CL361" s="138"/>
      <c r="CM361" s="138"/>
      <c r="CN361" s="138"/>
      <c r="CO361" s="138"/>
      <c r="CP361" s="138"/>
      <c r="CQ361" s="138"/>
      <c r="CR361" s="138"/>
      <c r="CS361" s="138"/>
      <c r="CT361" s="138"/>
      <c r="CU361" s="138"/>
      <c r="CV361" s="138"/>
      <c r="CW361" s="138"/>
      <c r="CX361" s="138"/>
      <c r="CY361" s="138"/>
      <c r="CZ361" s="138"/>
      <c r="DA361" s="138"/>
      <c r="DB361" s="138"/>
      <c r="DC361" s="138"/>
      <c r="DD361" s="138"/>
      <c r="DE361" s="138"/>
      <c r="DF361" s="138"/>
      <c r="DG361" s="138"/>
      <c r="DH361" s="138"/>
      <c r="DI361" s="138"/>
      <c r="DJ361" s="138"/>
      <c r="DK361" s="138"/>
      <c r="DL361" s="138"/>
      <c r="DM361" s="138"/>
      <c r="DN361" s="138"/>
      <c r="DO361" s="138"/>
      <c r="DP361" s="138"/>
      <c r="DQ361" s="138"/>
      <c r="DR361" s="138"/>
      <c r="DS361" s="138"/>
      <c r="DT361" s="138"/>
      <c r="DU361" s="138"/>
      <c r="DV361" s="138"/>
      <c r="DW361" s="138"/>
      <c r="DX361" s="138"/>
      <c r="DY361" s="138"/>
      <c r="DZ361" s="138"/>
      <c r="EA361" s="138"/>
      <c r="EB361" s="138"/>
      <c r="EC361" s="138"/>
      <c r="ED361" s="138"/>
      <c r="EE361" s="138"/>
      <c r="EF361" s="138"/>
      <c r="EG361" s="138"/>
      <c r="EH361" s="138"/>
      <c r="EI361" s="138"/>
      <c r="EJ361" s="138"/>
      <c r="EK361" s="138"/>
      <c r="EL361" s="138"/>
      <c r="EM361" s="138"/>
      <c r="EN361" s="138"/>
      <c r="EO361" s="138"/>
      <c r="EP361" s="138"/>
      <c r="EQ361" s="138"/>
      <c r="ER361" s="138"/>
      <c r="ES361" s="138"/>
      <c r="ET361" s="138"/>
      <c r="EU361" s="138"/>
      <c r="EV361" s="138"/>
      <c r="EW361" s="138"/>
      <c r="EX361" s="138"/>
      <c r="EY361" s="138"/>
      <c r="EZ361" s="138"/>
      <c r="FA361" s="138"/>
      <c r="FB361" s="138"/>
      <c r="FC361" s="138"/>
      <c r="FD361" s="138"/>
      <c r="FE361" s="138"/>
      <c r="FF361" s="138"/>
      <c r="FG361" s="138"/>
      <c r="FH361" s="138"/>
      <c r="FI361" s="138"/>
      <c r="FJ361" s="138"/>
      <c r="FK361" s="138"/>
      <c r="FL361" s="138"/>
      <c r="FM361" s="138"/>
      <c r="FN361" s="138"/>
      <c r="FO361" s="138"/>
      <c r="FP361" s="138"/>
      <c r="FQ361" s="138"/>
      <c r="FR361" s="138"/>
      <c r="FS361" s="138"/>
      <c r="FT361" s="138"/>
      <c r="FU361" s="138"/>
      <c r="FV361" s="138"/>
      <c r="FW361" s="138"/>
      <c r="FX361" s="138"/>
      <c r="FY361" s="138"/>
      <c r="FZ361" s="138"/>
      <c r="GA361" s="138"/>
      <c r="GB361" s="138"/>
      <c r="GC361" s="138"/>
      <c r="GD361" s="138"/>
      <c r="GE361" s="138"/>
      <c r="GF361" s="138"/>
      <c r="GG361" s="138"/>
      <c r="GH361" s="138"/>
      <c r="GI361" s="138"/>
      <c r="GJ361" s="138"/>
      <c r="GK361" s="138"/>
      <c r="GL361" s="138"/>
      <c r="GM361" s="138"/>
      <c r="GN361" s="138"/>
      <c r="GO361" s="138"/>
      <c r="GP361" s="138"/>
      <c r="GQ361" s="138"/>
      <c r="GR361" s="138"/>
      <c r="GS361" s="138"/>
      <c r="GT361" s="138"/>
      <c r="GU361" s="138"/>
      <c r="GV361" s="138"/>
      <c r="GW361" s="138"/>
      <c r="GX361" s="138"/>
      <c r="GY361" s="138"/>
      <c r="GZ361" s="138"/>
      <c r="HA361" s="138"/>
      <c r="HB361" s="138"/>
      <c r="HC361" s="138"/>
      <c r="HD361" s="138"/>
      <c r="HE361" s="138"/>
      <c r="HF361" s="138"/>
      <c r="HG361" s="138"/>
      <c r="HH361" s="138"/>
      <c r="HI361" s="138"/>
      <c r="HJ361" s="138"/>
      <c r="HK361" s="138"/>
      <c r="HL361" s="138"/>
      <c r="HM361" s="138"/>
      <c r="HN361" s="138"/>
      <c r="HO361" s="138"/>
      <c r="HP361" s="138"/>
      <c r="HQ361" s="138"/>
      <c r="HR361" s="138"/>
      <c r="HS361" s="138"/>
      <c r="HT361" s="138"/>
      <c r="HU361" s="138"/>
      <c r="HV361" s="138"/>
      <c r="HW361" s="138"/>
      <c r="HX361" s="138"/>
      <c r="HY361" s="138"/>
      <c r="HZ361" s="138"/>
      <c r="IA361" s="138"/>
      <c r="IB361" s="138"/>
      <c r="IC361" s="138"/>
      <c r="ID361" s="138"/>
      <c r="IE361" s="138"/>
      <c r="IF361" s="138"/>
      <c r="IG361" s="138"/>
      <c r="IH361" s="138"/>
      <c r="II361" s="138"/>
      <c r="IJ361" s="138"/>
      <c r="IK361" s="138"/>
      <c r="IL361" s="138"/>
      <c r="IM361" s="138"/>
      <c r="IN361" s="138"/>
      <c r="IO361" s="138"/>
      <c r="IP361" s="138"/>
      <c r="IQ361" s="138"/>
      <c r="IR361" s="138"/>
      <c r="IS361" s="138"/>
      <c r="IT361" s="138"/>
      <c r="IU361" s="138"/>
      <c r="IV361" s="138"/>
      <c r="IW361" s="138"/>
      <c r="IX361" s="138"/>
      <c r="IY361" s="138"/>
      <c r="IZ361" s="138"/>
      <c r="JA361" s="138"/>
      <c r="JB361" s="138"/>
      <c r="JC361" s="138"/>
      <c r="JD361" s="138"/>
      <c r="JE361" s="138"/>
      <c r="JF361" s="138"/>
      <c r="JG361" s="138"/>
      <c r="JH361" s="138"/>
      <c r="JI361" s="138"/>
      <c r="JJ361" s="138"/>
      <c r="JK361" s="138"/>
      <c r="JL361" s="138"/>
      <c r="JM361" s="138"/>
      <c r="JN361" s="138"/>
      <c r="JO361" s="138"/>
      <c r="JP361" s="138"/>
      <c r="JQ361" s="138"/>
      <c r="JR361" s="138"/>
      <c r="JS361" s="138"/>
      <c r="JT361" s="138"/>
      <c r="JU361" s="138"/>
      <c r="JV361" s="138"/>
      <c r="JW361" s="138"/>
      <c r="JX361" s="138"/>
      <c r="JY361" s="138"/>
      <c r="JZ361" s="138"/>
      <c r="KA361" s="138"/>
      <c r="KB361" s="138"/>
      <c r="KC361" s="138"/>
      <c r="KD361" s="138"/>
      <c r="KE361" s="138"/>
      <c r="KF361" s="138"/>
      <c r="KG361" s="138"/>
      <c r="KH361" s="138"/>
      <c r="KI361" s="138"/>
      <c r="KJ361" s="138"/>
      <c r="KK361" s="138"/>
      <c r="KL361" s="138"/>
      <c r="KM361" s="138"/>
      <c r="KN361" s="138"/>
      <c r="KO361" s="138"/>
      <c r="KP361" s="138"/>
      <c r="KQ361" s="138"/>
      <c r="KR361" s="138"/>
      <c r="KS361" s="138"/>
      <c r="KT361" s="138"/>
      <c r="KU361" s="138"/>
      <c r="KV361" s="138"/>
      <c r="KW361" s="138"/>
      <c r="KX361" s="138"/>
      <c r="KY361" s="138"/>
      <c r="KZ361" s="138"/>
      <c r="LA361" s="138"/>
      <c r="LB361" s="138"/>
      <c r="LC361" s="138"/>
      <c r="LD361" s="138"/>
      <c r="LE361" s="138"/>
      <c r="LF361" s="138"/>
      <c r="LG361" s="138"/>
      <c r="LH361" s="138"/>
      <c r="LI361" s="138"/>
      <c r="LJ361" s="138"/>
      <c r="LK361" s="138"/>
      <c r="LL361" s="138"/>
      <c r="LM361" s="138"/>
      <c r="LN361" s="138"/>
      <c r="LO361" s="138"/>
      <c r="LP361" s="138"/>
      <c r="LQ361" s="138"/>
      <c r="LR361" s="138"/>
      <c r="LS361" s="138"/>
      <c r="LT361" s="138"/>
      <c r="LU361" s="138"/>
      <c r="LV361" s="138"/>
      <c r="LW361" s="138"/>
      <c r="LX361" s="138"/>
      <c r="LY361" s="138"/>
      <c r="LZ361" s="138"/>
      <c r="MA361" s="138"/>
      <c r="MB361" s="138"/>
      <c r="MC361" s="138"/>
      <c r="MD361" s="138"/>
      <c r="ME361" s="138"/>
      <c r="MF361" s="138"/>
      <c r="MG361" s="138"/>
      <c r="MH361" s="138"/>
      <c r="MI361" s="138"/>
      <c r="MJ361" s="138"/>
      <c r="MK361" s="138"/>
      <c r="ML361" s="138"/>
      <c r="MM361" s="138"/>
      <c r="MN361" s="138"/>
      <c r="MO361" s="138"/>
      <c r="MP361" s="138"/>
      <c r="MQ361" s="138"/>
      <c r="MR361" s="138"/>
      <c r="MS361" s="138"/>
      <c r="MT361" s="138"/>
      <c r="MU361" s="138"/>
      <c r="MV361" s="138"/>
      <c r="MW361" s="138"/>
      <c r="MX361" s="138"/>
      <c r="MY361" s="138"/>
      <c r="MZ361" s="138"/>
      <c r="NA361" s="138"/>
      <c r="NB361" s="138"/>
      <c r="NC361" s="138"/>
      <c r="ND361" s="138"/>
      <c r="NE361" s="138"/>
      <c r="NF361" s="138"/>
      <c r="NG361" s="138"/>
      <c r="NH361" s="138"/>
      <c r="NI361" s="138"/>
      <c r="NJ361" s="138"/>
      <c r="NK361" s="138"/>
      <c r="NL361" s="138"/>
      <c r="NM361" s="138"/>
      <c r="NN361" s="138"/>
      <c r="NO361" s="138"/>
      <c r="NP361" s="138"/>
      <c r="NQ361" s="138"/>
      <c r="NR361" s="138"/>
      <c r="NS361" s="138"/>
      <c r="NT361" s="138"/>
      <c r="NU361" s="138"/>
      <c r="NV361" s="138"/>
      <c r="NW361" s="138"/>
      <c r="NX361" s="138"/>
      <c r="NY361" s="138"/>
      <c r="NZ361" s="138"/>
      <c r="OA361" s="138"/>
      <c r="OB361" s="138"/>
      <c r="OC361" s="138"/>
      <c r="OD361" s="138"/>
      <c r="OE361" s="138"/>
      <c r="OF361" s="138"/>
      <c r="OG361" s="138"/>
      <c r="OH361" s="138"/>
      <c r="OI361" s="138"/>
      <c r="OJ361" s="138"/>
      <c r="OK361" s="138"/>
      <c r="OL361" s="138"/>
      <c r="OM361" s="138"/>
      <c r="ON361" s="138"/>
      <c r="OO361" s="138"/>
      <c r="OP361" s="138"/>
      <c r="OQ361" s="138"/>
      <c r="OR361" s="138"/>
      <c r="OS361" s="138"/>
      <c r="OT361" s="138"/>
      <c r="OU361" s="138"/>
      <c r="OV361" s="138"/>
      <c r="OW361" s="138"/>
      <c r="OX361" s="138"/>
      <c r="OY361" s="138"/>
      <c r="OZ361" s="138"/>
      <c r="PA361" s="138"/>
      <c r="PB361" s="138"/>
      <c r="PC361" s="138"/>
      <c r="PD361" s="138"/>
      <c r="PE361" s="138"/>
      <c r="PF361" s="138"/>
      <c r="PG361" s="138"/>
      <c r="PH361" s="138"/>
      <c r="PI361" s="138"/>
      <c r="PJ361" s="138"/>
      <c r="PK361" s="138"/>
      <c r="PL361" s="138"/>
      <c r="PM361" s="138"/>
      <c r="PN361" s="138"/>
      <c r="PO361" s="138"/>
      <c r="PP361" s="138"/>
      <c r="PQ361" s="138"/>
      <c r="PR361" s="138"/>
      <c r="PS361" s="138"/>
      <c r="PT361" s="138"/>
      <c r="PU361" s="138"/>
      <c r="PV361" s="138"/>
      <c r="PW361" s="138"/>
      <c r="PX361" s="138"/>
      <c r="PY361" s="138"/>
      <c r="PZ361" s="138"/>
      <c r="QA361" s="138"/>
      <c r="QB361" s="138"/>
      <c r="QC361" s="138"/>
      <c r="QD361" s="138"/>
      <c r="QE361" s="138"/>
      <c r="QF361" s="138"/>
      <c r="QG361" s="138"/>
      <c r="QH361" s="138"/>
      <c r="QI361" s="138"/>
      <c r="QJ361" s="138"/>
      <c r="QK361" s="138"/>
      <c r="QL361" s="138"/>
      <c r="QM361" s="138"/>
      <c r="QN361" s="138"/>
      <c r="QO361" s="138"/>
      <c r="QP361" s="138"/>
      <c r="QQ361" s="138"/>
      <c r="QR361" s="138"/>
      <c r="QS361" s="138"/>
      <c r="QT361" s="138"/>
      <c r="QU361" s="138"/>
      <c r="QV361" s="138"/>
      <c r="QW361" s="138"/>
      <c r="QX361" s="138"/>
      <c r="QY361" s="138"/>
      <c r="QZ361" s="138"/>
      <c r="RA361" s="138"/>
      <c r="RB361" s="138"/>
      <c r="RC361" s="138"/>
      <c r="RD361" s="138"/>
      <c r="RE361" s="138"/>
      <c r="RF361" s="138"/>
      <c r="RG361" s="138"/>
      <c r="RH361" s="138"/>
      <c r="RI361" s="138"/>
      <c r="RJ361" s="138"/>
      <c r="RK361" s="138"/>
      <c r="RL361" s="138"/>
      <c r="RM361" s="138"/>
      <c r="RN361" s="138"/>
      <c r="RO361" s="138"/>
      <c r="RP361" s="138"/>
      <c r="RQ361" s="138"/>
      <c r="RR361" s="138"/>
      <c r="RS361" s="138"/>
      <c r="RT361" s="138"/>
      <c r="RU361" s="138"/>
      <c r="RV361" s="138"/>
      <c r="RW361" s="138"/>
      <c r="RX361" s="138"/>
      <c r="RY361" s="138"/>
      <c r="RZ361" s="138"/>
      <c r="SA361" s="138"/>
      <c r="SB361" s="138"/>
      <c r="SC361" s="138"/>
      <c r="SD361" s="138"/>
      <c r="SE361" s="138"/>
      <c r="SF361" s="138"/>
      <c r="SG361" s="138"/>
      <c r="SH361" s="138"/>
      <c r="SI361" s="138"/>
      <c r="SJ361" s="138"/>
      <c r="SK361" s="138"/>
      <c r="SL361" s="138"/>
      <c r="SM361" s="138"/>
      <c r="SN361" s="138"/>
      <c r="SO361" s="138"/>
      <c r="SP361" s="138"/>
      <c r="SQ361" s="138"/>
      <c r="SR361" s="138"/>
      <c r="SS361" s="138"/>
      <c r="ST361" s="138"/>
      <c r="SU361" s="138"/>
      <c r="SV361" s="138"/>
      <c r="SW361" s="138"/>
      <c r="SX361" s="138"/>
      <c r="SY361" s="138"/>
      <c r="SZ361" s="138"/>
      <c r="TA361" s="138"/>
      <c r="TB361" s="138"/>
      <c r="TC361" s="138"/>
      <c r="TD361" s="138"/>
      <c r="TE361" s="138"/>
      <c r="TF361" s="138"/>
      <c r="TG361" s="138"/>
      <c r="TH361" s="138"/>
      <c r="TI361" s="138"/>
      <c r="TJ361" s="138"/>
      <c r="TK361" s="138"/>
      <c r="TL361" s="138"/>
      <c r="TM361" s="138"/>
      <c r="TN361" s="138"/>
      <c r="TO361" s="138"/>
      <c r="TP361" s="138"/>
      <c r="TQ361" s="138"/>
      <c r="TR361" s="138"/>
      <c r="TS361" s="138"/>
      <c r="TT361" s="138"/>
      <c r="TU361" s="138"/>
      <c r="TV361" s="138"/>
      <c r="TW361" s="138"/>
      <c r="TX361" s="138"/>
      <c r="TY361" s="138"/>
      <c r="TZ361" s="138"/>
      <c r="UA361" s="138"/>
      <c r="UB361" s="138"/>
      <c r="UC361" s="138"/>
      <c r="UD361" s="138"/>
      <c r="UE361" s="138"/>
      <c r="UF361" s="138"/>
      <c r="UG361" s="138"/>
      <c r="UH361" s="138"/>
      <c r="UI361" s="138"/>
      <c r="UJ361" s="138"/>
      <c r="UK361" s="138"/>
      <c r="UL361" s="138"/>
      <c r="UM361" s="138"/>
      <c r="UN361" s="138"/>
      <c r="UO361" s="138"/>
      <c r="UP361" s="138"/>
      <c r="UQ361" s="138"/>
      <c r="UR361" s="138"/>
      <c r="US361" s="138"/>
      <c r="UT361" s="138"/>
      <c r="UU361" s="138"/>
      <c r="UV361" s="138"/>
      <c r="UW361" s="138"/>
      <c r="UX361" s="138"/>
      <c r="UY361" s="138"/>
      <c r="UZ361" s="138"/>
      <c r="VA361" s="138"/>
      <c r="VB361" s="138"/>
      <c r="VC361" s="138"/>
      <c r="VD361" s="138"/>
      <c r="VE361" s="138"/>
      <c r="VF361" s="138"/>
      <c r="VG361" s="138"/>
      <c r="VH361" s="138"/>
      <c r="VI361" s="138"/>
      <c r="VJ361" s="138"/>
      <c r="VK361" s="138"/>
      <c r="VL361" s="138"/>
      <c r="VM361" s="138"/>
      <c r="VN361" s="138"/>
      <c r="VO361" s="138"/>
      <c r="VP361" s="138"/>
      <c r="VQ361" s="138"/>
      <c r="VR361" s="138"/>
      <c r="VS361" s="138"/>
      <c r="VT361" s="138"/>
      <c r="VU361" s="138"/>
      <c r="VV361" s="138"/>
      <c r="VW361" s="138"/>
      <c r="VX361" s="138"/>
      <c r="VY361" s="138"/>
      <c r="VZ361" s="138"/>
      <c r="WA361" s="138"/>
      <c r="WB361" s="138"/>
      <c r="WC361" s="138"/>
      <c r="WD361" s="138"/>
      <c r="WE361" s="138"/>
      <c r="WF361" s="138"/>
      <c r="WG361" s="138"/>
      <c r="WH361" s="138"/>
      <c r="WI361" s="138"/>
      <c r="WJ361" s="138"/>
      <c r="WK361" s="138"/>
      <c r="WL361" s="138"/>
      <c r="WM361" s="138"/>
      <c r="WN361" s="138"/>
      <c r="WO361" s="138"/>
      <c r="WP361" s="138"/>
      <c r="WQ361" s="138"/>
      <c r="WR361" s="138"/>
      <c r="WS361" s="138"/>
      <c r="WT361" s="138"/>
      <c r="WU361" s="138"/>
      <c r="WV361" s="138"/>
      <c r="WW361" s="138"/>
      <c r="WX361" s="138"/>
      <c r="WY361" s="138"/>
      <c r="WZ361" s="138"/>
      <c r="XA361" s="138"/>
      <c r="XB361" s="138"/>
      <c r="XC361" s="138"/>
      <c r="XD361" s="138"/>
      <c r="XE361" s="138"/>
      <c r="XF361" s="138"/>
      <c r="XG361" s="138"/>
      <c r="XH361" s="138"/>
      <c r="XI361" s="138"/>
      <c r="XJ361" s="138"/>
      <c r="XK361" s="138"/>
      <c r="XL361" s="138"/>
      <c r="XM361" s="138"/>
      <c r="XN361" s="138"/>
      <c r="XO361" s="138"/>
      <c r="XP361" s="138"/>
      <c r="XQ361" s="138"/>
      <c r="XR361" s="138"/>
      <c r="XS361" s="138"/>
      <c r="XT361" s="138"/>
      <c r="XU361" s="138"/>
      <c r="XV361" s="138"/>
      <c r="XW361" s="138"/>
      <c r="XX361" s="138"/>
      <c r="XY361" s="138"/>
      <c r="XZ361" s="138"/>
      <c r="YA361" s="138"/>
      <c r="YB361" s="138"/>
      <c r="YC361" s="138"/>
      <c r="YD361" s="138"/>
      <c r="YE361" s="138"/>
      <c r="YF361" s="138"/>
      <c r="YG361" s="138"/>
      <c r="YH361" s="138"/>
      <c r="YI361" s="138"/>
      <c r="YJ361" s="138"/>
      <c r="YK361" s="138"/>
      <c r="YL361" s="138"/>
      <c r="YM361" s="138"/>
      <c r="YN361" s="138"/>
      <c r="YO361" s="138"/>
      <c r="YP361" s="138"/>
      <c r="YQ361" s="138"/>
      <c r="YR361" s="138"/>
      <c r="YS361" s="138"/>
      <c r="YT361" s="138"/>
      <c r="YU361" s="138"/>
      <c r="YV361" s="138"/>
      <c r="YW361" s="138"/>
      <c r="YX361" s="138"/>
      <c r="YY361" s="138"/>
      <c r="YZ361" s="138"/>
      <c r="ZA361" s="138"/>
      <c r="ZB361" s="138"/>
      <c r="ZC361" s="138"/>
      <c r="ZD361" s="138"/>
      <c r="ZE361" s="138"/>
      <c r="ZF361" s="138"/>
      <c r="ZG361" s="138"/>
      <c r="ZH361" s="138"/>
      <c r="ZI361" s="138"/>
      <c r="ZJ361" s="138"/>
      <c r="ZK361" s="138"/>
      <c r="ZL361" s="138"/>
      <c r="ZM361" s="138"/>
      <c r="ZN361" s="138"/>
      <c r="ZO361" s="138"/>
      <c r="ZP361" s="138"/>
      <c r="ZQ361" s="138"/>
      <c r="ZR361" s="138"/>
      <c r="ZS361" s="138"/>
      <c r="ZT361" s="138"/>
      <c r="ZU361" s="138"/>
      <c r="ZV361" s="138"/>
      <c r="ZW361" s="138"/>
      <c r="ZX361" s="138"/>
      <c r="ZY361" s="138"/>
      <c r="ZZ361" s="138"/>
      <c r="AAA361" s="138"/>
      <c r="AAB361" s="138"/>
      <c r="AAC361" s="138"/>
      <c r="AAD361" s="138"/>
      <c r="AAE361" s="138"/>
      <c r="AAF361" s="138"/>
      <c r="AAG361" s="138"/>
      <c r="AAH361" s="138"/>
      <c r="AAI361" s="138"/>
      <c r="AAJ361" s="138"/>
      <c r="AAK361" s="138"/>
      <c r="AAL361" s="138"/>
      <c r="AAM361" s="138"/>
      <c r="AAN361" s="138"/>
      <c r="AAO361" s="138"/>
      <c r="AAP361" s="138"/>
      <c r="AAQ361" s="138"/>
      <c r="AAR361" s="138"/>
      <c r="AAS361" s="138"/>
      <c r="AAT361" s="138"/>
      <c r="AAU361" s="138"/>
      <c r="AAV361" s="138"/>
      <c r="AAW361" s="138"/>
      <c r="AAX361" s="138"/>
      <c r="AAY361" s="138"/>
      <c r="AAZ361" s="138"/>
      <c r="ABA361" s="138"/>
      <c r="ABB361" s="138"/>
      <c r="ABC361" s="138"/>
      <c r="ABD361" s="138"/>
      <c r="ABE361" s="138"/>
      <c r="ABF361" s="138"/>
      <c r="ABG361" s="138"/>
      <c r="ABH361" s="138"/>
      <c r="ABI361" s="138"/>
      <c r="ABJ361" s="138"/>
      <c r="ABK361" s="138"/>
      <c r="ABL361" s="138"/>
      <c r="ABM361" s="138"/>
      <c r="ABN361" s="138"/>
      <c r="ABO361" s="138"/>
      <c r="ABP361" s="138"/>
      <c r="ABQ361" s="138"/>
      <c r="ABR361" s="138"/>
      <c r="ABS361" s="138"/>
      <c r="ABT361" s="138"/>
      <c r="ABU361" s="138"/>
      <c r="ABV361" s="138"/>
      <c r="ABW361" s="138"/>
      <c r="ABX361" s="138"/>
      <c r="ABY361" s="138"/>
      <c r="ABZ361" s="138"/>
      <c r="ACA361" s="138"/>
      <c r="ACB361" s="138"/>
      <c r="ACC361" s="138"/>
      <c r="ACD361" s="138"/>
      <c r="ACE361" s="138"/>
      <c r="ACF361" s="138"/>
      <c r="ACG361" s="138"/>
      <c r="ACH361" s="138"/>
      <c r="ACI361" s="138"/>
      <c r="ACJ361" s="138"/>
      <c r="ACK361" s="138"/>
      <c r="ACL361" s="138"/>
      <c r="ACM361" s="138"/>
      <c r="ACN361" s="138"/>
      <c r="ACO361" s="138"/>
      <c r="ACP361" s="138"/>
      <c r="ACQ361" s="138"/>
      <c r="ACR361" s="138"/>
      <c r="ACS361" s="138"/>
      <c r="ACT361" s="138"/>
      <c r="ACU361" s="138"/>
      <c r="ACV361" s="138"/>
      <c r="ACW361" s="138"/>
      <c r="ACX361" s="138"/>
      <c r="ACY361" s="138"/>
      <c r="ACZ361" s="138"/>
      <c r="ADA361" s="138"/>
      <c r="ADB361" s="138"/>
      <c r="ADC361" s="138"/>
      <c r="ADD361" s="138"/>
      <c r="ADE361" s="138"/>
      <c r="ADF361" s="138"/>
      <c r="ADG361" s="138"/>
      <c r="ADH361" s="138"/>
      <c r="ADI361" s="138"/>
      <c r="ADJ361" s="138"/>
      <c r="ADK361" s="138"/>
      <c r="ADL361" s="138"/>
      <c r="ADM361" s="138"/>
      <c r="ADN361" s="138"/>
      <c r="ADO361" s="138"/>
      <c r="ADP361" s="138"/>
      <c r="ADQ361" s="138"/>
      <c r="ADR361" s="138"/>
      <c r="ADS361" s="138"/>
      <c r="ADT361" s="138"/>
      <c r="ADU361" s="138"/>
      <c r="ADV361" s="138"/>
      <c r="ADW361" s="138"/>
      <c r="ADX361" s="138"/>
      <c r="ADY361" s="138"/>
      <c r="ADZ361" s="138"/>
      <c r="AEA361" s="138"/>
      <c r="AEB361" s="138"/>
      <c r="AEC361" s="138"/>
      <c r="AED361" s="138"/>
      <c r="AEE361" s="138"/>
      <c r="AEF361" s="138"/>
      <c r="AEG361" s="138"/>
      <c r="AEH361" s="138"/>
      <c r="AEI361" s="138"/>
      <c r="AEJ361" s="138"/>
      <c r="AEK361" s="138"/>
      <c r="AEL361" s="138"/>
      <c r="AEM361" s="138"/>
      <c r="AEN361" s="138"/>
      <c r="AEO361" s="138"/>
      <c r="AEP361" s="138"/>
      <c r="AEQ361" s="138"/>
      <c r="AER361" s="138"/>
      <c r="AES361" s="138"/>
      <c r="AET361" s="138"/>
      <c r="AEU361" s="138"/>
      <c r="AEV361" s="138"/>
      <c r="AEW361" s="138"/>
      <c r="AEX361" s="138"/>
      <c r="AEY361" s="138"/>
      <c r="AEZ361" s="138"/>
      <c r="AFA361" s="138"/>
      <c r="AFB361" s="138"/>
      <c r="AFC361" s="138"/>
      <c r="AFD361" s="138"/>
      <c r="AFE361" s="138"/>
      <c r="AFF361" s="138"/>
      <c r="AFG361" s="138"/>
      <c r="AFH361" s="138"/>
      <c r="AFI361" s="138"/>
      <c r="AFJ361" s="138"/>
      <c r="AFK361" s="138"/>
      <c r="AFL361" s="138"/>
      <c r="AFM361" s="138"/>
      <c r="AFN361" s="138"/>
      <c r="AFO361" s="138"/>
      <c r="AFP361" s="138"/>
      <c r="AFQ361" s="138"/>
      <c r="AFR361" s="138"/>
      <c r="AFS361" s="138"/>
      <c r="AFT361" s="138"/>
      <c r="AFU361" s="138"/>
      <c r="AFV361" s="138"/>
      <c r="AFW361" s="138"/>
      <c r="AFX361" s="138"/>
      <c r="AFY361" s="138"/>
      <c r="AFZ361" s="138"/>
      <c r="AGA361" s="138"/>
      <c r="AGB361" s="138"/>
      <c r="AGC361" s="138"/>
      <c r="AGD361" s="138"/>
      <c r="AGE361" s="138"/>
      <c r="AGF361" s="138"/>
      <c r="AGG361" s="138"/>
      <c r="AGH361" s="138"/>
      <c r="AGI361" s="138"/>
      <c r="AGJ361" s="138"/>
      <c r="AGK361" s="138"/>
      <c r="AGL361" s="138"/>
      <c r="AGM361" s="138"/>
      <c r="AGN361" s="138"/>
      <c r="AGO361" s="138"/>
      <c r="AGP361" s="138"/>
      <c r="AGQ361" s="138"/>
      <c r="AGR361" s="138"/>
      <c r="AGS361" s="138"/>
      <c r="AGT361" s="138"/>
      <c r="AGU361" s="138"/>
      <c r="AGV361" s="138"/>
      <c r="AGW361" s="138"/>
      <c r="AGX361" s="138"/>
      <c r="AGY361" s="138"/>
      <c r="AGZ361" s="138"/>
      <c r="AHA361" s="138"/>
      <c r="AHB361" s="138"/>
      <c r="AHC361" s="138"/>
      <c r="AHD361" s="138"/>
      <c r="AHE361" s="138"/>
      <c r="AHF361" s="138"/>
      <c r="AHG361" s="138"/>
      <c r="AHH361" s="138"/>
      <c r="AHI361" s="138"/>
      <c r="AHJ361" s="138"/>
      <c r="AHK361" s="138"/>
      <c r="AHL361" s="138"/>
      <c r="AHM361" s="138"/>
      <c r="AHN361" s="138"/>
      <c r="AHO361" s="138"/>
      <c r="AHP361" s="138"/>
      <c r="AHQ361" s="138"/>
      <c r="AHR361" s="138"/>
      <c r="AHS361" s="138"/>
      <c r="AHT361" s="138"/>
      <c r="AHU361" s="138"/>
      <c r="AHV361" s="138"/>
      <c r="AHW361" s="138"/>
      <c r="AHX361" s="138"/>
      <c r="AHY361" s="138"/>
      <c r="AHZ361" s="138"/>
      <c r="AIA361" s="138"/>
      <c r="AIB361" s="138"/>
      <c r="AIC361" s="138"/>
      <c r="AID361" s="138"/>
      <c r="AIE361" s="138"/>
      <c r="AIF361" s="138"/>
      <c r="AIG361" s="138"/>
      <c r="AIH361" s="138"/>
      <c r="AII361" s="138"/>
      <c r="AIJ361" s="138"/>
      <c r="AIK361" s="138"/>
      <c r="AIL361" s="138"/>
      <c r="AIM361" s="138"/>
      <c r="AIN361" s="138"/>
      <c r="AIO361" s="138"/>
      <c r="AIP361" s="138"/>
      <c r="AIQ361" s="138"/>
      <c r="AIR361" s="138"/>
      <c r="AIS361" s="138"/>
      <c r="AIT361" s="138"/>
      <c r="AIU361" s="138"/>
      <c r="AIV361" s="138"/>
      <c r="AIW361" s="138"/>
      <c r="AIX361" s="138"/>
      <c r="AIY361" s="138"/>
      <c r="AIZ361" s="138"/>
      <c r="AJA361" s="138"/>
      <c r="AJB361" s="138"/>
      <c r="AJC361" s="138"/>
      <c r="AJD361" s="138"/>
      <c r="AJE361" s="138"/>
      <c r="AJF361" s="138"/>
      <c r="AJG361" s="138"/>
      <c r="AJH361" s="138"/>
      <c r="AJI361" s="138"/>
      <c r="AJJ361" s="138"/>
      <c r="AJK361" s="138"/>
      <c r="AJL361" s="138"/>
      <c r="AJM361" s="138"/>
      <c r="AJN361" s="138"/>
      <c r="AJO361" s="138"/>
      <c r="AJP361" s="138"/>
      <c r="AJQ361" s="138"/>
      <c r="AJR361" s="138"/>
      <c r="AJS361" s="138"/>
      <c r="AJT361" s="138"/>
      <c r="AJU361" s="138"/>
      <c r="AJV361" s="138"/>
      <c r="AJW361" s="138"/>
      <c r="AJX361" s="138"/>
      <c r="AJY361" s="138"/>
      <c r="AJZ361" s="138"/>
      <c r="AKA361" s="138"/>
      <c r="AKB361" s="138"/>
      <c r="AKC361" s="138"/>
      <c r="AKD361" s="138"/>
      <c r="AKE361" s="138"/>
      <c r="AKF361" s="138"/>
      <c r="AKG361" s="138"/>
      <c r="AKH361" s="138"/>
      <c r="AKI361" s="138"/>
      <c r="AKJ361" s="138"/>
      <c r="AKK361" s="138"/>
      <c r="AKL361" s="138"/>
      <c r="AKM361" s="138"/>
      <c r="AKN361" s="138"/>
      <c r="AKO361" s="138"/>
      <c r="AKP361" s="138"/>
      <c r="AKQ361" s="138"/>
      <c r="AKR361" s="138"/>
      <c r="AKS361" s="138"/>
      <c r="AKT361" s="138"/>
      <c r="AKU361" s="138"/>
      <c r="AKV361" s="138"/>
      <c r="AKW361" s="138"/>
      <c r="AKX361" s="138"/>
      <c r="AKY361" s="138"/>
      <c r="AKZ361" s="138"/>
      <c r="ALA361" s="138"/>
      <c r="ALB361" s="138"/>
      <c r="ALC361" s="138"/>
      <c r="ALD361" s="138"/>
      <c r="ALE361" s="138"/>
      <c r="ALF361" s="138"/>
      <c r="ALG361" s="138"/>
      <c r="ALH361" s="138"/>
      <c r="ALI361" s="138"/>
      <c r="ALJ361" s="138"/>
      <c r="ALK361" s="138"/>
      <c r="ALL361" s="138"/>
      <c r="ALM361" s="138"/>
      <c r="ALN361" s="138"/>
      <c r="ALO361" s="138"/>
      <c r="ALP361" s="138"/>
      <c r="ALQ361" s="138"/>
      <c r="ALR361" s="138"/>
      <c r="ALS361" s="138"/>
      <c r="ALT361" s="138"/>
      <c r="ALU361" s="138"/>
      <c r="ALV361" s="138"/>
      <c r="ALW361" s="138"/>
      <c r="ALX361" s="138"/>
      <c r="ALY361" s="138"/>
      <c r="ALZ361" s="138"/>
      <c r="AMA361" s="138"/>
      <c r="AMB361" s="138"/>
      <c r="AMC361" s="138"/>
      <c r="AMD361" s="138"/>
      <c r="AME361" s="138"/>
      <c r="AMF361" s="138"/>
      <c r="AMG361" s="138"/>
      <c r="AMH361" s="138"/>
      <c r="AMI361" s="138"/>
      <c r="AMJ361" s="138"/>
      <c r="AMK361" s="138"/>
    </row>
    <row r="362" spans="1:1025" s="140" customFormat="1">
      <c r="A362" s="210"/>
      <c r="B362" s="106"/>
      <c r="C362" s="137"/>
      <c r="D362" s="137"/>
      <c r="E362" s="137"/>
      <c r="F362" s="138"/>
      <c r="G362" s="138"/>
      <c r="H362" s="138"/>
      <c r="I362" s="138"/>
      <c r="J362" s="139"/>
      <c r="K362" s="138"/>
      <c r="M362" s="138"/>
      <c r="N362" s="138"/>
      <c r="O362" s="138"/>
      <c r="P362" s="138"/>
      <c r="Q362" s="138"/>
      <c r="R362" s="138"/>
      <c r="S362" s="138"/>
      <c r="T362" s="138"/>
      <c r="U362" s="138"/>
      <c r="V362" s="138"/>
      <c r="W362" s="138"/>
      <c r="X362" s="138"/>
      <c r="Y362" s="138"/>
      <c r="Z362" s="138"/>
      <c r="AA362" s="138"/>
      <c r="AB362" s="138"/>
      <c r="AC362" s="138"/>
      <c r="AD362" s="138"/>
      <c r="AE362" s="138"/>
      <c r="AF362" s="138"/>
      <c r="AG362" s="138"/>
      <c r="AH362" s="138"/>
      <c r="AI362" s="138"/>
      <c r="AJ362" s="138"/>
      <c r="AK362" s="138"/>
      <c r="AL362" s="138"/>
      <c r="AM362" s="138"/>
      <c r="AN362" s="138"/>
      <c r="AO362" s="138"/>
      <c r="AP362" s="138"/>
      <c r="AQ362" s="138"/>
      <c r="AR362" s="138"/>
      <c r="AS362" s="138"/>
      <c r="AT362" s="138"/>
      <c r="AU362" s="138"/>
      <c r="AV362" s="138"/>
      <c r="AW362" s="138"/>
      <c r="AX362" s="138"/>
      <c r="AY362" s="138"/>
      <c r="AZ362" s="138"/>
      <c r="BA362" s="138"/>
      <c r="BB362" s="138"/>
      <c r="BC362" s="138"/>
      <c r="BD362" s="138"/>
      <c r="BE362" s="138"/>
      <c r="BF362" s="138"/>
      <c r="BG362" s="138"/>
      <c r="BH362" s="138"/>
      <c r="BI362" s="138"/>
      <c r="BJ362" s="138"/>
      <c r="BK362" s="138"/>
      <c r="BL362" s="138"/>
      <c r="BM362" s="138"/>
      <c r="BN362" s="138"/>
      <c r="BO362" s="138"/>
      <c r="BP362" s="138"/>
      <c r="BQ362" s="138"/>
      <c r="BR362" s="138"/>
      <c r="BS362" s="138"/>
      <c r="BT362" s="138"/>
      <c r="BU362" s="138"/>
      <c r="BV362" s="138"/>
      <c r="BW362" s="138"/>
      <c r="BX362" s="138"/>
      <c r="BY362" s="138"/>
      <c r="BZ362" s="138"/>
      <c r="CA362" s="138"/>
      <c r="CB362" s="138"/>
      <c r="CC362" s="138"/>
      <c r="CD362" s="138"/>
      <c r="CE362" s="138"/>
      <c r="CF362" s="138"/>
      <c r="CG362" s="138"/>
      <c r="CH362" s="138"/>
      <c r="CI362" s="138"/>
      <c r="CJ362" s="138"/>
      <c r="CK362" s="138"/>
      <c r="CL362" s="138"/>
      <c r="CM362" s="138"/>
      <c r="CN362" s="138"/>
      <c r="CO362" s="138"/>
      <c r="CP362" s="138"/>
      <c r="CQ362" s="138"/>
      <c r="CR362" s="138"/>
      <c r="CS362" s="138"/>
      <c r="CT362" s="138"/>
      <c r="CU362" s="138"/>
      <c r="CV362" s="138"/>
      <c r="CW362" s="138"/>
      <c r="CX362" s="138"/>
      <c r="CY362" s="138"/>
      <c r="CZ362" s="138"/>
      <c r="DA362" s="138"/>
      <c r="DB362" s="138"/>
      <c r="DC362" s="138"/>
      <c r="DD362" s="138"/>
      <c r="DE362" s="138"/>
      <c r="DF362" s="138"/>
      <c r="DG362" s="138"/>
      <c r="DH362" s="138"/>
      <c r="DI362" s="138"/>
      <c r="DJ362" s="138"/>
      <c r="DK362" s="138"/>
      <c r="DL362" s="138"/>
      <c r="DM362" s="138"/>
      <c r="DN362" s="138"/>
      <c r="DO362" s="138"/>
      <c r="DP362" s="138"/>
      <c r="DQ362" s="138"/>
      <c r="DR362" s="138"/>
      <c r="DS362" s="138"/>
      <c r="DT362" s="138"/>
      <c r="DU362" s="138"/>
      <c r="DV362" s="138"/>
      <c r="DW362" s="138"/>
      <c r="DX362" s="138"/>
      <c r="DY362" s="138"/>
      <c r="DZ362" s="138"/>
      <c r="EA362" s="138"/>
      <c r="EB362" s="138"/>
      <c r="EC362" s="138"/>
      <c r="ED362" s="138"/>
      <c r="EE362" s="138"/>
      <c r="EF362" s="138"/>
      <c r="EG362" s="138"/>
      <c r="EH362" s="138"/>
      <c r="EI362" s="138"/>
      <c r="EJ362" s="138"/>
      <c r="EK362" s="138"/>
      <c r="EL362" s="138"/>
      <c r="EM362" s="138"/>
      <c r="EN362" s="138"/>
      <c r="EO362" s="138"/>
      <c r="EP362" s="138"/>
      <c r="EQ362" s="138"/>
      <c r="ER362" s="138"/>
      <c r="ES362" s="138"/>
      <c r="ET362" s="138"/>
      <c r="EU362" s="138"/>
      <c r="EV362" s="138"/>
      <c r="EW362" s="138"/>
      <c r="EX362" s="138"/>
      <c r="EY362" s="138"/>
      <c r="EZ362" s="138"/>
      <c r="FA362" s="138"/>
      <c r="FB362" s="138"/>
      <c r="FC362" s="138"/>
      <c r="FD362" s="138"/>
      <c r="FE362" s="138"/>
      <c r="FF362" s="138"/>
      <c r="FG362" s="138"/>
      <c r="FH362" s="138"/>
      <c r="FI362" s="138"/>
      <c r="FJ362" s="138"/>
      <c r="FK362" s="138"/>
      <c r="FL362" s="138"/>
      <c r="FM362" s="138"/>
      <c r="FN362" s="138"/>
      <c r="FO362" s="138"/>
      <c r="FP362" s="138"/>
      <c r="FQ362" s="138"/>
      <c r="FR362" s="138"/>
      <c r="FS362" s="138"/>
      <c r="FT362" s="138"/>
      <c r="FU362" s="138"/>
      <c r="FV362" s="138"/>
      <c r="FW362" s="138"/>
      <c r="FX362" s="138"/>
      <c r="FY362" s="138"/>
      <c r="FZ362" s="138"/>
      <c r="GA362" s="138"/>
      <c r="GB362" s="138"/>
      <c r="GC362" s="138"/>
      <c r="GD362" s="138"/>
      <c r="GE362" s="138"/>
      <c r="GF362" s="138"/>
      <c r="GG362" s="138"/>
      <c r="GH362" s="138"/>
      <c r="GI362" s="138"/>
      <c r="GJ362" s="138"/>
      <c r="GK362" s="138"/>
      <c r="GL362" s="138"/>
      <c r="GM362" s="138"/>
      <c r="GN362" s="138"/>
      <c r="GO362" s="138"/>
      <c r="GP362" s="138"/>
      <c r="GQ362" s="138"/>
      <c r="GR362" s="138"/>
      <c r="GS362" s="138"/>
      <c r="GT362" s="138"/>
      <c r="GU362" s="138"/>
      <c r="GV362" s="138"/>
      <c r="GW362" s="138"/>
      <c r="GX362" s="138"/>
      <c r="GY362" s="138"/>
      <c r="GZ362" s="138"/>
      <c r="HA362" s="138"/>
      <c r="HB362" s="138"/>
      <c r="HC362" s="138"/>
      <c r="HD362" s="138"/>
      <c r="HE362" s="138"/>
      <c r="HF362" s="138"/>
      <c r="HG362" s="138"/>
      <c r="HH362" s="138"/>
      <c r="HI362" s="138"/>
      <c r="HJ362" s="138"/>
      <c r="HK362" s="138"/>
      <c r="HL362" s="138"/>
      <c r="HM362" s="138"/>
      <c r="HN362" s="138"/>
      <c r="HO362" s="138"/>
      <c r="HP362" s="138"/>
      <c r="HQ362" s="138"/>
      <c r="HR362" s="138"/>
      <c r="HS362" s="138"/>
      <c r="HT362" s="138"/>
      <c r="HU362" s="138"/>
      <c r="HV362" s="138"/>
      <c r="HW362" s="138"/>
      <c r="HX362" s="138"/>
      <c r="HY362" s="138"/>
      <c r="HZ362" s="138"/>
      <c r="IA362" s="138"/>
      <c r="IB362" s="138"/>
      <c r="IC362" s="138"/>
      <c r="ID362" s="138"/>
      <c r="IE362" s="138"/>
      <c r="IF362" s="138"/>
      <c r="IG362" s="138"/>
      <c r="IH362" s="138"/>
      <c r="II362" s="138"/>
      <c r="IJ362" s="138"/>
      <c r="IK362" s="138"/>
      <c r="IL362" s="138"/>
      <c r="IM362" s="138"/>
      <c r="IN362" s="138"/>
      <c r="IO362" s="138"/>
      <c r="IP362" s="138"/>
      <c r="IQ362" s="138"/>
      <c r="IR362" s="138"/>
      <c r="IS362" s="138"/>
      <c r="IT362" s="138"/>
      <c r="IU362" s="138"/>
      <c r="IV362" s="138"/>
      <c r="IW362" s="138"/>
      <c r="IX362" s="138"/>
      <c r="IY362" s="138"/>
      <c r="IZ362" s="138"/>
      <c r="JA362" s="138"/>
      <c r="JB362" s="138"/>
      <c r="JC362" s="138"/>
      <c r="JD362" s="138"/>
      <c r="JE362" s="138"/>
      <c r="JF362" s="138"/>
      <c r="JG362" s="138"/>
      <c r="JH362" s="138"/>
      <c r="JI362" s="138"/>
      <c r="JJ362" s="138"/>
      <c r="JK362" s="138"/>
      <c r="JL362" s="138"/>
      <c r="JM362" s="138"/>
      <c r="JN362" s="138"/>
      <c r="JO362" s="138"/>
      <c r="JP362" s="138"/>
      <c r="JQ362" s="138"/>
      <c r="JR362" s="138"/>
      <c r="JS362" s="138"/>
      <c r="JT362" s="138"/>
      <c r="JU362" s="138"/>
      <c r="JV362" s="138"/>
      <c r="JW362" s="138"/>
      <c r="JX362" s="138"/>
      <c r="JY362" s="138"/>
      <c r="JZ362" s="138"/>
      <c r="KA362" s="138"/>
      <c r="KB362" s="138"/>
      <c r="KC362" s="138"/>
      <c r="KD362" s="138"/>
      <c r="KE362" s="138"/>
      <c r="KF362" s="138"/>
      <c r="KG362" s="138"/>
      <c r="KH362" s="138"/>
      <c r="KI362" s="138"/>
      <c r="KJ362" s="138"/>
      <c r="KK362" s="138"/>
      <c r="KL362" s="138"/>
      <c r="KM362" s="138"/>
      <c r="KN362" s="138"/>
      <c r="KO362" s="138"/>
      <c r="KP362" s="138"/>
      <c r="KQ362" s="138"/>
      <c r="KR362" s="138"/>
      <c r="KS362" s="138"/>
      <c r="KT362" s="138"/>
      <c r="KU362" s="138"/>
      <c r="KV362" s="138"/>
      <c r="KW362" s="138"/>
      <c r="KX362" s="138"/>
      <c r="KY362" s="138"/>
      <c r="KZ362" s="138"/>
      <c r="LA362" s="138"/>
      <c r="LB362" s="138"/>
      <c r="LC362" s="138"/>
      <c r="LD362" s="138"/>
      <c r="LE362" s="138"/>
      <c r="LF362" s="138"/>
      <c r="LG362" s="138"/>
      <c r="LH362" s="138"/>
      <c r="LI362" s="138"/>
      <c r="LJ362" s="138"/>
      <c r="LK362" s="138"/>
      <c r="LL362" s="138"/>
      <c r="LM362" s="138"/>
      <c r="LN362" s="138"/>
      <c r="LO362" s="138"/>
      <c r="LP362" s="138"/>
      <c r="LQ362" s="138"/>
      <c r="LR362" s="138"/>
      <c r="LS362" s="138"/>
      <c r="LT362" s="138"/>
      <c r="LU362" s="138"/>
      <c r="LV362" s="138"/>
      <c r="LW362" s="138"/>
      <c r="LX362" s="138"/>
      <c r="LY362" s="138"/>
      <c r="LZ362" s="138"/>
      <c r="MA362" s="138"/>
      <c r="MB362" s="138"/>
      <c r="MC362" s="138"/>
      <c r="MD362" s="138"/>
      <c r="ME362" s="138"/>
      <c r="MF362" s="138"/>
      <c r="MG362" s="138"/>
      <c r="MH362" s="138"/>
      <c r="MI362" s="138"/>
      <c r="MJ362" s="138"/>
      <c r="MK362" s="138"/>
      <c r="ML362" s="138"/>
      <c r="MM362" s="138"/>
      <c r="MN362" s="138"/>
      <c r="MO362" s="138"/>
      <c r="MP362" s="138"/>
      <c r="MQ362" s="138"/>
      <c r="MR362" s="138"/>
      <c r="MS362" s="138"/>
      <c r="MT362" s="138"/>
      <c r="MU362" s="138"/>
      <c r="MV362" s="138"/>
      <c r="MW362" s="138"/>
      <c r="MX362" s="138"/>
      <c r="MY362" s="138"/>
      <c r="MZ362" s="138"/>
      <c r="NA362" s="138"/>
      <c r="NB362" s="138"/>
      <c r="NC362" s="138"/>
      <c r="ND362" s="138"/>
      <c r="NE362" s="138"/>
      <c r="NF362" s="138"/>
      <c r="NG362" s="138"/>
      <c r="NH362" s="138"/>
      <c r="NI362" s="138"/>
      <c r="NJ362" s="138"/>
      <c r="NK362" s="138"/>
      <c r="NL362" s="138"/>
      <c r="NM362" s="138"/>
      <c r="NN362" s="138"/>
      <c r="NO362" s="138"/>
      <c r="NP362" s="138"/>
      <c r="NQ362" s="138"/>
      <c r="NR362" s="138"/>
      <c r="NS362" s="138"/>
      <c r="NT362" s="138"/>
      <c r="NU362" s="138"/>
      <c r="NV362" s="138"/>
      <c r="NW362" s="138"/>
      <c r="NX362" s="138"/>
      <c r="NY362" s="138"/>
      <c r="NZ362" s="138"/>
      <c r="OA362" s="138"/>
      <c r="OB362" s="138"/>
      <c r="OC362" s="138"/>
      <c r="OD362" s="138"/>
      <c r="OE362" s="138"/>
      <c r="OF362" s="138"/>
      <c r="OG362" s="138"/>
      <c r="OH362" s="138"/>
      <c r="OI362" s="138"/>
      <c r="OJ362" s="138"/>
      <c r="OK362" s="138"/>
      <c r="OL362" s="138"/>
      <c r="OM362" s="138"/>
      <c r="ON362" s="138"/>
      <c r="OO362" s="138"/>
      <c r="OP362" s="138"/>
      <c r="OQ362" s="138"/>
      <c r="OR362" s="138"/>
      <c r="OS362" s="138"/>
      <c r="OT362" s="138"/>
      <c r="OU362" s="138"/>
      <c r="OV362" s="138"/>
      <c r="OW362" s="138"/>
      <c r="OX362" s="138"/>
      <c r="OY362" s="138"/>
      <c r="OZ362" s="138"/>
      <c r="PA362" s="138"/>
      <c r="PB362" s="138"/>
      <c r="PC362" s="138"/>
      <c r="PD362" s="138"/>
      <c r="PE362" s="138"/>
      <c r="PF362" s="138"/>
      <c r="PG362" s="138"/>
      <c r="PH362" s="138"/>
      <c r="PI362" s="138"/>
      <c r="PJ362" s="138"/>
      <c r="PK362" s="138"/>
      <c r="PL362" s="138"/>
      <c r="PM362" s="138"/>
      <c r="PN362" s="138"/>
      <c r="PO362" s="138"/>
      <c r="PP362" s="138"/>
      <c r="PQ362" s="138"/>
      <c r="PR362" s="138"/>
      <c r="PS362" s="138"/>
      <c r="PT362" s="138"/>
      <c r="PU362" s="138"/>
      <c r="PV362" s="138"/>
      <c r="PW362" s="138"/>
      <c r="PX362" s="138"/>
      <c r="PY362" s="138"/>
      <c r="PZ362" s="138"/>
      <c r="QA362" s="138"/>
      <c r="QB362" s="138"/>
      <c r="QC362" s="138"/>
      <c r="QD362" s="138"/>
      <c r="QE362" s="138"/>
      <c r="QF362" s="138"/>
      <c r="QG362" s="138"/>
      <c r="QH362" s="138"/>
      <c r="QI362" s="138"/>
      <c r="QJ362" s="138"/>
      <c r="QK362" s="138"/>
      <c r="QL362" s="138"/>
      <c r="QM362" s="138"/>
      <c r="QN362" s="138"/>
      <c r="QO362" s="138"/>
      <c r="QP362" s="138"/>
      <c r="QQ362" s="138"/>
      <c r="QR362" s="138"/>
      <c r="QS362" s="138"/>
      <c r="QT362" s="138"/>
      <c r="QU362" s="138"/>
      <c r="QV362" s="138"/>
      <c r="QW362" s="138"/>
      <c r="QX362" s="138"/>
      <c r="QY362" s="138"/>
      <c r="QZ362" s="138"/>
      <c r="RA362" s="138"/>
      <c r="RB362" s="138"/>
      <c r="RC362" s="138"/>
      <c r="RD362" s="138"/>
      <c r="RE362" s="138"/>
      <c r="RF362" s="138"/>
      <c r="RG362" s="138"/>
      <c r="RH362" s="138"/>
      <c r="RI362" s="138"/>
      <c r="RJ362" s="138"/>
      <c r="RK362" s="138"/>
      <c r="RL362" s="138"/>
      <c r="RM362" s="138"/>
      <c r="RN362" s="138"/>
      <c r="RO362" s="138"/>
      <c r="RP362" s="138"/>
      <c r="RQ362" s="138"/>
      <c r="RR362" s="138"/>
      <c r="RS362" s="138"/>
      <c r="RT362" s="138"/>
      <c r="RU362" s="138"/>
      <c r="RV362" s="138"/>
      <c r="RW362" s="138"/>
      <c r="RX362" s="138"/>
      <c r="RY362" s="138"/>
      <c r="RZ362" s="138"/>
      <c r="SA362" s="138"/>
      <c r="SB362" s="138"/>
      <c r="SC362" s="138"/>
      <c r="SD362" s="138"/>
      <c r="SE362" s="138"/>
      <c r="SF362" s="138"/>
      <c r="SG362" s="138"/>
      <c r="SH362" s="138"/>
      <c r="SI362" s="138"/>
      <c r="SJ362" s="138"/>
      <c r="SK362" s="138"/>
      <c r="SL362" s="138"/>
      <c r="SM362" s="138"/>
      <c r="SN362" s="138"/>
      <c r="SO362" s="138"/>
      <c r="SP362" s="138"/>
      <c r="SQ362" s="138"/>
      <c r="SR362" s="138"/>
      <c r="SS362" s="138"/>
      <c r="ST362" s="138"/>
      <c r="SU362" s="138"/>
      <c r="SV362" s="138"/>
      <c r="SW362" s="138"/>
      <c r="SX362" s="138"/>
      <c r="SY362" s="138"/>
      <c r="SZ362" s="138"/>
      <c r="TA362" s="138"/>
      <c r="TB362" s="138"/>
      <c r="TC362" s="138"/>
      <c r="TD362" s="138"/>
      <c r="TE362" s="138"/>
      <c r="TF362" s="138"/>
      <c r="TG362" s="138"/>
      <c r="TH362" s="138"/>
      <c r="TI362" s="138"/>
      <c r="TJ362" s="138"/>
      <c r="TK362" s="138"/>
      <c r="TL362" s="138"/>
      <c r="TM362" s="138"/>
      <c r="TN362" s="138"/>
      <c r="TO362" s="138"/>
      <c r="TP362" s="138"/>
      <c r="TQ362" s="138"/>
      <c r="TR362" s="138"/>
      <c r="TS362" s="138"/>
      <c r="TT362" s="138"/>
      <c r="TU362" s="138"/>
      <c r="TV362" s="138"/>
      <c r="TW362" s="138"/>
      <c r="TX362" s="138"/>
      <c r="TY362" s="138"/>
      <c r="TZ362" s="138"/>
      <c r="UA362" s="138"/>
      <c r="UB362" s="138"/>
      <c r="UC362" s="138"/>
      <c r="UD362" s="138"/>
      <c r="UE362" s="138"/>
      <c r="UF362" s="138"/>
      <c r="UG362" s="138"/>
      <c r="UH362" s="138"/>
      <c r="UI362" s="138"/>
      <c r="UJ362" s="138"/>
      <c r="UK362" s="138"/>
      <c r="UL362" s="138"/>
      <c r="UM362" s="138"/>
      <c r="UN362" s="138"/>
      <c r="UO362" s="138"/>
      <c r="UP362" s="138"/>
      <c r="UQ362" s="138"/>
      <c r="UR362" s="138"/>
      <c r="US362" s="138"/>
      <c r="UT362" s="138"/>
      <c r="UU362" s="138"/>
      <c r="UV362" s="138"/>
      <c r="UW362" s="138"/>
      <c r="UX362" s="138"/>
      <c r="UY362" s="138"/>
      <c r="UZ362" s="138"/>
      <c r="VA362" s="138"/>
      <c r="VB362" s="138"/>
      <c r="VC362" s="138"/>
      <c r="VD362" s="138"/>
      <c r="VE362" s="138"/>
      <c r="VF362" s="138"/>
      <c r="VG362" s="138"/>
      <c r="VH362" s="138"/>
      <c r="VI362" s="138"/>
      <c r="VJ362" s="138"/>
      <c r="VK362" s="138"/>
      <c r="VL362" s="138"/>
      <c r="VM362" s="138"/>
      <c r="VN362" s="138"/>
      <c r="VO362" s="138"/>
      <c r="VP362" s="138"/>
      <c r="VQ362" s="138"/>
      <c r="VR362" s="138"/>
      <c r="VS362" s="138"/>
      <c r="VT362" s="138"/>
      <c r="VU362" s="138"/>
      <c r="VV362" s="138"/>
      <c r="VW362" s="138"/>
      <c r="VX362" s="138"/>
      <c r="VY362" s="138"/>
      <c r="VZ362" s="138"/>
      <c r="WA362" s="138"/>
      <c r="WB362" s="138"/>
      <c r="WC362" s="138"/>
      <c r="WD362" s="138"/>
      <c r="WE362" s="138"/>
      <c r="WF362" s="138"/>
      <c r="WG362" s="138"/>
      <c r="WH362" s="138"/>
      <c r="WI362" s="138"/>
      <c r="WJ362" s="138"/>
      <c r="WK362" s="138"/>
      <c r="WL362" s="138"/>
      <c r="WM362" s="138"/>
      <c r="WN362" s="138"/>
      <c r="WO362" s="138"/>
      <c r="WP362" s="138"/>
      <c r="WQ362" s="138"/>
      <c r="WR362" s="138"/>
      <c r="WS362" s="138"/>
      <c r="WT362" s="138"/>
      <c r="WU362" s="138"/>
      <c r="WV362" s="138"/>
      <c r="WW362" s="138"/>
      <c r="WX362" s="138"/>
      <c r="WY362" s="138"/>
      <c r="WZ362" s="138"/>
      <c r="XA362" s="138"/>
      <c r="XB362" s="138"/>
      <c r="XC362" s="138"/>
      <c r="XD362" s="138"/>
      <c r="XE362" s="138"/>
      <c r="XF362" s="138"/>
      <c r="XG362" s="138"/>
      <c r="XH362" s="138"/>
      <c r="XI362" s="138"/>
      <c r="XJ362" s="138"/>
      <c r="XK362" s="138"/>
      <c r="XL362" s="138"/>
      <c r="XM362" s="138"/>
      <c r="XN362" s="138"/>
      <c r="XO362" s="138"/>
      <c r="XP362" s="138"/>
      <c r="XQ362" s="138"/>
      <c r="XR362" s="138"/>
      <c r="XS362" s="138"/>
      <c r="XT362" s="138"/>
      <c r="XU362" s="138"/>
      <c r="XV362" s="138"/>
      <c r="XW362" s="138"/>
      <c r="XX362" s="138"/>
      <c r="XY362" s="138"/>
      <c r="XZ362" s="138"/>
      <c r="YA362" s="138"/>
      <c r="YB362" s="138"/>
      <c r="YC362" s="138"/>
      <c r="YD362" s="138"/>
      <c r="YE362" s="138"/>
      <c r="YF362" s="138"/>
      <c r="YG362" s="138"/>
      <c r="YH362" s="138"/>
      <c r="YI362" s="138"/>
      <c r="YJ362" s="138"/>
      <c r="YK362" s="138"/>
      <c r="YL362" s="138"/>
      <c r="YM362" s="138"/>
      <c r="YN362" s="138"/>
      <c r="YO362" s="138"/>
      <c r="YP362" s="138"/>
      <c r="YQ362" s="138"/>
      <c r="YR362" s="138"/>
      <c r="YS362" s="138"/>
      <c r="YT362" s="138"/>
      <c r="YU362" s="138"/>
      <c r="YV362" s="138"/>
      <c r="YW362" s="138"/>
      <c r="YX362" s="138"/>
      <c r="YY362" s="138"/>
      <c r="YZ362" s="138"/>
      <c r="ZA362" s="138"/>
      <c r="ZB362" s="138"/>
      <c r="ZC362" s="138"/>
      <c r="ZD362" s="138"/>
      <c r="ZE362" s="138"/>
      <c r="ZF362" s="138"/>
      <c r="ZG362" s="138"/>
      <c r="ZH362" s="138"/>
      <c r="ZI362" s="138"/>
      <c r="ZJ362" s="138"/>
      <c r="ZK362" s="138"/>
      <c r="ZL362" s="138"/>
      <c r="ZM362" s="138"/>
      <c r="ZN362" s="138"/>
      <c r="ZO362" s="138"/>
      <c r="ZP362" s="138"/>
      <c r="ZQ362" s="138"/>
      <c r="ZR362" s="138"/>
      <c r="ZS362" s="138"/>
      <c r="ZT362" s="138"/>
      <c r="ZU362" s="138"/>
      <c r="ZV362" s="138"/>
      <c r="ZW362" s="138"/>
      <c r="ZX362" s="138"/>
      <c r="ZY362" s="138"/>
      <c r="ZZ362" s="138"/>
      <c r="AAA362" s="138"/>
      <c r="AAB362" s="138"/>
      <c r="AAC362" s="138"/>
      <c r="AAD362" s="138"/>
      <c r="AAE362" s="138"/>
      <c r="AAF362" s="138"/>
      <c r="AAG362" s="138"/>
      <c r="AAH362" s="138"/>
      <c r="AAI362" s="138"/>
      <c r="AAJ362" s="138"/>
      <c r="AAK362" s="138"/>
      <c r="AAL362" s="138"/>
      <c r="AAM362" s="138"/>
      <c r="AAN362" s="138"/>
      <c r="AAO362" s="138"/>
      <c r="AAP362" s="138"/>
      <c r="AAQ362" s="138"/>
      <c r="AAR362" s="138"/>
      <c r="AAS362" s="138"/>
      <c r="AAT362" s="138"/>
      <c r="AAU362" s="138"/>
      <c r="AAV362" s="138"/>
      <c r="AAW362" s="138"/>
      <c r="AAX362" s="138"/>
      <c r="AAY362" s="138"/>
      <c r="AAZ362" s="138"/>
      <c r="ABA362" s="138"/>
      <c r="ABB362" s="138"/>
      <c r="ABC362" s="138"/>
      <c r="ABD362" s="138"/>
      <c r="ABE362" s="138"/>
      <c r="ABF362" s="138"/>
      <c r="ABG362" s="138"/>
      <c r="ABH362" s="138"/>
      <c r="ABI362" s="138"/>
      <c r="ABJ362" s="138"/>
      <c r="ABK362" s="138"/>
      <c r="ABL362" s="138"/>
      <c r="ABM362" s="138"/>
      <c r="ABN362" s="138"/>
      <c r="ABO362" s="138"/>
      <c r="ABP362" s="138"/>
      <c r="ABQ362" s="138"/>
      <c r="ABR362" s="138"/>
      <c r="ABS362" s="138"/>
      <c r="ABT362" s="138"/>
      <c r="ABU362" s="138"/>
      <c r="ABV362" s="138"/>
      <c r="ABW362" s="138"/>
      <c r="ABX362" s="138"/>
      <c r="ABY362" s="138"/>
      <c r="ABZ362" s="138"/>
      <c r="ACA362" s="138"/>
      <c r="ACB362" s="138"/>
      <c r="ACC362" s="138"/>
      <c r="ACD362" s="138"/>
      <c r="ACE362" s="138"/>
      <c r="ACF362" s="138"/>
      <c r="ACG362" s="138"/>
      <c r="ACH362" s="138"/>
      <c r="ACI362" s="138"/>
      <c r="ACJ362" s="138"/>
      <c r="ACK362" s="138"/>
      <c r="ACL362" s="138"/>
      <c r="ACM362" s="138"/>
      <c r="ACN362" s="138"/>
      <c r="ACO362" s="138"/>
      <c r="ACP362" s="138"/>
      <c r="ACQ362" s="138"/>
      <c r="ACR362" s="138"/>
      <c r="ACS362" s="138"/>
      <c r="ACT362" s="138"/>
      <c r="ACU362" s="138"/>
      <c r="ACV362" s="138"/>
      <c r="ACW362" s="138"/>
      <c r="ACX362" s="138"/>
      <c r="ACY362" s="138"/>
      <c r="ACZ362" s="138"/>
      <c r="ADA362" s="138"/>
      <c r="ADB362" s="138"/>
      <c r="ADC362" s="138"/>
      <c r="ADD362" s="138"/>
      <c r="ADE362" s="138"/>
      <c r="ADF362" s="138"/>
      <c r="ADG362" s="138"/>
      <c r="ADH362" s="138"/>
      <c r="ADI362" s="138"/>
      <c r="ADJ362" s="138"/>
      <c r="ADK362" s="138"/>
      <c r="ADL362" s="138"/>
      <c r="ADM362" s="138"/>
      <c r="ADN362" s="138"/>
      <c r="ADO362" s="138"/>
      <c r="ADP362" s="138"/>
      <c r="ADQ362" s="138"/>
      <c r="ADR362" s="138"/>
      <c r="ADS362" s="138"/>
      <c r="ADT362" s="138"/>
      <c r="ADU362" s="138"/>
      <c r="ADV362" s="138"/>
      <c r="ADW362" s="138"/>
      <c r="ADX362" s="138"/>
      <c r="ADY362" s="138"/>
      <c r="ADZ362" s="138"/>
      <c r="AEA362" s="138"/>
      <c r="AEB362" s="138"/>
      <c r="AEC362" s="138"/>
      <c r="AED362" s="138"/>
      <c r="AEE362" s="138"/>
      <c r="AEF362" s="138"/>
      <c r="AEG362" s="138"/>
      <c r="AEH362" s="138"/>
      <c r="AEI362" s="138"/>
      <c r="AEJ362" s="138"/>
      <c r="AEK362" s="138"/>
      <c r="AEL362" s="138"/>
      <c r="AEM362" s="138"/>
      <c r="AEN362" s="138"/>
      <c r="AEO362" s="138"/>
      <c r="AEP362" s="138"/>
      <c r="AEQ362" s="138"/>
      <c r="AER362" s="138"/>
      <c r="AES362" s="138"/>
      <c r="AET362" s="138"/>
      <c r="AEU362" s="138"/>
      <c r="AEV362" s="138"/>
      <c r="AEW362" s="138"/>
      <c r="AEX362" s="138"/>
      <c r="AEY362" s="138"/>
      <c r="AEZ362" s="138"/>
      <c r="AFA362" s="138"/>
      <c r="AFB362" s="138"/>
      <c r="AFC362" s="138"/>
      <c r="AFD362" s="138"/>
      <c r="AFE362" s="138"/>
      <c r="AFF362" s="138"/>
      <c r="AFG362" s="138"/>
      <c r="AFH362" s="138"/>
      <c r="AFI362" s="138"/>
      <c r="AFJ362" s="138"/>
      <c r="AFK362" s="138"/>
      <c r="AFL362" s="138"/>
      <c r="AFM362" s="138"/>
      <c r="AFN362" s="138"/>
      <c r="AFO362" s="138"/>
      <c r="AFP362" s="138"/>
      <c r="AFQ362" s="138"/>
      <c r="AFR362" s="138"/>
      <c r="AFS362" s="138"/>
      <c r="AFT362" s="138"/>
      <c r="AFU362" s="138"/>
      <c r="AFV362" s="138"/>
      <c r="AFW362" s="138"/>
      <c r="AFX362" s="138"/>
      <c r="AFY362" s="138"/>
      <c r="AFZ362" s="138"/>
      <c r="AGA362" s="138"/>
      <c r="AGB362" s="138"/>
      <c r="AGC362" s="138"/>
      <c r="AGD362" s="138"/>
      <c r="AGE362" s="138"/>
      <c r="AGF362" s="138"/>
      <c r="AGG362" s="138"/>
      <c r="AGH362" s="138"/>
      <c r="AGI362" s="138"/>
      <c r="AGJ362" s="138"/>
      <c r="AGK362" s="138"/>
      <c r="AGL362" s="138"/>
      <c r="AGM362" s="138"/>
      <c r="AGN362" s="138"/>
      <c r="AGO362" s="138"/>
      <c r="AGP362" s="138"/>
      <c r="AGQ362" s="138"/>
      <c r="AGR362" s="138"/>
      <c r="AGS362" s="138"/>
      <c r="AGT362" s="138"/>
      <c r="AGU362" s="138"/>
      <c r="AGV362" s="138"/>
      <c r="AGW362" s="138"/>
      <c r="AGX362" s="138"/>
      <c r="AGY362" s="138"/>
      <c r="AGZ362" s="138"/>
      <c r="AHA362" s="138"/>
      <c r="AHB362" s="138"/>
      <c r="AHC362" s="138"/>
      <c r="AHD362" s="138"/>
      <c r="AHE362" s="138"/>
      <c r="AHF362" s="138"/>
      <c r="AHG362" s="138"/>
      <c r="AHH362" s="138"/>
      <c r="AHI362" s="138"/>
      <c r="AHJ362" s="138"/>
      <c r="AHK362" s="138"/>
      <c r="AHL362" s="138"/>
      <c r="AHM362" s="138"/>
      <c r="AHN362" s="138"/>
      <c r="AHO362" s="138"/>
      <c r="AHP362" s="138"/>
      <c r="AHQ362" s="138"/>
      <c r="AHR362" s="138"/>
      <c r="AHS362" s="138"/>
      <c r="AHT362" s="138"/>
      <c r="AHU362" s="138"/>
      <c r="AHV362" s="138"/>
      <c r="AHW362" s="138"/>
      <c r="AHX362" s="138"/>
      <c r="AHY362" s="138"/>
      <c r="AHZ362" s="138"/>
      <c r="AIA362" s="138"/>
      <c r="AIB362" s="138"/>
      <c r="AIC362" s="138"/>
      <c r="AID362" s="138"/>
      <c r="AIE362" s="138"/>
      <c r="AIF362" s="138"/>
      <c r="AIG362" s="138"/>
      <c r="AIH362" s="138"/>
      <c r="AII362" s="138"/>
      <c r="AIJ362" s="138"/>
      <c r="AIK362" s="138"/>
      <c r="AIL362" s="138"/>
      <c r="AIM362" s="138"/>
      <c r="AIN362" s="138"/>
      <c r="AIO362" s="138"/>
      <c r="AIP362" s="138"/>
      <c r="AIQ362" s="138"/>
      <c r="AIR362" s="138"/>
      <c r="AIS362" s="138"/>
      <c r="AIT362" s="138"/>
      <c r="AIU362" s="138"/>
      <c r="AIV362" s="138"/>
      <c r="AIW362" s="138"/>
      <c r="AIX362" s="138"/>
      <c r="AIY362" s="138"/>
      <c r="AIZ362" s="138"/>
      <c r="AJA362" s="138"/>
      <c r="AJB362" s="138"/>
      <c r="AJC362" s="138"/>
      <c r="AJD362" s="138"/>
      <c r="AJE362" s="138"/>
      <c r="AJF362" s="138"/>
      <c r="AJG362" s="138"/>
      <c r="AJH362" s="138"/>
      <c r="AJI362" s="138"/>
      <c r="AJJ362" s="138"/>
      <c r="AJK362" s="138"/>
      <c r="AJL362" s="138"/>
      <c r="AJM362" s="138"/>
      <c r="AJN362" s="138"/>
      <c r="AJO362" s="138"/>
      <c r="AJP362" s="138"/>
      <c r="AJQ362" s="138"/>
      <c r="AJR362" s="138"/>
      <c r="AJS362" s="138"/>
      <c r="AJT362" s="138"/>
      <c r="AJU362" s="138"/>
      <c r="AJV362" s="138"/>
      <c r="AJW362" s="138"/>
      <c r="AJX362" s="138"/>
      <c r="AJY362" s="138"/>
      <c r="AJZ362" s="138"/>
      <c r="AKA362" s="138"/>
      <c r="AKB362" s="138"/>
      <c r="AKC362" s="138"/>
      <c r="AKD362" s="138"/>
      <c r="AKE362" s="138"/>
      <c r="AKF362" s="138"/>
      <c r="AKG362" s="138"/>
      <c r="AKH362" s="138"/>
      <c r="AKI362" s="138"/>
      <c r="AKJ362" s="138"/>
      <c r="AKK362" s="138"/>
      <c r="AKL362" s="138"/>
      <c r="AKM362" s="138"/>
      <c r="AKN362" s="138"/>
      <c r="AKO362" s="138"/>
      <c r="AKP362" s="138"/>
      <c r="AKQ362" s="138"/>
      <c r="AKR362" s="138"/>
      <c r="AKS362" s="138"/>
      <c r="AKT362" s="138"/>
      <c r="AKU362" s="138"/>
      <c r="AKV362" s="138"/>
      <c r="AKW362" s="138"/>
      <c r="AKX362" s="138"/>
      <c r="AKY362" s="138"/>
      <c r="AKZ362" s="138"/>
      <c r="ALA362" s="138"/>
      <c r="ALB362" s="138"/>
      <c r="ALC362" s="138"/>
      <c r="ALD362" s="138"/>
      <c r="ALE362" s="138"/>
      <c r="ALF362" s="138"/>
      <c r="ALG362" s="138"/>
      <c r="ALH362" s="138"/>
      <c r="ALI362" s="138"/>
      <c r="ALJ362" s="138"/>
      <c r="ALK362" s="138"/>
      <c r="ALL362" s="138"/>
      <c r="ALM362" s="138"/>
      <c r="ALN362" s="138"/>
      <c r="ALO362" s="138"/>
      <c r="ALP362" s="138"/>
      <c r="ALQ362" s="138"/>
      <c r="ALR362" s="138"/>
      <c r="ALS362" s="138"/>
      <c r="ALT362" s="138"/>
      <c r="ALU362" s="138"/>
      <c r="ALV362" s="138"/>
      <c r="ALW362" s="138"/>
      <c r="ALX362" s="138"/>
      <c r="ALY362" s="138"/>
      <c r="ALZ362" s="138"/>
      <c r="AMA362" s="138"/>
      <c r="AMB362" s="138"/>
      <c r="AMC362" s="138"/>
      <c r="AMD362" s="138"/>
      <c r="AME362" s="138"/>
      <c r="AMF362" s="138"/>
      <c r="AMG362" s="138"/>
      <c r="AMH362" s="138"/>
      <c r="AMI362" s="138"/>
      <c r="AMJ362" s="138"/>
      <c r="AMK362" s="138"/>
    </row>
    <row r="363" spans="1:1025" s="140" customFormat="1">
      <c r="A363" s="210"/>
      <c r="B363" s="106"/>
      <c r="C363" s="137"/>
      <c r="D363" s="137"/>
      <c r="E363" s="137"/>
      <c r="F363" s="138"/>
      <c r="G363" s="138"/>
      <c r="H363" s="138"/>
      <c r="I363" s="138"/>
      <c r="J363" s="139"/>
      <c r="K363" s="138"/>
      <c r="M363" s="138"/>
      <c r="N363" s="138"/>
      <c r="O363" s="138"/>
      <c r="P363" s="138"/>
      <c r="Q363" s="138"/>
      <c r="R363" s="138"/>
      <c r="S363" s="138"/>
      <c r="T363" s="138"/>
      <c r="U363" s="138"/>
      <c r="V363" s="138"/>
      <c r="W363" s="138"/>
      <c r="X363" s="138"/>
      <c r="Y363" s="138"/>
      <c r="Z363" s="138"/>
      <c r="AA363" s="138"/>
      <c r="AB363" s="138"/>
      <c r="AC363" s="138"/>
      <c r="AD363" s="138"/>
      <c r="AE363" s="138"/>
      <c r="AF363" s="138"/>
      <c r="AG363" s="138"/>
      <c r="AH363" s="138"/>
      <c r="AI363" s="138"/>
      <c r="AJ363" s="138"/>
      <c r="AK363" s="138"/>
      <c r="AL363" s="138"/>
      <c r="AM363" s="138"/>
      <c r="AN363" s="138"/>
      <c r="AO363" s="138"/>
      <c r="AP363" s="138"/>
      <c r="AQ363" s="138"/>
      <c r="AR363" s="138"/>
      <c r="AS363" s="138"/>
      <c r="AT363" s="138"/>
      <c r="AU363" s="138"/>
      <c r="AV363" s="138"/>
      <c r="AW363" s="138"/>
      <c r="AX363" s="138"/>
      <c r="AY363" s="138"/>
      <c r="AZ363" s="138"/>
      <c r="BA363" s="138"/>
      <c r="BB363" s="138"/>
      <c r="BC363" s="138"/>
      <c r="BD363" s="138"/>
      <c r="BE363" s="138"/>
      <c r="BF363" s="138"/>
      <c r="BG363" s="138"/>
      <c r="BH363" s="138"/>
      <c r="BI363" s="138"/>
      <c r="BJ363" s="138"/>
      <c r="BK363" s="138"/>
      <c r="BL363" s="138"/>
      <c r="BM363" s="138"/>
      <c r="BN363" s="138"/>
      <c r="BO363" s="138"/>
      <c r="BP363" s="138"/>
      <c r="BQ363" s="138"/>
      <c r="BR363" s="138"/>
      <c r="BS363" s="138"/>
      <c r="BT363" s="138"/>
      <c r="BU363" s="138"/>
      <c r="BV363" s="138"/>
      <c r="BW363" s="138"/>
      <c r="BX363" s="138"/>
      <c r="BY363" s="138"/>
      <c r="BZ363" s="138"/>
      <c r="CA363" s="138"/>
      <c r="CB363" s="138"/>
      <c r="CC363" s="138"/>
      <c r="CD363" s="138"/>
      <c r="CE363" s="138"/>
      <c r="CF363" s="138"/>
      <c r="CG363" s="138"/>
      <c r="CH363" s="138"/>
      <c r="CI363" s="138"/>
      <c r="CJ363" s="138"/>
      <c r="CK363" s="138"/>
      <c r="CL363" s="138"/>
      <c r="CM363" s="138"/>
      <c r="CN363" s="138"/>
      <c r="CO363" s="138"/>
      <c r="CP363" s="138"/>
      <c r="CQ363" s="138"/>
      <c r="CR363" s="138"/>
      <c r="CS363" s="138"/>
      <c r="CT363" s="138"/>
      <c r="CU363" s="138"/>
      <c r="CV363" s="138"/>
      <c r="CW363" s="138"/>
      <c r="CX363" s="138"/>
      <c r="CY363" s="138"/>
      <c r="CZ363" s="138"/>
      <c r="DA363" s="138"/>
      <c r="DB363" s="138"/>
      <c r="DC363" s="138"/>
      <c r="DD363" s="138"/>
      <c r="DE363" s="138"/>
      <c r="DF363" s="138"/>
      <c r="DG363" s="138"/>
      <c r="DH363" s="138"/>
      <c r="DI363" s="138"/>
      <c r="DJ363" s="138"/>
      <c r="DK363" s="138"/>
      <c r="DL363" s="138"/>
      <c r="DM363" s="138"/>
      <c r="DN363" s="138"/>
      <c r="DO363" s="138"/>
      <c r="DP363" s="138"/>
      <c r="DQ363" s="138"/>
      <c r="DR363" s="138"/>
      <c r="DS363" s="138"/>
      <c r="DT363" s="138"/>
      <c r="DU363" s="138"/>
      <c r="DV363" s="138"/>
      <c r="DW363" s="138"/>
      <c r="DX363" s="138"/>
      <c r="DY363" s="138"/>
      <c r="DZ363" s="138"/>
      <c r="EA363" s="138"/>
      <c r="EB363" s="138"/>
      <c r="EC363" s="138"/>
      <c r="ED363" s="138"/>
      <c r="EE363" s="138"/>
      <c r="EF363" s="138"/>
      <c r="EG363" s="138"/>
      <c r="EH363" s="138"/>
      <c r="EI363" s="138"/>
      <c r="EJ363" s="138"/>
      <c r="EK363" s="138"/>
      <c r="EL363" s="138"/>
      <c r="EM363" s="138"/>
      <c r="EN363" s="138"/>
      <c r="EO363" s="138"/>
      <c r="EP363" s="138"/>
      <c r="EQ363" s="138"/>
      <c r="ER363" s="138"/>
      <c r="ES363" s="138"/>
      <c r="ET363" s="138"/>
      <c r="EU363" s="138"/>
      <c r="EV363" s="138"/>
      <c r="EW363" s="138"/>
      <c r="EX363" s="138"/>
      <c r="EY363" s="138"/>
      <c r="EZ363" s="138"/>
      <c r="FA363" s="138"/>
      <c r="FB363" s="138"/>
      <c r="FC363" s="138"/>
      <c r="FD363" s="138"/>
      <c r="FE363" s="138"/>
      <c r="FF363" s="138"/>
      <c r="FG363" s="138"/>
      <c r="FH363" s="138"/>
      <c r="FI363" s="138"/>
      <c r="FJ363" s="138"/>
      <c r="FK363" s="138"/>
      <c r="FL363" s="138"/>
      <c r="FM363" s="138"/>
      <c r="FN363" s="138"/>
      <c r="FO363" s="138"/>
      <c r="FP363" s="138"/>
      <c r="FQ363" s="138"/>
      <c r="FR363" s="138"/>
      <c r="FS363" s="138"/>
      <c r="FT363" s="138"/>
      <c r="FU363" s="138"/>
      <c r="FV363" s="138"/>
      <c r="FW363" s="138"/>
      <c r="FX363" s="138"/>
      <c r="FY363" s="138"/>
      <c r="FZ363" s="138"/>
      <c r="GA363" s="138"/>
      <c r="GB363" s="138"/>
      <c r="GC363" s="138"/>
      <c r="GD363" s="138"/>
      <c r="GE363" s="138"/>
      <c r="GF363" s="138"/>
      <c r="GG363" s="138"/>
      <c r="GH363" s="138"/>
      <c r="GI363" s="138"/>
      <c r="GJ363" s="138"/>
      <c r="GK363" s="138"/>
      <c r="GL363" s="138"/>
      <c r="GM363" s="138"/>
      <c r="GN363" s="138"/>
      <c r="GO363" s="138"/>
      <c r="GP363" s="138"/>
      <c r="GQ363" s="138"/>
      <c r="GR363" s="138"/>
      <c r="GS363" s="138"/>
      <c r="GT363" s="138"/>
      <c r="GU363" s="138"/>
      <c r="GV363" s="138"/>
      <c r="GW363" s="138"/>
      <c r="GX363" s="138"/>
      <c r="GY363" s="138"/>
      <c r="GZ363" s="138"/>
      <c r="HA363" s="138"/>
      <c r="HB363" s="138"/>
      <c r="HC363" s="138"/>
      <c r="HD363" s="138"/>
      <c r="HE363" s="138"/>
      <c r="HF363" s="138"/>
      <c r="HG363" s="138"/>
      <c r="HH363" s="138"/>
      <c r="HI363" s="138"/>
      <c r="HJ363" s="138"/>
      <c r="HK363" s="138"/>
      <c r="HL363" s="138"/>
      <c r="HM363" s="138"/>
      <c r="HN363" s="138"/>
      <c r="HO363" s="138"/>
      <c r="HP363" s="138"/>
      <c r="HQ363" s="138"/>
      <c r="HR363" s="138"/>
      <c r="HS363" s="138"/>
      <c r="HT363" s="138"/>
      <c r="HU363" s="138"/>
      <c r="HV363" s="138"/>
      <c r="HW363" s="138"/>
      <c r="HX363" s="138"/>
      <c r="HY363" s="138"/>
      <c r="HZ363" s="138"/>
      <c r="IA363" s="138"/>
      <c r="IB363" s="138"/>
      <c r="IC363" s="138"/>
      <c r="ID363" s="138"/>
      <c r="IE363" s="138"/>
      <c r="IF363" s="138"/>
      <c r="IG363" s="138"/>
      <c r="IH363" s="138"/>
      <c r="II363" s="138"/>
      <c r="IJ363" s="138"/>
      <c r="IK363" s="138"/>
      <c r="IL363" s="138"/>
      <c r="IM363" s="138"/>
      <c r="IN363" s="138"/>
      <c r="IO363" s="138"/>
      <c r="IP363" s="138"/>
      <c r="IQ363" s="138"/>
      <c r="IR363" s="138"/>
      <c r="IS363" s="138"/>
      <c r="IT363" s="138"/>
      <c r="IU363" s="138"/>
      <c r="IV363" s="138"/>
      <c r="IW363" s="138"/>
      <c r="IX363" s="138"/>
      <c r="IY363" s="138"/>
      <c r="IZ363" s="138"/>
      <c r="JA363" s="138"/>
      <c r="JB363" s="138"/>
      <c r="JC363" s="138"/>
      <c r="JD363" s="138"/>
      <c r="JE363" s="138"/>
      <c r="JF363" s="138"/>
      <c r="JG363" s="138"/>
      <c r="JH363" s="138"/>
      <c r="JI363" s="138"/>
      <c r="JJ363" s="138"/>
      <c r="JK363" s="138"/>
      <c r="JL363" s="138"/>
      <c r="JM363" s="138"/>
      <c r="JN363" s="138"/>
      <c r="JO363" s="138"/>
      <c r="JP363" s="138"/>
      <c r="JQ363" s="138"/>
      <c r="JR363" s="138"/>
      <c r="JS363" s="138"/>
      <c r="JT363" s="138"/>
      <c r="JU363" s="138"/>
      <c r="JV363" s="138"/>
      <c r="JW363" s="138"/>
      <c r="JX363" s="138"/>
      <c r="JY363" s="138"/>
      <c r="JZ363" s="138"/>
      <c r="KA363" s="138"/>
      <c r="KB363" s="138"/>
      <c r="KC363" s="138"/>
      <c r="KD363" s="138"/>
      <c r="KE363" s="138"/>
      <c r="KF363" s="138"/>
      <c r="KG363" s="138"/>
      <c r="KH363" s="138"/>
      <c r="KI363" s="138"/>
      <c r="KJ363" s="138"/>
      <c r="KK363" s="138"/>
      <c r="KL363" s="138"/>
      <c r="KM363" s="138"/>
      <c r="KN363" s="138"/>
      <c r="KO363" s="138"/>
      <c r="KP363" s="138"/>
      <c r="KQ363" s="138"/>
      <c r="KR363" s="138"/>
      <c r="KS363" s="138"/>
      <c r="KT363" s="138"/>
      <c r="KU363" s="138"/>
      <c r="KV363" s="138"/>
      <c r="KW363" s="138"/>
      <c r="KX363" s="138"/>
      <c r="KY363" s="138"/>
      <c r="KZ363" s="138"/>
      <c r="LA363" s="138"/>
      <c r="LB363" s="138"/>
      <c r="LC363" s="138"/>
      <c r="LD363" s="138"/>
      <c r="LE363" s="138"/>
      <c r="LF363" s="138"/>
      <c r="LG363" s="138"/>
      <c r="LH363" s="138"/>
      <c r="LI363" s="138"/>
      <c r="LJ363" s="138"/>
      <c r="LK363" s="138"/>
      <c r="LL363" s="138"/>
      <c r="LM363" s="138"/>
      <c r="LN363" s="138"/>
      <c r="LO363" s="138"/>
      <c r="LP363" s="138"/>
      <c r="LQ363" s="138"/>
      <c r="LR363" s="138"/>
      <c r="LS363" s="138"/>
      <c r="LT363" s="138"/>
      <c r="LU363" s="138"/>
      <c r="LV363" s="138"/>
      <c r="LW363" s="138"/>
      <c r="LX363" s="138"/>
      <c r="LY363" s="138"/>
      <c r="LZ363" s="138"/>
      <c r="MA363" s="138"/>
      <c r="MB363" s="138"/>
      <c r="MC363" s="138"/>
      <c r="MD363" s="138"/>
      <c r="ME363" s="138"/>
      <c r="MF363" s="138"/>
      <c r="MG363" s="138"/>
      <c r="MH363" s="138"/>
      <c r="MI363" s="138"/>
      <c r="MJ363" s="138"/>
      <c r="MK363" s="138"/>
      <c r="ML363" s="138"/>
      <c r="MM363" s="138"/>
      <c r="MN363" s="138"/>
      <c r="MO363" s="138"/>
      <c r="MP363" s="138"/>
      <c r="MQ363" s="138"/>
      <c r="MR363" s="138"/>
      <c r="MS363" s="138"/>
      <c r="MT363" s="138"/>
      <c r="MU363" s="138"/>
      <c r="MV363" s="138"/>
      <c r="MW363" s="138"/>
      <c r="MX363" s="138"/>
      <c r="MY363" s="138"/>
      <c r="MZ363" s="138"/>
      <c r="NA363" s="138"/>
      <c r="NB363" s="138"/>
      <c r="NC363" s="138"/>
      <c r="ND363" s="138"/>
      <c r="NE363" s="138"/>
      <c r="NF363" s="138"/>
      <c r="NG363" s="138"/>
      <c r="NH363" s="138"/>
      <c r="NI363" s="138"/>
      <c r="NJ363" s="138"/>
      <c r="NK363" s="138"/>
      <c r="NL363" s="138"/>
      <c r="NM363" s="138"/>
      <c r="NN363" s="138"/>
      <c r="NO363" s="138"/>
      <c r="NP363" s="138"/>
      <c r="NQ363" s="138"/>
      <c r="NR363" s="138"/>
      <c r="NS363" s="138"/>
      <c r="NT363" s="138"/>
      <c r="NU363" s="138"/>
      <c r="NV363" s="138"/>
      <c r="NW363" s="138"/>
      <c r="NX363" s="138"/>
      <c r="NY363" s="138"/>
      <c r="NZ363" s="138"/>
      <c r="OA363" s="138"/>
      <c r="OB363" s="138"/>
      <c r="OC363" s="138"/>
      <c r="OD363" s="138"/>
      <c r="OE363" s="138"/>
      <c r="OF363" s="138"/>
      <c r="OG363" s="138"/>
      <c r="OH363" s="138"/>
      <c r="OI363" s="138"/>
      <c r="OJ363" s="138"/>
      <c r="OK363" s="138"/>
      <c r="OL363" s="138"/>
      <c r="OM363" s="138"/>
      <c r="ON363" s="138"/>
      <c r="OO363" s="138"/>
      <c r="OP363" s="138"/>
      <c r="OQ363" s="138"/>
      <c r="OR363" s="138"/>
      <c r="OS363" s="138"/>
      <c r="OT363" s="138"/>
      <c r="OU363" s="138"/>
      <c r="OV363" s="138"/>
      <c r="OW363" s="138"/>
      <c r="OX363" s="138"/>
      <c r="OY363" s="138"/>
      <c r="OZ363" s="138"/>
      <c r="PA363" s="138"/>
      <c r="PB363" s="138"/>
      <c r="PC363" s="138"/>
      <c r="PD363" s="138"/>
      <c r="PE363" s="138"/>
      <c r="PF363" s="138"/>
      <c r="PG363" s="138"/>
      <c r="PH363" s="138"/>
      <c r="PI363" s="138"/>
      <c r="PJ363" s="138"/>
      <c r="PK363" s="138"/>
      <c r="PL363" s="138"/>
      <c r="PM363" s="138"/>
      <c r="PN363" s="138"/>
      <c r="PO363" s="138"/>
      <c r="PP363" s="138"/>
      <c r="PQ363" s="138"/>
      <c r="PR363" s="138"/>
      <c r="PS363" s="138"/>
      <c r="PT363" s="138"/>
      <c r="PU363" s="138"/>
      <c r="PV363" s="138"/>
      <c r="PW363" s="138"/>
      <c r="PX363" s="138"/>
      <c r="PY363" s="138"/>
      <c r="PZ363" s="138"/>
      <c r="QA363" s="138"/>
      <c r="QB363" s="138"/>
      <c r="QC363" s="138"/>
      <c r="QD363" s="138"/>
      <c r="QE363" s="138"/>
      <c r="QF363" s="138"/>
      <c r="QG363" s="138"/>
      <c r="QH363" s="138"/>
      <c r="QI363" s="138"/>
      <c r="QJ363" s="138"/>
      <c r="QK363" s="138"/>
      <c r="QL363" s="138"/>
      <c r="QM363" s="138"/>
      <c r="QN363" s="138"/>
      <c r="QO363" s="138"/>
      <c r="QP363" s="138"/>
      <c r="QQ363" s="138"/>
      <c r="QR363" s="138"/>
      <c r="QS363" s="138"/>
      <c r="QT363" s="138"/>
      <c r="QU363" s="138"/>
      <c r="QV363" s="138"/>
      <c r="QW363" s="138"/>
      <c r="QX363" s="138"/>
      <c r="QY363" s="138"/>
      <c r="QZ363" s="138"/>
      <c r="RA363" s="138"/>
      <c r="RB363" s="138"/>
      <c r="RC363" s="138"/>
      <c r="RD363" s="138"/>
      <c r="RE363" s="138"/>
      <c r="RF363" s="138"/>
      <c r="RG363" s="138"/>
      <c r="RH363" s="138"/>
      <c r="RI363" s="138"/>
      <c r="RJ363" s="138"/>
      <c r="RK363" s="138"/>
      <c r="RL363" s="138"/>
      <c r="RM363" s="138"/>
      <c r="RN363" s="138"/>
      <c r="RO363" s="138"/>
      <c r="RP363" s="138"/>
      <c r="RQ363" s="138"/>
      <c r="RR363" s="138"/>
      <c r="RS363" s="138"/>
      <c r="RT363" s="138"/>
      <c r="RU363" s="138"/>
      <c r="RV363" s="138"/>
      <c r="RW363" s="138"/>
      <c r="RX363" s="138"/>
      <c r="RY363" s="138"/>
      <c r="RZ363" s="138"/>
      <c r="SA363" s="138"/>
      <c r="SB363" s="138"/>
      <c r="SC363" s="138"/>
      <c r="SD363" s="138"/>
      <c r="SE363" s="138"/>
      <c r="SF363" s="138"/>
      <c r="SG363" s="138"/>
      <c r="SH363" s="138"/>
      <c r="SI363" s="138"/>
      <c r="SJ363" s="138"/>
      <c r="SK363" s="138"/>
      <c r="SL363" s="138"/>
      <c r="SM363" s="138"/>
      <c r="SN363" s="138"/>
      <c r="SO363" s="138"/>
      <c r="SP363" s="138"/>
      <c r="SQ363" s="138"/>
      <c r="SR363" s="138"/>
      <c r="SS363" s="138"/>
      <c r="ST363" s="138"/>
      <c r="SU363" s="138"/>
      <c r="SV363" s="138"/>
      <c r="SW363" s="138"/>
      <c r="SX363" s="138"/>
      <c r="SY363" s="138"/>
      <c r="SZ363" s="138"/>
      <c r="TA363" s="138"/>
      <c r="TB363" s="138"/>
      <c r="TC363" s="138"/>
      <c r="TD363" s="138"/>
      <c r="TE363" s="138"/>
      <c r="TF363" s="138"/>
      <c r="TG363" s="138"/>
      <c r="TH363" s="138"/>
      <c r="TI363" s="138"/>
      <c r="TJ363" s="138"/>
      <c r="TK363" s="138"/>
      <c r="TL363" s="138"/>
      <c r="TM363" s="138"/>
      <c r="TN363" s="138"/>
      <c r="TO363" s="138"/>
      <c r="TP363" s="138"/>
      <c r="TQ363" s="138"/>
      <c r="TR363" s="138"/>
      <c r="TS363" s="138"/>
      <c r="TT363" s="138"/>
      <c r="TU363" s="138"/>
      <c r="TV363" s="138"/>
      <c r="TW363" s="138"/>
      <c r="TX363" s="138"/>
      <c r="TY363" s="138"/>
      <c r="TZ363" s="138"/>
      <c r="UA363" s="138"/>
      <c r="UB363" s="138"/>
      <c r="UC363" s="138"/>
      <c r="UD363" s="138"/>
      <c r="UE363" s="138"/>
      <c r="UF363" s="138"/>
      <c r="UG363" s="138"/>
      <c r="UH363" s="138"/>
      <c r="UI363" s="138"/>
      <c r="UJ363" s="138"/>
      <c r="UK363" s="138"/>
      <c r="UL363" s="138"/>
      <c r="UM363" s="138"/>
      <c r="UN363" s="138"/>
      <c r="UO363" s="138"/>
      <c r="UP363" s="138"/>
      <c r="UQ363" s="138"/>
      <c r="UR363" s="138"/>
      <c r="US363" s="138"/>
      <c r="UT363" s="138"/>
      <c r="UU363" s="138"/>
      <c r="UV363" s="138"/>
      <c r="UW363" s="138"/>
      <c r="UX363" s="138"/>
      <c r="UY363" s="138"/>
      <c r="UZ363" s="138"/>
      <c r="VA363" s="138"/>
      <c r="VB363" s="138"/>
      <c r="VC363" s="138"/>
      <c r="VD363" s="138"/>
      <c r="VE363" s="138"/>
      <c r="VF363" s="138"/>
      <c r="VG363" s="138"/>
      <c r="VH363" s="138"/>
      <c r="VI363" s="138"/>
      <c r="VJ363" s="138"/>
      <c r="VK363" s="138"/>
      <c r="VL363" s="138"/>
      <c r="VM363" s="138"/>
      <c r="VN363" s="138"/>
      <c r="VO363" s="138"/>
      <c r="VP363" s="138"/>
      <c r="VQ363" s="138"/>
      <c r="VR363" s="138"/>
      <c r="VS363" s="138"/>
      <c r="VT363" s="138"/>
      <c r="VU363" s="138"/>
      <c r="VV363" s="138"/>
      <c r="VW363" s="138"/>
      <c r="VX363" s="138"/>
      <c r="VY363" s="138"/>
      <c r="VZ363" s="138"/>
      <c r="WA363" s="138"/>
      <c r="WB363" s="138"/>
      <c r="WC363" s="138"/>
      <c r="WD363" s="138"/>
      <c r="WE363" s="138"/>
      <c r="WF363" s="138"/>
      <c r="WG363" s="138"/>
      <c r="WH363" s="138"/>
      <c r="WI363" s="138"/>
      <c r="WJ363" s="138"/>
      <c r="WK363" s="138"/>
      <c r="WL363" s="138"/>
      <c r="WM363" s="138"/>
      <c r="WN363" s="138"/>
      <c r="WO363" s="138"/>
      <c r="WP363" s="138"/>
      <c r="WQ363" s="138"/>
      <c r="WR363" s="138"/>
      <c r="WS363" s="138"/>
      <c r="WT363" s="138"/>
      <c r="WU363" s="138"/>
      <c r="WV363" s="138"/>
      <c r="WW363" s="138"/>
      <c r="WX363" s="138"/>
      <c r="WY363" s="138"/>
      <c r="WZ363" s="138"/>
      <c r="XA363" s="138"/>
      <c r="XB363" s="138"/>
      <c r="XC363" s="138"/>
      <c r="XD363" s="138"/>
      <c r="XE363" s="138"/>
      <c r="XF363" s="138"/>
      <c r="XG363" s="138"/>
      <c r="XH363" s="138"/>
      <c r="XI363" s="138"/>
      <c r="XJ363" s="138"/>
      <c r="XK363" s="138"/>
      <c r="XL363" s="138"/>
      <c r="XM363" s="138"/>
      <c r="XN363" s="138"/>
      <c r="XO363" s="138"/>
      <c r="XP363" s="138"/>
      <c r="XQ363" s="138"/>
      <c r="XR363" s="138"/>
      <c r="XS363" s="138"/>
      <c r="XT363" s="138"/>
      <c r="XU363" s="138"/>
      <c r="XV363" s="138"/>
      <c r="XW363" s="138"/>
      <c r="XX363" s="138"/>
      <c r="XY363" s="138"/>
      <c r="XZ363" s="138"/>
      <c r="YA363" s="138"/>
      <c r="YB363" s="138"/>
      <c r="YC363" s="138"/>
      <c r="YD363" s="138"/>
      <c r="YE363" s="138"/>
      <c r="YF363" s="138"/>
      <c r="YG363" s="138"/>
      <c r="YH363" s="138"/>
      <c r="YI363" s="138"/>
      <c r="YJ363" s="138"/>
      <c r="YK363" s="138"/>
      <c r="YL363" s="138"/>
      <c r="YM363" s="138"/>
      <c r="YN363" s="138"/>
      <c r="YO363" s="138"/>
      <c r="YP363" s="138"/>
      <c r="YQ363" s="138"/>
      <c r="YR363" s="138"/>
      <c r="YS363" s="138"/>
      <c r="YT363" s="138"/>
      <c r="YU363" s="138"/>
      <c r="YV363" s="138"/>
      <c r="YW363" s="138"/>
      <c r="YX363" s="138"/>
      <c r="YY363" s="138"/>
      <c r="YZ363" s="138"/>
      <c r="ZA363" s="138"/>
      <c r="ZB363" s="138"/>
      <c r="ZC363" s="138"/>
      <c r="ZD363" s="138"/>
      <c r="ZE363" s="138"/>
      <c r="ZF363" s="138"/>
      <c r="ZG363" s="138"/>
      <c r="ZH363" s="138"/>
      <c r="ZI363" s="138"/>
      <c r="ZJ363" s="138"/>
      <c r="ZK363" s="138"/>
      <c r="ZL363" s="138"/>
      <c r="ZM363" s="138"/>
      <c r="ZN363" s="138"/>
      <c r="ZO363" s="138"/>
      <c r="ZP363" s="138"/>
      <c r="ZQ363" s="138"/>
      <c r="ZR363" s="138"/>
      <c r="ZS363" s="138"/>
      <c r="ZT363" s="138"/>
      <c r="ZU363" s="138"/>
      <c r="ZV363" s="138"/>
      <c r="ZW363" s="138"/>
      <c r="ZX363" s="138"/>
      <c r="ZY363" s="138"/>
      <c r="ZZ363" s="138"/>
      <c r="AAA363" s="138"/>
      <c r="AAB363" s="138"/>
      <c r="AAC363" s="138"/>
      <c r="AAD363" s="138"/>
      <c r="AAE363" s="138"/>
      <c r="AAF363" s="138"/>
      <c r="AAG363" s="138"/>
      <c r="AAH363" s="138"/>
      <c r="AAI363" s="138"/>
      <c r="AAJ363" s="138"/>
      <c r="AAK363" s="138"/>
      <c r="AAL363" s="138"/>
      <c r="AAM363" s="138"/>
      <c r="AAN363" s="138"/>
      <c r="AAO363" s="138"/>
      <c r="AAP363" s="138"/>
      <c r="AAQ363" s="138"/>
      <c r="AAR363" s="138"/>
      <c r="AAS363" s="138"/>
      <c r="AAT363" s="138"/>
      <c r="AAU363" s="138"/>
      <c r="AAV363" s="138"/>
      <c r="AAW363" s="138"/>
      <c r="AAX363" s="138"/>
      <c r="AAY363" s="138"/>
      <c r="AAZ363" s="138"/>
      <c r="ABA363" s="138"/>
      <c r="ABB363" s="138"/>
      <c r="ABC363" s="138"/>
      <c r="ABD363" s="138"/>
      <c r="ABE363" s="138"/>
      <c r="ABF363" s="138"/>
      <c r="ABG363" s="138"/>
      <c r="ABH363" s="138"/>
      <c r="ABI363" s="138"/>
      <c r="ABJ363" s="138"/>
      <c r="ABK363" s="138"/>
      <c r="ABL363" s="138"/>
      <c r="ABM363" s="138"/>
      <c r="ABN363" s="138"/>
      <c r="ABO363" s="138"/>
      <c r="ABP363" s="138"/>
      <c r="ABQ363" s="138"/>
      <c r="ABR363" s="138"/>
      <c r="ABS363" s="138"/>
      <c r="ABT363" s="138"/>
      <c r="ABU363" s="138"/>
      <c r="ABV363" s="138"/>
      <c r="ABW363" s="138"/>
      <c r="ABX363" s="138"/>
      <c r="ABY363" s="138"/>
      <c r="ABZ363" s="138"/>
      <c r="ACA363" s="138"/>
      <c r="ACB363" s="138"/>
      <c r="ACC363" s="138"/>
      <c r="ACD363" s="138"/>
      <c r="ACE363" s="138"/>
      <c r="ACF363" s="138"/>
      <c r="ACG363" s="138"/>
      <c r="ACH363" s="138"/>
      <c r="ACI363" s="138"/>
      <c r="ACJ363" s="138"/>
      <c r="ACK363" s="138"/>
      <c r="ACL363" s="138"/>
      <c r="ACM363" s="138"/>
      <c r="ACN363" s="138"/>
      <c r="ACO363" s="138"/>
      <c r="ACP363" s="138"/>
      <c r="ACQ363" s="138"/>
      <c r="ACR363" s="138"/>
      <c r="ACS363" s="138"/>
      <c r="ACT363" s="138"/>
      <c r="ACU363" s="138"/>
      <c r="ACV363" s="138"/>
      <c r="ACW363" s="138"/>
      <c r="ACX363" s="138"/>
      <c r="ACY363" s="138"/>
      <c r="ACZ363" s="138"/>
      <c r="ADA363" s="138"/>
      <c r="ADB363" s="138"/>
      <c r="ADC363" s="138"/>
      <c r="ADD363" s="138"/>
      <c r="ADE363" s="138"/>
      <c r="ADF363" s="138"/>
      <c r="ADG363" s="138"/>
      <c r="ADH363" s="138"/>
      <c r="ADI363" s="138"/>
      <c r="ADJ363" s="138"/>
      <c r="ADK363" s="138"/>
      <c r="ADL363" s="138"/>
      <c r="ADM363" s="138"/>
      <c r="ADN363" s="138"/>
      <c r="ADO363" s="138"/>
      <c r="ADP363" s="138"/>
      <c r="ADQ363" s="138"/>
      <c r="ADR363" s="138"/>
      <c r="ADS363" s="138"/>
      <c r="ADT363" s="138"/>
      <c r="ADU363" s="138"/>
      <c r="ADV363" s="138"/>
      <c r="ADW363" s="138"/>
      <c r="ADX363" s="138"/>
      <c r="ADY363" s="138"/>
      <c r="ADZ363" s="138"/>
      <c r="AEA363" s="138"/>
      <c r="AEB363" s="138"/>
      <c r="AEC363" s="138"/>
      <c r="AED363" s="138"/>
      <c r="AEE363" s="138"/>
      <c r="AEF363" s="138"/>
      <c r="AEG363" s="138"/>
      <c r="AEH363" s="138"/>
      <c r="AEI363" s="138"/>
      <c r="AEJ363" s="138"/>
      <c r="AEK363" s="138"/>
      <c r="AEL363" s="138"/>
      <c r="AEM363" s="138"/>
      <c r="AEN363" s="138"/>
      <c r="AEO363" s="138"/>
      <c r="AEP363" s="138"/>
      <c r="AEQ363" s="138"/>
      <c r="AER363" s="138"/>
      <c r="AES363" s="138"/>
      <c r="AET363" s="138"/>
      <c r="AEU363" s="138"/>
      <c r="AEV363" s="138"/>
      <c r="AEW363" s="138"/>
      <c r="AEX363" s="138"/>
      <c r="AEY363" s="138"/>
      <c r="AEZ363" s="138"/>
      <c r="AFA363" s="138"/>
      <c r="AFB363" s="138"/>
      <c r="AFC363" s="138"/>
      <c r="AFD363" s="138"/>
      <c r="AFE363" s="138"/>
      <c r="AFF363" s="138"/>
      <c r="AFG363" s="138"/>
      <c r="AFH363" s="138"/>
      <c r="AFI363" s="138"/>
      <c r="AFJ363" s="138"/>
      <c r="AFK363" s="138"/>
      <c r="AFL363" s="138"/>
      <c r="AFM363" s="138"/>
      <c r="AFN363" s="138"/>
      <c r="AFO363" s="138"/>
      <c r="AFP363" s="138"/>
      <c r="AFQ363" s="138"/>
      <c r="AFR363" s="138"/>
      <c r="AFS363" s="138"/>
      <c r="AFT363" s="138"/>
      <c r="AFU363" s="138"/>
      <c r="AFV363" s="138"/>
      <c r="AFW363" s="138"/>
      <c r="AFX363" s="138"/>
      <c r="AFY363" s="138"/>
      <c r="AFZ363" s="138"/>
      <c r="AGA363" s="138"/>
      <c r="AGB363" s="138"/>
      <c r="AGC363" s="138"/>
      <c r="AGD363" s="138"/>
      <c r="AGE363" s="138"/>
      <c r="AGF363" s="138"/>
      <c r="AGG363" s="138"/>
      <c r="AGH363" s="138"/>
      <c r="AGI363" s="138"/>
      <c r="AGJ363" s="138"/>
      <c r="AGK363" s="138"/>
      <c r="AGL363" s="138"/>
      <c r="AGM363" s="138"/>
      <c r="AGN363" s="138"/>
      <c r="AGO363" s="138"/>
      <c r="AGP363" s="138"/>
      <c r="AGQ363" s="138"/>
      <c r="AGR363" s="138"/>
      <c r="AGS363" s="138"/>
      <c r="AGT363" s="138"/>
      <c r="AGU363" s="138"/>
      <c r="AGV363" s="138"/>
      <c r="AGW363" s="138"/>
      <c r="AGX363" s="138"/>
      <c r="AGY363" s="138"/>
      <c r="AGZ363" s="138"/>
      <c r="AHA363" s="138"/>
      <c r="AHB363" s="138"/>
      <c r="AHC363" s="138"/>
      <c r="AHD363" s="138"/>
      <c r="AHE363" s="138"/>
      <c r="AHF363" s="138"/>
      <c r="AHG363" s="138"/>
      <c r="AHH363" s="138"/>
      <c r="AHI363" s="138"/>
      <c r="AHJ363" s="138"/>
      <c r="AHK363" s="138"/>
      <c r="AHL363" s="138"/>
      <c r="AHM363" s="138"/>
      <c r="AHN363" s="138"/>
      <c r="AHO363" s="138"/>
      <c r="AHP363" s="138"/>
      <c r="AHQ363" s="138"/>
      <c r="AHR363" s="138"/>
      <c r="AHS363" s="138"/>
      <c r="AHT363" s="138"/>
      <c r="AHU363" s="138"/>
      <c r="AHV363" s="138"/>
      <c r="AHW363" s="138"/>
      <c r="AHX363" s="138"/>
      <c r="AHY363" s="138"/>
      <c r="AHZ363" s="138"/>
      <c r="AIA363" s="138"/>
      <c r="AIB363" s="138"/>
      <c r="AIC363" s="138"/>
      <c r="AID363" s="138"/>
      <c r="AIE363" s="138"/>
      <c r="AIF363" s="138"/>
      <c r="AIG363" s="138"/>
      <c r="AIH363" s="138"/>
      <c r="AII363" s="138"/>
      <c r="AIJ363" s="138"/>
      <c r="AIK363" s="138"/>
      <c r="AIL363" s="138"/>
      <c r="AIM363" s="138"/>
      <c r="AIN363" s="138"/>
      <c r="AIO363" s="138"/>
      <c r="AIP363" s="138"/>
      <c r="AIQ363" s="138"/>
      <c r="AIR363" s="138"/>
      <c r="AIS363" s="138"/>
      <c r="AIT363" s="138"/>
      <c r="AIU363" s="138"/>
      <c r="AIV363" s="138"/>
      <c r="AIW363" s="138"/>
      <c r="AIX363" s="138"/>
      <c r="AIY363" s="138"/>
      <c r="AIZ363" s="138"/>
      <c r="AJA363" s="138"/>
      <c r="AJB363" s="138"/>
      <c r="AJC363" s="138"/>
      <c r="AJD363" s="138"/>
      <c r="AJE363" s="138"/>
      <c r="AJF363" s="138"/>
      <c r="AJG363" s="138"/>
      <c r="AJH363" s="138"/>
      <c r="AJI363" s="138"/>
      <c r="AJJ363" s="138"/>
      <c r="AJK363" s="138"/>
      <c r="AJL363" s="138"/>
      <c r="AJM363" s="138"/>
      <c r="AJN363" s="138"/>
      <c r="AJO363" s="138"/>
      <c r="AJP363" s="138"/>
      <c r="AJQ363" s="138"/>
      <c r="AJR363" s="138"/>
      <c r="AJS363" s="138"/>
      <c r="AJT363" s="138"/>
      <c r="AJU363" s="138"/>
      <c r="AJV363" s="138"/>
      <c r="AJW363" s="138"/>
      <c r="AJX363" s="138"/>
      <c r="AJY363" s="138"/>
      <c r="AJZ363" s="138"/>
      <c r="AKA363" s="138"/>
      <c r="AKB363" s="138"/>
      <c r="AKC363" s="138"/>
      <c r="AKD363" s="138"/>
      <c r="AKE363" s="138"/>
      <c r="AKF363" s="138"/>
      <c r="AKG363" s="138"/>
      <c r="AKH363" s="138"/>
      <c r="AKI363" s="138"/>
      <c r="AKJ363" s="138"/>
      <c r="AKK363" s="138"/>
      <c r="AKL363" s="138"/>
      <c r="AKM363" s="138"/>
      <c r="AKN363" s="138"/>
      <c r="AKO363" s="138"/>
      <c r="AKP363" s="138"/>
      <c r="AKQ363" s="138"/>
      <c r="AKR363" s="138"/>
      <c r="AKS363" s="138"/>
      <c r="AKT363" s="138"/>
      <c r="AKU363" s="138"/>
      <c r="AKV363" s="138"/>
      <c r="AKW363" s="138"/>
      <c r="AKX363" s="138"/>
      <c r="AKY363" s="138"/>
      <c r="AKZ363" s="138"/>
      <c r="ALA363" s="138"/>
      <c r="ALB363" s="138"/>
      <c r="ALC363" s="138"/>
      <c r="ALD363" s="138"/>
      <c r="ALE363" s="138"/>
      <c r="ALF363" s="138"/>
      <c r="ALG363" s="138"/>
      <c r="ALH363" s="138"/>
      <c r="ALI363" s="138"/>
      <c r="ALJ363" s="138"/>
      <c r="ALK363" s="138"/>
      <c r="ALL363" s="138"/>
      <c r="ALM363" s="138"/>
      <c r="ALN363" s="138"/>
      <c r="ALO363" s="138"/>
      <c r="ALP363" s="138"/>
      <c r="ALQ363" s="138"/>
      <c r="ALR363" s="138"/>
      <c r="ALS363" s="138"/>
      <c r="ALT363" s="138"/>
      <c r="ALU363" s="138"/>
      <c r="ALV363" s="138"/>
      <c r="ALW363" s="138"/>
      <c r="ALX363" s="138"/>
      <c r="ALY363" s="138"/>
      <c r="ALZ363" s="138"/>
      <c r="AMA363" s="138"/>
      <c r="AMB363" s="138"/>
      <c r="AMC363" s="138"/>
      <c r="AMD363" s="138"/>
      <c r="AME363" s="138"/>
      <c r="AMF363" s="138"/>
      <c r="AMG363" s="138"/>
      <c r="AMH363" s="138"/>
      <c r="AMI363" s="138"/>
      <c r="AMJ363" s="138"/>
      <c r="AMK363" s="138"/>
    </row>
    <row r="364" spans="1:1025" s="140" customFormat="1">
      <c r="A364" s="210"/>
      <c r="B364" s="106"/>
      <c r="C364" s="137"/>
      <c r="D364" s="137"/>
      <c r="E364" s="137"/>
      <c r="F364" s="138"/>
      <c r="G364" s="138"/>
      <c r="H364" s="138"/>
      <c r="I364" s="138"/>
      <c r="J364" s="139"/>
      <c r="K364" s="138"/>
      <c r="M364" s="138"/>
      <c r="N364" s="138"/>
      <c r="O364" s="138"/>
      <c r="P364" s="138"/>
      <c r="Q364" s="138"/>
      <c r="R364" s="138"/>
      <c r="S364" s="138"/>
      <c r="T364" s="138"/>
      <c r="U364" s="138"/>
      <c r="V364" s="138"/>
      <c r="W364" s="138"/>
      <c r="X364" s="138"/>
      <c r="Y364" s="138"/>
      <c r="Z364" s="138"/>
      <c r="AA364" s="138"/>
      <c r="AB364" s="138"/>
      <c r="AC364" s="138"/>
      <c r="AD364" s="138"/>
      <c r="AE364" s="138"/>
      <c r="AF364" s="138"/>
      <c r="AG364" s="138"/>
      <c r="AH364" s="138"/>
      <c r="AI364" s="138"/>
      <c r="AJ364" s="138"/>
      <c r="AK364" s="138"/>
      <c r="AL364" s="138"/>
      <c r="AM364" s="138"/>
      <c r="AN364" s="138"/>
      <c r="AO364" s="138"/>
      <c r="AP364" s="138"/>
      <c r="AQ364" s="138"/>
      <c r="AR364" s="138"/>
      <c r="AS364" s="138"/>
      <c r="AT364" s="138"/>
      <c r="AU364" s="138"/>
      <c r="AV364" s="138"/>
      <c r="AW364" s="138"/>
      <c r="AX364" s="138"/>
      <c r="AY364" s="138"/>
      <c r="AZ364" s="138"/>
      <c r="BA364" s="138"/>
      <c r="BB364" s="138"/>
      <c r="BC364" s="138"/>
      <c r="BD364" s="138"/>
      <c r="BE364" s="138"/>
      <c r="BF364" s="138"/>
      <c r="BG364" s="138"/>
      <c r="BH364" s="138"/>
      <c r="BI364" s="138"/>
      <c r="BJ364" s="138"/>
      <c r="BK364" s="138"/>
      <c r="BL364" s="138"/>
      <c r="BM364" s="138"/>
      <c r="BN364" s="138"/>
      <c r="BO364" s="138"/>
      <c r="BP364" s="138"/>
      <c r="BQ364" s="138"/>
      <c r="BR364" s="138"/>
      <c r="BS364" s="138"/>
      <c r="BT364" s="138"/>
      <c r="BU364" s="138"/>
      <c r="BV364" s="138"/>
      <c r="BW364" s="138"/>
      <c r="BX364" s="138"/>
      <c r="BY364" s="138"/>
      <c r="BZ364" s="138"/>
      <c r="CA364" s="138"/>
      <c r="CB364" s="138"/>
      <c r="CC364" s="138"/>
      <c r="CD364" s="138"/>
      <c r="CE364" s="138"/>
      <c r="CF364" s="138"/>
      <c r="CG364" s="138"/>
      <c r="CH364" s="138"/>
      <c r="CI364" s="138"/>
      <c r="CJ364" s="138"/>
      <c r="CK364" s="138"/>
      <c r="CL364" s="138"/>
      <c r="CM364" s="138"/>
      <c r="CN364" s="138"/>
      <c r="CO364" s="138"/>
      <c r="CP364" s="138"/>
      <c r="CQ364" s="138"/>
      <c r="CR364" s="138"/>
      <c r="CS364" s="138"/>
      <c r="CT364" s="138"/>
      <c r="CU364" s="138"/>
      <c r="CV364" s="138"/>
      <c r="CW364" s="138"/>
      <c r="CX364" s="138"/>
      <c r="CY364" s="138"/>
      <c r="CZ364" s="138"/>
      <c r="DA364" s="138"/>
      <c r="DB364" s="138"/>
      <c r="DC364" s="138"/>
      <c r="DD364" s="138"/>
      <c r="DE364" s="138"/>
      <c r="DF364" s="138"/>
      <c r="DG364" s="138"/>
      <c r="DH364" s="138"/>
      <c r="DI364" s="138"/>
      <c r="DJ364" s="138"/>
      <c r="DK364" s="138"/>
      <c r="DL364" s="138"/>
      <c r="DM364" s="138"/>
      <c r="DN364" s="138"/>
      <c r="DO364" s="138"/>
      <c r="DP364" s="138"/>
      <c r="DQ364" s="138"/>
      <c r="DR364" s="138"/>
      <c r="DS364" s="138"/>
      <c r="DT364" s="138"/>
      <c r="DU364" s="138"/>
      <c r="DV364" s="138"/>
      <c r="DW364" s="138"/>
      <c r="DX364" s="138"/>
      <c r="DY364" s="138"/>
      <c r="DZ364" s="138"/>
      <c r="EA364" s="138"/>
      <c r="EB364" s="138"/>
      <c r="EC364" s="138"/>
      <c r="ED364" s="138"/>
      <c r="EE364" s="138"/>
      <c r="EF364" s="138"/>
      <c r="EG364" s="138"/>
      <c r="EH364" s="138"/>
      <c r="EI364" s="138"/>
      <c r="EJ364" s="138"/>
      <c r="EK364" s="138"/>
      <c r="EL364" s="138"/>
      <c r="EM364" s="138"/>
      <c r="EN364" s="138"/>
      <c r="EO364" s="138"/>
      <c r="EP364" s="138"/>
      <c r="EQ364" s="138"/>
      <c r="ER364" s="138"/>
      <c r="ES364" s="138"/>
      <c r="ET364" s="138"/>
      <c r="EU364" s="138"/>
      <c r="EV364" s="138"/>
      <c r="EW364" s="138"/>
      <c r="EX364" s="138"/>
      <c r="EY364" s="138"/>
      <c r="EZ364" s="138"/>
      <c r="FA364" s="138"/>
      <c r="FB364" s="138"/>
      <c r="FC364" s="138"/>
      <c r="FD364" s="138"/>
      <c r="FE364" s="138"/>
      <c r="FF364" s="138"/>
      <c r="FG364" s="138"/>
      <c r="FH364" s="138"/>
      <c r="FI364" s="138"/>
      <c r="FJ364" s="138"/>
      <c r="FK364" s="138"/>
      <c r="FL364" s="138"/>
      <c r="FM364" s="138"/>
      <c r="FN364" s="138"/>
      <c r="FO364" s="138"/>
      <c r="FP364" s="138"/>
      <c r="FQ364" s="138"/>
      <c r="FR364" s="138"/>
      <c r="FS364" s="138"/>
      <c r="FT364" s="138"/>
      <c r="FU364" s="138"/>
      <c r="FV364" s="138"/>
      <c r="FW364" s="138"/>
      <c r="FX364" s="138"/>
      <c r="FY364" s="138"/>
      <c r="FZ364" s="138"/>
      <c r="GA364" s="138"/>
      <c r="GB364" s="138"/>
      <c r="GC364" s="138"/>
      <c r="GD364" s="138"/>
      <c r="GE364" s="138"/>
      <c r="GF364" s="138"/>
      <c r="GG364" s="138"/>
      <c r="GH364" s="138"/>
      <c r="GI364" s="138"/>
      <c r="GJ364" s="138"/>
      <c r="GK364" s="138"/>
      <c r="GL364" s="138"/>
      <c r="GM364" s="138"/>
      <c r="GN364" s="138"/>
      <c r="GO364" s="138"/>
      <c r="GP364" s="138"/>
      <c r="GQ364" s="138"/>
      <c r="GR364" s="138"/>
      <c r="GS364" s="138"/>
      <c r="GT364" s="138"/>
      <c r="GU364" s="138"/>
      <c r="GV364" s="138"/>
      <c r="GW364" s="138"/>
      <c r="GX364" s="138"/>
      <c r="GY364" s="138"/>
      <c r="GZ364" s="138"/>
      <c r="HA364" s="138"/>
      <c r="HB364" s="138"/>
      <c r="HC364" s="138"/>
      <c r="HD364" s="138"/>
      <c r="HE364" s="138"/>
      <c r="HF364" s="138"/>
      <c r="HG364" s="138"/>
      <c r="HH364" s="138"/>
      <c r="HI364" s="138"/>
      <c r="HJ364" s="138"/>
      <c r="HK364" s="138"/>
      <c r="HL364" s="138"/>
      <c r="HM364" s="138"/>
      <c r="HN364" s="138"/>
      <c r="HO364" s="138"/>
      <c r="HP364" s="138"/>
      <c r="HQ364" s="138"/>
      <c r="HR364" s="138"/>
      <c r="HS364" s="138"/>
      <c r="HT364" s="138"/>
      <c r="HU364" s="138"/>
      <c r="HV364" s="138"/>
      <c r="HW364" s="138"/>
      <c r="HX364" s="138"/>
      <c r="HY364" s="138"/>
      <c r="HZ364" s="138"/>
      <c r="IA364" s="138"/>
      <c r="IB364" s="138"/>
      <c r="IC364" s="138"/>
      <c r="ID364" s="138"/>
      <c r="IE364" s="138"/>
      <c r="IF364" s="138"/>
      <c r="IG364" s="138"/>
      <c r="IH364" s="138"/>
      <c r="II364" s="138"/>
      <c r="IJ364" s="138"/>
      <c r="IK364" s="138"/>
      <c r="IL364" s="138"/>
      <c r="IM364" s="138"/>
      <c r="IN364" s="138"/>
      <c r="IO364" s="138"/>
      <c r="IP364" s="138"/>
      <c r="IQ364" s="138"/>
      <c r="IR364" s="138"/>
      <c r="IS364" s="138"/>
      <c r="IT364" s="138"/>
      <c r="IU364" s="138"/>
      <c r="IV364" s="138"/>
      <c r="IW364" s="138"/>
      <c r="IX364" s="138"/>
      <c r="IY364" s="138"/>
      <c r="IZ364" s="138"/>
      <c r="JA364" s="138"/>
      <c r="JB364" s="138"/>
      <c r="JC364" s="138"/>
      <c r="JD364" s="138"/>
      <c r="JE364" s="138"/>
      <c r="JF364" s="138"/>
      <c r="JG364" s="138"/>
      <c r="JH364" s="138"/>
      <c r="JI364" s="138"/>
      <c r="JJ364" s="138"/>
      <c r="JK364" s="138"/>
      <c r="JL364" s="138"/>
      <c r="JM364" s="138"/>
      <c r="JN364" s="138"/>
      <c r="JO364" s="138"/>
      <c r="JP364" s="138"/>
      <c r="JQ364" s="138"/>
      <c r="JR364" s="138"/>
      <c r="JS364" s="138"/>
      <c r="JT364" s="138"/>
      <c r="JU364" s="138"/>
      <c r="JV364" s="138"/>
      <c r="JW364" s="138"/>
      <c r="JX364" s="138"/>
      <c r="JY364" s="138"/>
      <c r="JZ364" s="138"/>
      <c r="KA364" s="138"/>
      <c r="KB364" s="138"/>
      <c r="KC364" s="138"/>
      <c r="KD364" s="138"/>
      <c r="KE364" s="138"/>
      <c r="KF364" s="138"/>
      <c r="KG364" s="138"/>
      <c r="KH364" s="138"/>
      <c r="KI364" s="138"/>
      <c r="KJ364" s="138"/>
      <c r="KK364" s="138"/>
      <c r="KL364" s="138"/>
      <c r="KM364" s="138"/>
      <c r="KN364" s="138"/>
      <c r="KO364" s="138"/>
      <c r="KP364" s="138"/>
      <c r="KQ364" s="138"/>
      <c r="KR364" s="138"/>
      <c r="KS364" s="138"/>
      <c r="KT364" s="138"/>
      <c r="KU364" s="138"/>
      <c r="KV364" s="138"/>
      <c r="KW364" s="138"/>
      <c r="KX364" s="138"/>
      <c r="KY364" s="138"/>
      <c r="KZ364" s="138"/>
      <c r="LA364" s="138"/>
      <c r="LB364" s="138"/>
      <c r="LC364" s="138"/>
      <c r="LD364" s="138"/>
      <c r="LE364" s="138"/>
      <c r="LF364" s="138"/>
      <c r="LG364" s="138"/>
      <c r="LH364" s="138"/>
      <c r="LI364" s="138"/>
      <c r="LJ364" s="138"/>
      <c r="LK364" s="138"/>
      <c r="LL364" s="138"/>
      <c r="LM364" s="138"/>
      <c r="LN364" s="138"/>
      <c r="LO364" s="138"/>
      <c r="LP364" s="138"/>
      <c r="LQ364" s="138"/>
      <c r="LR364" s="138"/>
      <c r="LS364" s="138"/>
      <c r="LT364" s="138"/>
      <c r="LU364" s="138"/>
      <c r="LV364" s="138"/>
      <c r="LW364" s="138"/>
      <c r="LX364" s="138"/>
      <c r="LY364" s="138"/>
      <c r="LZ364" s="138"/>
      <c r="MA364" s="138"/>
      <c r="MB364" s="138"/>
      <c r="MC364" s="138"/>
      <c r="MD364" s="138"/>
      <c r="ME364" s="138"/>
      <c r="MF364" s="138"/>
      <c r="MG364" s="138"/>
      <c r="MH364" s="138"/>
      <c r="MI364" s="138"/>
      <c r="MJ364" s="138"/>
      <c r="MK364" s="138"/>
      <c r="ML364" s="138"/>
      <c r="MM364" s="138"/>
      <c r="MN364" s="138"/>
      <c r="MO364" s="138"/>
      <c r="MP364" s="138"/>
      <c r="MQ364" s="138"/>
      <c r="MR364" s="138"/>
      <c r="MS364" s="138"/>
      <c r="MT364" s="138"/>
      <c r="MU364" s="138"/>
      <c r="MV364" s="138"/>
      <c r="MW364" s="138"/>
      <c r="MX364" s="138"/>
      <c r="MY364" s="138"/>
      <c r="MZ364" s="138"/>
      <c r="NA364" s="138"/>
      <c r="NB364" s="138"/>
      <c r="NC364" s="138"/>
      <c r="ND364" s="138"/>
      <c r="NE364" s="138"/>
      <c r="NF364" s="138"/>
      <c r="NG364" s="138"/>
      <c r="NH364" s="138"/>
      <c r="NI364" s="138"/>
      <c r="NJ364" s="138"/>
      <c r="NK364" s="138"/>
      <c r="NL364" s="138"/>
      <c r="NM364" s="138"/>
      <c r="NN364" s="138"/>
      <c r="NO364" s="138"/>
      <c r="NP364" s="138"/>
      <c r="NQ364" s="138"/>
      <c r="NR364" s="138"/>
      <c r="NS364" s="138"/>
      <c r="NT364" s="138"/>
      <c r="NU364" s="138"/>
      <c r="NV364" s="138"/>
      <c r="NW364" s="138"/>
      <c r="NX364" s="138"/>
      <c r="NY364" s="138"/>
      <c r="NZ364" s="138"/>
      <c r="OA364" s="138"/>
      <c r="OB364" s="138"/>
      <c r="OC364" s="138"/>
      <c r="OD364" s="138"/>
      <c r="OE364" s="138"/>
      <c r="OF364" s="138"/>
      <c r="OG364" s="138"/>
      <c r="OH364" s="138"/>
      <c r="OI364" s="138"/>
      <c r="OJ364" s="138"/>
      <c r="OK364" s="138"/>
      <c r="OL364" s="138"/>
      <c r="OM364" s="138"/>
      <c r="ON364" s="138"/>
      <c r="OO364" s="138"/>
      <c r="OP364" s="138"/>
      <c r="OQ364" s="138"/>
      <c r="OR364" s="138"/>
      <c r="OS364" s="138"/>
      <c r="OT364" s="138"/>
      <c r="OU364" s="138"/>
      <c r="OV364" s="138"/>
      <c r="OW364" s="138"/>
      <c r="OX364" s="138"/>
      <c r="OY364" s="138"/>
      <c r="OZ364" s="138"/>
      <c r="PA364" s="138"/>
      <c r="PB364" s="138"/>
      <c r="PC364" s="138"/>
      <c r="PD364" s="138"/>
      <c r="PE364" s="138"/>
      <c r="PF364" s="138"/>
      <c r="PG364" s="138"/>
      <c r="PH364" s="138"/>
      <c r="PI364" s="138"/>
      <c r="PJ364" s="138"/>
      <c r="PK364" s="138"/>
      <c r="PL364" s="138"/>
      <c r="PM364" s="138"/>
      <c r="PN364" s="138"/>
      <c r="PO364" s="138"/>
      <c r="PP364" s="138"/>
      <c r="PQ364" s="138"/>
      <c r="PR364" s="138"/>
      <c r="PS364" s="138"/>
      <c r="PT364" s="138"/>
      <c r="PU364" s="138"/>
      <c r="PV364" s="138"/>
      <c r="PW364" s="138"/>
      <c r="PX364" s="138"/>
      <c r="PY364" s="138"/>
      <c r="PZ364" s="138"/>
      <c r="QA364" s="138"/>
      <c r="QB364" s="138"/>
      <c r="QC364" s="138"/>
      <c r="QD364" s="138"/>
      <c r="QE364" s="138"/>
      <c r="QF364" s="138"/>
      <c r="QG364" s="138"/>
      <c r="QH364" s="138"/>
      <c r="QI364" s="138"/>
      <c r="QJ364" s="138"/>
      <c r="QK364" s="138"/>
      <c r="QL364" s="138"/>
      <c r="QM364" s="138"/>
      <c r="QN364" s="138"/>
      <c r="QO364" s="138"/>
      <c r="QP364" s="138"/>
      <c r="QQ364" s="138"/>
      <c r="QR364" s="138"/>
      <c r="QS364" s="138"/>
      <c r="QT364" s="138"/>
      <c r="QU364" s="138"/>
      <c r="QV364" s="138"/>
      <c r="QW364" s="138"/>
      <c r="QX364" s="138"/>
      <c r="QY364" s="138"/>
      <c r="QZ364" s="138"/>
      <c r="RA364" s="138"/>
      <c r="RB364" s="138"/>
      <c r="RC364" s="138"/>
      <c r="RD364" s="138"/>
      <c r="RE364" s="138"/>
      <c r="RF364" s="138"/>
      <c r="RG364" s="138"/>
      <c r="RH364" s="138"/>
      <c r="RI364" s="138"/>
      <c r="RJ364" s="138"/>
      <c r="RK364" s="138"/>
      <c r="RL364" s="138"/>
      <c r="RM364" s="138"/>
      <c r="RN364" s="138"/>
      <c r="RO364" s="138"/>
      <c r="RP364" s="138"/>
      <c r="RQ364" s="138"/>
      <c r="RR364" s="138"/>
      <c r="RS364" s="138"/>
      <c r="RT364" s="138"/>
      <c r="RU364" s="138"/>
      <c r="RV364" s="138"/>
      <c r="RW364" s="138"/>
      <c r="RX364" s="138"/>
      <c r="RY364" s="138"/>
      <c r="RZ364" s="138"/>
      <c r="SA364" s="138"/>
      <c r="SB364" s="138"/>
      <c r="SC364" s="138"/>
      <c r="SD364" s="138"/>
      <c r="SE364" s="138"/>
      <c r="SF364" s="138"/>
      <c r="SG364" s="138"/>
      <c r="SH364" s="138"/>
      <c r="SI364" s="138"/>
      <c r="SJ364" s="138"/>
      <c r="SK364" s="138"/>
      <c r="SL364" s="138"/>
      <c r="SM364" s="138"/>
      <c r="SN364" s="138"/>
      <c r="SO364" s="138"/>
      <c r="SP364" s="138"/>
      <c r="SQ364" s="138"/>
      <c r="SR364" s="138"/>
      <c r="SS364" s="138"/>
      <c r="ST364" s="138"/>
      <c r="SU364" s="138"/>
      <c r="SV364" s="138"/>
      <c r="SW364" s="138"/>
      <c r="SX364" s="138"/>
      <c r="SY364" s="138"/>
      <c r="SZ364" s="138"/>
      <c r="TA364" s="138"/>
      <c r="TB364" s="138"/>
      <c r="TC364" s="138"/>
      <c r="TD364" s="138"/>
      <c r="TE364" s="138"/>
      <c r="TF364" s="138"/>
      <c r="TG364" s="138"/>
      <c r="TH364" s="138"/>
      <c r="TI364" s="138"/>
      <c r="TJ364" s="138"/>
      <c r="TK364" s="138"/>
      <c r="TL364" s="138"/>
      <c r="TM364" s="138"/>
      <c r="TN364" s="138"/>
      <c r="TO364" s="138"/>
      <c r="TP364" s="138"/>
      <c r="TQ364" s="138"/>
      <c r="TR364" s="138"/>
      <c r="TS364" s="138"/>
      <c r="TT364" s="138"/>
      <c r="TU364" s="138"/>
      <c r="TV364" s="138"/>
      <c r="TW364" s="138"/>
      <c r="TX364" s="138"/>
      <c r="TY364" s="138"/>
      <c r="TZ364" s="138"/>
      <c r="UA364" s="138"/>
      <c r="UB364" s="138"/>
      <c r="UC364" s="138"/>
      <c r="UD364" s="138"/>
      <c r="UE364" s="138"/>
      <c r="UF364" s="138"/>
      <c r="UG364" s="138"/>
      <c r="UH364" s="138"/>
      <c r="UI364" s="138"/>
      <c r="UJ364" s="138"/>
      <c r="UK364" s="138"/>
      <c r="UL364" s="138"/>
      <c r="UM364" s="138"/>
      <c r="UN364" s="138"/>
      <c r="UO364" s="138"/>
      <c r="UP364" s="138"/>
      <c r="UQ364" s="138"/>
      <c r="UR364" s="138"/>
      <c r="US364" s="138"/>
      <c r="UT364" s="138"/>
      <c r="UU364" s="138"/>
      <c r="UV364" s="138"/>
      <c r="UW364" s="138"/>
      <c r="UX364" s="138"/>
      <c r="UY364" s="138"/>
      <c r="UZ364" s="138"/>
      <c r="VA364" s="138"/>
      <c r="VB364" s="138"/>
      <c r="VC364" s="138"/>
      <c r="VD364" s="138"/>
      <c r="VE364" s="138"/>
      <c r="VF364" s="138"/>
      <c r="VG364" s="138"/>
      <c r="VH364" s="138"/>
      <c r="VI364" s="138"/>
      <c r="VJ364" s="138"/>
      <c r="VK364" s="138"/>
      <c r="VL364" s="138"/>
      <c r="VM364" s="138"/>
      <c r="VN364" s="138"/>
      <c r="VO364" s="138"/>
      <c r="VP364" s="138"/>
      <c r="VQ364" s="138"/>
      <c r="VR364" s="138"/>
      <c r="VS364" s="138"/>
      <c r="VT364" s="138"/>
      <c r="VU364" s="138"/>
      <c r="VV364" s="138"/>
      <c r="VW364" s="138"/>
      <c r="VX364" s="138"/>
      <c r="VY364" s="138"/>
      <c r="VZ364" s="138"/>
      <c r="WA364" s="138"/>
      <c r="WB364" s="138"/>
      <c r="WC364" s="138"/>
      <c r="WD364" s="138"/>
      <c r="WE364" s="138"/>
      <c r="WF364" s="138"/>
      <c r="WG364" s="138"/>
      <c r="WH364" s="138"/>
      <c r="WI364" s="138"/>
      <c r="WJ364" s="138"/>
      <c r="WK364" s="138"/>
      <c r="WL364" s="138"/>
      <c r="WM364" s="138"/>
      <c r="WN364" s="138"/>
      <c r="WO364" s="138"/>
      <c r="WP364" s="138"/>
      <c r="WQ364" s="138"/>
      <c r="WR364" s="138"/>
      <c r="WS364" s="138"/>
      <c r="WT364" s="138"/>
      <c r="WU364" s="138"/>
      <c r="WV364" s="138"/>
      <c r="WW364" s="138"/>
      <c r="WX364" s="138"/>
      <c r="WY364" s="138"/>
      <c r="WZ364" s="138"/>
      <c r="XA364" s="138"/>
      <c r="XB364" s="138"/>
      <c r="XC364" s="138"/>
      <c r="XD364" s="138"/>
      <c r="XE364" s="138"/>
      <c r="XF364" s="138"/>
      <c r="XG364" s="138"/>
      <c r="XH364" s="138"/>
      <c r="XI364" s="138"/>
      <c r="XJ364" s="138"/>
      <c r="XK364" s="138"/>
      <c r="XL364" s="138"/>
      <c r="XM364" s="138"/>
      <c r="XN364" s="138"/>
      <c r="XO364" s="138"/>
      <c r="XP364" s="138"/>
      <c r="XQ364" s="138"/>
      <c r="XR364" s="138"/>
      <c r="XS364" s="138"/>
      <c r="XT364" s="138"/>
      <c r="XU364" s="138"/>
      <c r="XV364" s="138"/>
      <c r="XW364" s="138"/>
      <c r="XX364" s="138"/>
      <c r="XY364" s="138"/>
      <c r="XZ364" s="138"/>
      <c r="YA364" s="138"/>
      <c r="YB364" s="138"/>
      <c r="YC364" s="138"/>
      <c r="YD364" s="138"/>
      <c r="YE364" s="138"/>
      <c r="YF364" s="138"/>
      <c r="YG364" s="138"/>
      <c r="YH364" s="138"/>
      <c r="YI364" s="138"/>
      <c r="YJ364" s="138"/>
      <c r="YK364" s="138"/>
      <c r="YL364" s="138"/>
      <c r="YM364" s="138"/>
      <c r="YN364" s="138"/>
      <c r="YO364" s="138"/>
      <c r="YP364" s="138"/>
      <c r="YQ364" s="138"/>
      <c r="YR364" s="138"/>
      <c r="YS364" s="138"/>
      <c r="YT364" s="138"/>
      <c r="YU364" s="138"/>
      <c r="YV364" s="138"/>
      <c r="YW364" s="138"/>
      <c r="YX364" s="138"/>
      <c r="YY364" s="138"/>
      <c r="YZ364" s="138"/>
      <c r="ZA364" s="138"/>
      <c r="ZB364" s="138"/>
      <c r="ZC364" s="138"/>
      <c r="ZD364" s="138"/>
      <c r="ZE364" s="138"/>
      <c r="ZF364" s="138"/>
      <c r="ZG364" s="138"/>
      <c r="ZH364" s="138"/>
      <c r="ZI364" s="138"/>
      <c r="ZJ364" s="138"/>
      <c r="ZK364" s="138"/>
      <c r="ZL364" s="138"/>
      <c r="ZM364" s="138"/>
      <c r="ZN364" s="138"/>
      <c r="ZO364" s="138"/>
      <c r="ZP364" s="138"/>
      <c r="ZQ364" s="138"/>
      <c r="ZR364" s="138"/>
      <c r="ZS364" s="138"/>
      <c r="ZT364" s="138"/>
      <c r="ZU364" s="138"/>
      <c r="ZV364" s="138"/>
      <c r="ZW364" s="138"/>
      <c r="ZX364" s="138"/>
      <c r="ZY364" s="138"/>
      <c r="ZZ364" s="138"/>
      <c r="AAA364" s="138"/>
      <c r="AAB364" s="138"/>
      <c r="AAC364" s="138"/>
      <c r="AAD364" s="138"/>
      <c r="AAE364" s="138"/>
      <c r="AAF364" s="138"/>
      <c r="AAG364" s="138"/>
      <c r="AAH364" s="138"/>
      <c r="AAI364" s="138"/>
      <c r="AAJ364" s="138"/>
      <c r="AAK364" s="138"/>
      <c r="AAL364" s="138"/>
      <c r="AAM364" s="138"/>
      <c r="AAN364" s="138"/>
      <c r="AAO364" s="138"/>
      <c r="AAP364" s="138"/>
      <c r="AAQ364" s="138"/>
      <c r="AAR364" s="138"/>
      <c r="AAS364" s="138"/>
      <c r="AAT364" s="138"/>
      <c r="AAU364" s="138"/>
      <c r="AAV364" s="138"/>
      <c r="AAW364" s="138"/>
      <c r="AAX364" s="138"/>
      <c r="AAY364" s="138"/>
      <c r="AAZ364" s="138"/>
      <c r="ABA364" s="138"/>
      <c r="ABB364" s="138"/>
      <c r="ABC364" s="138"/>
      <c r="ABD364" s="138"/>
      <c r="ABE364" s="138"/>
      <c r="ABF364" s="138"/>
      <c r="ABG364" s="138"/>
      <c r="ABH364" s="138"/>
      <c r="ABI364" s="138"/>
      <c r="ABJ364" s="138"/>
      <c r="ABK364" s="138"/>
      <c r="ABL364" s="138"/>
      <c r="ABM364" s="138"/>
      <c r="ABN364" s="138"/>
      <c r="ABO364" s="138"/>
      <c r="ABP364" s="138"/>
      <c r="ABQ364" s="138"/>
      <c r="ABR364" s="138"/>
      <c r="ABS364" s="138"/>
      <c r="ABT364" s="138"/>
      <c r="ABU364" s="138"/>
      <c r="ABV364" s="138"/>
      <c r="ABW364" s="138"/>
      <c r="ABX364" s="138"/>
      <c r="ABY364" s="138"/>
      <c r="ABZ364" s="138"/>
      <c r="ACA364" s="138"/>
      <c r="ACB364" s="138"/>
      <c r="ACC364" s="138"/>
      <c r="ACD364" s="138"/>
      <c r="ACE364" s="138"/>
      <c r="ACF364" s="138"/>
      <c r="ACG364" s="138"/>
      <c r="ACH364" s="138"/>
      <c r="ACI364" s="138"/>
      <c r="ACJ364" s="138"/>
      <c r="ACK364" s="138"/>
      <c r="ACL364" s="138"/>
      <c r="ACM364" s="138"/>
      <c r="ACN364" s="138"/>
      <c r="ACO364" s="138"/>
      <c r="ACP364" s="138"/>
      <c r="ACQ364" s="138"/>
      <c r="ACR364" s="138"/>
      <c r="ACS364" s="138"/>
      <c r="ACT364" s="138"/>
      <c r="ACU364" s="138"/>
      <c r="ACV364" s="138"/>
      <c r="ACW364" s="138"/>
      <c r="ACX364" s="138"/>
      <c r="ACY364" s="138"/>
      <c r="ACZ364" s="138"/>
      <c r="ADA364" s="138"/>
      <c r="ADB364" s="138"/>
      <c r="ADC364" s="138"/>
      <c r="ADD364" s="138"/>
      <c r="ADE364" s="138"/>
      <c r="ADF364" s="138"/>
      <c r="ADG364" s="138"/>
      <c r="ADH364" s="138"/>
      <c r="ADI364" s="138"/>
      <c r="ADJ364" s="138"/>
      <c r="ADK364" s="138"/>
      <c r="ADL364" s="138"/>
      <c r="ADM364" s="138"/>
      <c r="ADN364" s="138"/>
      <c r="ADO364" s="138"/>
      <c r="ADP364" s="138"/>
      <c r="ADQ364" s="138"/>
      <c r="ADR364" s="138"/>
      <c r="ADS364" s="138"/>
      <c r="ADT364" s="138"/>
      <c r="ADU364" s="138"/>
      <c r="ADV364" s="138"/>
      <c r="ADW364" s="138"/>
      <c r="ADX364" s="138"/>
      <c r="ADY364" s="138"/>
      <c r="ADZ364" s="138"/>
      <c r="AEA364" s="138"/>
      <c r="AEB364" s="138"/>
      <c r="AEC364" s="138"/>
      <c r="AED364" s="138"/>
      <c r="AEE364" s="138"/>
      <c r="AEF364" s="138"/>
      <c r="AEG364" s="138"/>
      <c r="AEH364" s="138"/>
      <c r="AEI364" s="138"/>
      <c r="AEJ364" s="138"/>
      <c r="AEK364" s="138"/>
      <c r="AEL364" s="138"/>
      <c r="AEM364" s="138"/>
      <c r="AEN364" s="138"/>
      <c r="AEO364" s="138"/>
      <c r="AEP364" s="138"/>
      <c r="AEQ364" s="138"/>
      <c r="AER364" s="138"/>
      <c r="AES364" s="138"/>
      <c r="AET364" s="138"/>
      <c r="AEU364" s="138"/>
      <c r="AEV364" s="138"/>
      <c r="AEW364" s="138"/>
      <c r="AEX364" s="138"/>
      <c r="AEY364" s="138"/>
      <c r="AEZ364" s="138"/>
      <c r="AFA364" s="138"/>
      <c r="AFB364" s="138"/>
      <c r="AFC364" s="138"/>
      <c r="AFD364" s="138"/>
      <c r="AFE364" s="138"/>
      <c r="AFF364" s="138"/>
      <c r="AFG364" s="138"/>
      <c r="AFH364" s="138"/>
      <c r="AFI364" s="138"/>
      <c r="AFJ364" s="138"/>
      <c r="AFK364" s="138"/>
      <c r="AFL364" s="138"/>
      <c r="AFM364" s="138"/>
      <c r="AFN364" s="138"/>
      <c r="AFO364" s="138"/>
      <c r="AFP364" s="138"/>
      <c r="AFQ364" s="138"/>
      <c r="AFR364" s="138"/>
      <c r="AFS364" s="138"/>
      <c r="AFT364" s="138"/>
      <c r="AFU364" s="138"/>
      <c r="AFV364" s="138"/>
      <c r="AFW364" s="138"/>
      <c r="AFX364" s="138"/>
      <c r="AFY364" s="138"/>
      <c r="AFZ364" s="138"/>
      <c r="AGA364" s="138"/>
      <c r="AGB364" s="138"/>
      <c r="AGC364" s="138"/>
      <c r="AGD364" s="138"/>
      <c r="AGE364" s="138"/>
      <c r="AGF364" s="138"/>
      <c r="AGG364" s="138"/>
      <c r="AGH364" s="138"/>
      <c r="AGI364" s="138"/>
      <c r="AGJ364" s="138"/>
      <c r="AGK364" s="138"/>
      <c r="AGL364" s="138"/>
      <c r="AGM364" s="138"/>
      <c r="AGN364" s="138"/>
      <c r="AGO364" s="138"/>
      <c r="AGP364" s="138"/>
      <c r="AGQ364" s="138"/>
      <c r="AGR364" s="138"/>
      <c r="AGS364" s="138"/>
      <c r="AGT364" s="138"/>
      <c r="AGU364" s="138"/>
      <c r="AGV364" s="138"/>
      <c r="AGW364" s="138"/>
      <c r="AGX364" s="138"/>
      <c r="AGY364" s="138"/>
      <c r="AGZ364" s="138"/>
      <c r="AHA364" s="138"/>
      <c r="AHB364" s="138"/>
      <c r="AHC364" s="138"/>
      <c r="AHD364" s="138"/>
      <c r="AHE364" s="138"/>
      <c r="AHF364" s="138"/>
      <c r="AHG364" s="138"/>
      <c r="AHH364" s="138"/>
      <c r="AHI364" s="138"/>
      <c r="AHJ364" s="138"/>
      <c r="AHK364" s="138"/>
      <c r="AHL364" s="138"/>
      <c r="AHM364" s="138"/>
      <c r="AHN364" s="138"/>
      <c r="AHO364" s="138"/>
      <c r="AHP364" s="138"/>
      <c r="AHQ364" s="138"/>
      <c r="AHR364" s="138"/>
      <c r="AHS364" s="138"/>
      <c r="AHT364" s="138"/>
      <c r="AHU364" s="138"/>
      <c r="AHV364" s="138"/>
      <c r="AHW364" s="138"/>
      <c r="AHX364" s="138"/>
      <c r="AHY364" s="138"/>
      <c r="AHZ364" s="138"/>
      <c r="AIA364" s="138"/>
      <c r="AIB364" s="138"/>
      <c r="AIC364" s="138"/>
      <c r="AID364" s="138"/>
      <c r="AIE364" s="138"/>
      <c r="AIF364" s="138"/>
      <c r="AIG364" s="138"/>
      <c r="AIH364" s="138"/>
      <c r="AII364" s="138"/>
      <c r="AIJ364" s="138"/>
      <c r="AIK364" s="138"/>
      <c r="AIL364" s="138"/>
      <c r="AIM364" s="138"/>
      <c r="AIN364" s="138"/>
      <c r="AIO364" s="138"/>
      <c r="AIP364" s="138"/>
      <c r="AIQ364" s="138"/>
      <c r="AIR364" s="138"/>
      <c r="AIS364" s="138"/>
      <c r="AIT364" s="138"/>
      <c r="AIU364" s="138"/>
      <c r="AIV364" s="138"/>
      <c r="AIW364" s="138"/>
      <c r="AIX364" s="138"/>
      <c r="AIY364" s="138"/>
      <c r="AIZ364" s="138"/>
      <c r="AJA364" s="138"/>
      <c r="AJB364" s="138"/>
      <c r="AJC364" s="138"/>
      <c r="AJD364" s="138"/>
      <c r="AJE364" s="138"/>
      <c r="AJF364" s="138"/>
      <c r="AJG364" s="138"/>
      <c r="AJH364" s="138"/>
      <c r="AJI364" s="138"/>
      <c r="AJJ364" s="138"/>
      <c r="AJK364" s="138"/>
      <c r="AJL364" s="138"/>
      <c r="AJM364" s="138"/>
      <c r="AJN364" s="138"/>
      <c r="AJO364" s="138"/>
      <c r="AJP364" s="138"/>
      <c r="AJQ364" s="138"/>
      <c r="AJR364" s="138"/>
      <c r="AJS364" s="138"/>
      <c r="AJT364" s="138"/>
      <c r="AJU364" s="138"/>
      <c r="AJV364" s="138"/>
      <c r="AJW364" s="138"/>
      <c r="AJX364" s="138"/>
      <c r="AJY364" s="138"/>
      <c r="AJZ364" s="138"/>
      <c r="AKA364" s="138"/>
      <c r="AKB364" s="138"/>
      <c r="AKC364" s="138"/>
      <c r="AKD364" s="138"/>
      <c r="AKE364" s="138"/>
      <c r="AKF364" s="138"/>
      <c r="AKG364" s="138"/>
      <c r="AKH364" s="138"/>
      <c r="AKI364" s="138"/>
      <c r="AKJ364" s="138"/>
      <c r="AKK364" s="138"/>
      <c r="AKL364" s="138"/>
      <c r="AKM364" s="138"/>
      <c r="AKN364" s="138"/>
      <c r="AKO364" s="138"/>
      <c r="AKP364" s="138"/>
      <c r="AKQ364" s="138"/>
      <c r="AKR364" s="138"/>
      <c r="AKS364" s="138"/>
      <c r="AKT364" s="138"/>
      <c r="AKU364" s="138"/>
      <c r="AKV364" s="138"/>
      <c r="AKW364" s="138"/>
      <c r="AKX364" s="138"/>
      <c r="AKY364" s="138"/>
      <c r="AKZ364" s="138"/>
      <c r="ALA364" s="138"/>
      <c r="ALB364" s="138"/>
      <c r="ALC364" s="138"/>
      <c r="ALD364" s="138"/>
      <c r="ALE364" s="138"/>
      <c r="ALF364" s="138"/>
      <c r="ALG364" s="138"/>
      <c r="ALH364" s="138"/>
      <c r="ALI364" s="138"/>
      <c r="ALJ364" s="138"/>
      <c r="ALK364" s="138"/>
      <c r="ALL364" s="138"/>
      <c r="ALM364" s="138"/>
      <c r="ALN364" s="138"/>
      <c r="ALO364" s="138"/>
      <c r="ALP364" s="138"/>
      <c r="ALQ364" s="138"/>
      <c r="ALR364" s="138"/>
      <c r="ALS364" s="138"/>
      <c r="ALT364" s="138"/>
      <c r="ALU364" s="138"/>
      <c r="ALV364" s="138"/>
      <c r="ALW364" s="138"/>
      <c r="ALX364" s="138"/>
      <c r="ALY364" s="138"/>
      <c r="ALZ364" s="138"/>
      <c r="AMA364" s="138"/>
      <c r="AMB364" s="138"/>
      <c r="AMC364" s="138"/>
      <c r="AMD364" s="138"/>
      <c r="AME364" s="138"/>
      <c r="AMF364" s="138"/>
      <c r="AMG364" s="138"/>
      <c r="AMH364" s="138"/>
      <c r="AMI364" s="138"/>
      <c r="AMJ364" s="138"/>
      <c r="AMK364" s="138"/>
    </row>
    <row r="365" spans="1:1025" s="140" customFormat="1">
      <c r="A365" s="210"/>
      <c r="B365" s="106"/>
      <c r="C365" s="137"/>
      <c r="D365" s="137"/>
      <c r="E365" s="137"/>
      <c r="F365" s="138"/>
      <c r="G365" s="138"/>
      <c r="H365" s="138"/>
      <c r="I365" s="138"/>
      <c r="J365" s="139"/>
      <c r="K365" s="138"/>
      <c r="M365" s="138"/>
      <c r="N365" s="138"/>
      <c r="O365" s="138"/>
      <c r="P365" s="138"/>
      <c r="Q365" s="138"/>
      <c r="R365" s="138"/>
      <c r="S365" s="138"/>
      <c r="T365" s="138"/>
      <c r="U365" s="138"/>
      <c r="V365" s="138"/>
      <c r="W365" s="138"/>
      <c r="X365" s="138"/>
      <c r="Y365" s="138"/>
      <c r="Z365" s="138"/>
      <c r="AA365" s="138"/>
      <c r="AB365" s="138"/>
      <c r="AC365" s="138"/>
      <c r="AD365" s="138"/>
      <c r="AE365" s="138"/>
      <c r="AF365" s="138"/>
      <c r="AG365" s="138"/>
      <c r="AH365" s="138"/>
      <c r="AI365" s="138"/>
      <c r="AJ365" s="138"/>
      <c r="AK365" s="138"/>
      <c r="AL365" s="138"/>
      <c r="AM365" s="138"/>
      <c r="AN365" s="138"/>
      <c r="AO365" s="138"/>
      <c r="AP365" s="138"/>
      <c r="AQ365" s="138"/>
      <c r="AR365" s="138"/>
      <c r="AS365" s="138"/>
      <c r="AT365" s="138"/>
      <c r="AU365" s="138"/>
      <c r="AV365" s="138"/>
      <c r="AW365" s="138"/>
      <c r="AX365" s="138"/>
      <c r="AY365" s="138"/>
      <c r="AZ365" s="138"/>
      <c r="BA365" s="138"/>
      <c r="BB365" s="138"/>
      <c r="BC365" s="138"/>
      <c r="BD365" s="138"/>
      <c r="BE365" s="138"/>
      <c r="BF365" s="138"/>
      <c r="BG365" s="138"/>
      <c r="BH365" s="138"/>
      <c r="BI365" s="138"/>
      <c r="BJ365" s="138"/>
      <c r="BK365" s="138"/>
      <c r="BL365" s="138"/>
      <c r="BM365" s="138"/>
      <c r="BN365" s="138"/>
      <c r="BO365" s="138"/>
      <c r="BP365" s="138"/>
      <c r="BQ365" s="138"/>
      <c r="BR365" s="138"/>
      <c r="BS365" s="138"/>
      <c r="BT365" s="138"/>
      <c r="BU365" s="138"/>
      <c r="BV365" s="138"/>
      <c r="BW365" s="138"/>
      <c r="BX365" s="138"/>
      <c r="BY365" s="138"/>
      <c r="BZ365" s="138"/>
      <c r="CA365" s="138"/>
      <c r="CB365" s="138"/>
      <c r="CC365" s="138"/>
      <c r="CD365" s="138"/>
      <c r="CE365" s="138"/>
      <c r="CF365" s="138"/>
      <c r="CG365" s="138"/>
      <c r="CH365" s="138"/>
      <c r="CI365" s="138"/>
      <c r="CJ365" s="138"/>
      <c r="CK365" s="138"/>
      <c r="CL365" s="138"/>
      <c r="CM365" s="138"/>
      <c r="CN365" s="138"/>
      <c r="CO365" s="138"/>
      <c r="CP365" s="138"/>
      <c r="CQ365" s="138"/>
      <c r="CR365" s="138"/>
      <c r="CS365" s="138"/>
      <c r="CT365" s="138"/>
      <c r="CU365" s="138"/>
      <c r="CV365" s="138"/>
      <c r="CW365" s="138"/>
      <c r="CX365" s="138"/>
      <c r="CY365" s="138"/>
      <c r="CZ365" s="138"/>
      <c r="DA365" s="138"/>
      <c r="DB365" s="138"/>
      <c r="DC365" s="138"/>
      <c r="DD365" s="138"/>
      <c r="DE365" s="138"/>
      <c r="DF365" s="138"/>
      <c r="DG365" s="138"/>
      <c r="DH365" s="138"/>
      <c r="DI365" s="138"/>
      <c r="DJ365" s="138"/>
      <c r="DK365" s="138"/>
      <c r="DL365" s="138"/>
      <c r="DM365" s="138"/>
      <c r="DN365" s="138"/>
      <c r="DO365" s="138"/>
      <c r="DP365" s="138"/>
      <c r="DQ365" s="138"/>
      <c r="DR365" s="138"/>
      <c r="DS365" s="138"/>
      <c r="DT365" s="138"/>
      <c r="DU365" s="138"/>
      <c r="DV365" s="138"/>
      <c r="DW365" s="138"/>
      <c r="DX365" s="138"/>
      <c r="DY365" s="138"/>
      <c r="DZ365" s="138"/>
      <c r="EA365" s="138"/>
      <c r="EB365" s="138"/>
      <c r="EC365" s="138"/>
      <c r="ED365" s="138"/>
      <c r="EE365" s="138"/>
      <c r="EF365" s="138"/>
      <c r="EG365" s="138"/>
      <c r="EH365" s="138"/>
      <c r="EI365" s="138"/>
      <c r="EJ365" s="138"/>
      <c r="EK365" s="138"/>
      <c r="EL365" s="138"/>
      <c r="EM365" s="138"/>
      <c r="EN365" s="138"/>
      <c r="EO365" s="138"/>
      <c r="EP365" s="138"/>
      <c r="EQ365" s="138"/>
      <c r="ER365" s="138"/>
      <c r="ES365" s="138"/>
      <c r="ET365" s="138"/>
      <c r="EU365" s="138"/>
      <c r="EV365" s="138"/>
      <c r="EW365" s="138"/>
      <c r="EX365" s="138"/>
      <c r="EY365" s="138"/>
      <c r="EZ365" s="138"/>
      <c r="FA365" s="138"/>
      <c r="FB365" s="138"/>
      <c r="FC365" s="138"/>
      <c r="FD365" s="138"/>
      <c r="FE365" s="138"/>
      <c r="FF365" s="138"/>
      <c r="FG365" s="138"/>
      <c r="FH365" s="138"/>
      <c r="FI365" s="138"/>
      <c r="FJ365" s="138"/>
      <c r="FK365" s="138"/>
      <c r="FL365" s="138"/>
      <c r="FM365" s="138"/>
      <c r="FN365" s="138"/>
      <c r="FO365" s="138"/>
      <c r="FP365" s="138"/>
      <c r="FQ365" s="138"/>
      <c r="FR365" s="138"/>
      <c r="FS365" s="138"/>
      <c r="FT365" s="138"/>
      <c r="FU365" s="138"/>
      <c r="FV365" s="138"/>
      <c r="FW365" s="138"/>
      <c r="FX365" s="138"/>
      <c r="FY365" s="138"/>
      <c r="FZ365" s="138"/>
      <c r="GA365" s="138"/>
      <c r="GB365" s="138"/>
      <c r="GC365" s="138"/>
      <c r="GD365" s="138"/>
      <c r="GE365" s="138"/>
      <c r="GF365" s="138"/>
      <c r="GG365" s="138"/>
      <c r="GH365" s="138"/>
      <c r="GI365" s="138"/>
      <c r="GJ365" s="138"/>
      <c r="GK365" s="138"/>
      <c r="GL365" s="138"/>
      <c r="GM365" s="138"/>
      <c r="GN365" s="138"/>
      <c r="GO365" s="138"/>
      <c r="GP365" s="138"/>
      <c r="GQ365" s="138"/>
      <c r="GR365" s="138"/>
      <c r="GS365" s="138"/>
      <c r="GT365" s="138"/>
      <c r="GU365" s="138"/>
      <c r="GV365" s="138"/>
      <c r="GW365" s="138"/>
      <c r="GX365" s="138"/>
      <c r="GY365" s="138"/>
      <c r="GZ365" s="138"/>
      <c r="HA365" s="138"/>
      <c r="HB365" s="138"/>
      <c r="HC365" s="138"/>
      <c r="HD365" s="138"/>
      <c r="HE365" s="138"/>
      <c r="HF365" s="138"/>
      <c r="HG365" s="138"/>
      <c r="HH365" s="138"/>
      <c r="HI365" s="138"/>
      <c r="HJ365" s="138"/>
      <c r="HK365" s="138"/>
      <c r="HL365" s="138"/>
      <c r="HM365" s="138"/>
      <c r="HN365" s="138"/>
      <c r="HO365" s="138"/>
      <c r="HP365" s="138"/>
      <c r="HQ365" s="138"/>
      <c r="HR365" s="138"/>
      <c r="HS365" s="138"/>
      <c r="HT365" s="138"/>
      <c r="HU365" s="138"/>
      <c r="HV365" s="138"/>
      <c r="HW365" s="138"/>
      <c r="HX365" s="138"/>
      <c r="HY365" s="138"/>
      <c r="HZ365" s="138"/>
      <c r="IA365" s="138"/>
      <c r="IB365" s="138"/>
      <c r="IC365" s="138"/>
      <c r="ID365" s="138"/>
      <c r="IE365" s="138"/>
      <c r="IF365" s="138"/>
      <c r="IG365" s="138"/>
      <c r="IH365" s="138"/>
      <c r="II365" s="138"/>
      <c r="IJ365" s="138"/>
      <c r="IK365" s="138"/>
      <c r="IL365" s="138"/>
      <c r="IM365" s="138"/>
      <c r="IN365" s="138"/>
      <c r="IO365" s="138"/>
      <c r="IP365" s="138"/>
      <c r="IQ365" s="138"/>
      <c r="IR365" s="138"/>
      <c r="IS365" s="138"/>
      <c r="IT365" s="138"/>
      <c r="IU365" s="138"/>
      <c r="IV365" s="138"/>
      <c r="IW365" s="138"/>
      <c r="IX365" s="138"/>
      <c r="IY365" s="138"/>
      <c r="IZ365" s="138"/>
      <c r="JA365" s="138"/>
      <c r="JB365" s="138"/>
      <c r="JC365" s="138"/>
      <c r="JD365" s="138"/>
      <c r="JE365" s="138"/>
      <c r="JF365" s="138"/>
      <c r="JG365" s="138"/>
      <c r="JH365" s="138"/>
      <c r="JI365" s="138"/>
      <c r="JJ365" s="138"/>
      <c r="JK365" s="138"/>
      <c r="JL365" s="138"/>
      <c r="JM365" s="138"/>
      <c r="JN365" s="138"/>
      <c r="JO365" s="138"/>
      <c r="JP365" s="138"/>
      <c r="JQ365" s="138"/>
      <c r="JR365" s="138"/>
      <c r="JS365" s="138"/>
      <c r="JT365" s="138"/>
      <c r="JU365" s="138"/>
      <c r="JV365" s="138"/>
      <c r="JW365" s="138"/>
      <c r="JX365" s="138"/>
      <c r="JY365" s="138"/>
      <c r="JZ365" s="138"/>
      <c r="KA365" s="138"/>
      <c r="KB365" s="138"/>
      <c r="KC365" s="138"/>
      <c r="KD365" s="138"/>
      <c r="KE365" s="138"/>
      <c r="KF365" s="138"/>
      <c r="KG365" s="138"/>
      <c r="KH365" s="138"/>
      <c r="KI365" s="138"/>
      <c r="KJ365" s="138"/>
      <c r="KK365" s="138"/>
      <c r="KL365" s="138"/>
      <c r="KM365" s="138"/>
      <c r="KN365" s="138"/>
      <c r="KO365" s="138"/>
      <c r="KP365" s="138"/>
      <c r="KQ365" s="138"/>
      <c r="KR365" s="138"/>
      <c r="KS365" s="138"/>
      <c r="KT365" s="138"/>
      <c r="KU365" s="138"/>
      <c r="KV365" s="138"/>
      <c r="KW365" s="138"/>
      <c r="KX365" s="138"/>
      <c r="KY365" s="138"/>
      <c r="KZ365" s="138"/>
      <c r="LA365" s="138"/>
      <c r="LB365" s="138"/>
      <c r="LC365" s="138"/>
      <c r="LD365" s="138"/>
      <c r="LE365" s="138"/>
      <c r="LF365" s="138"/>
      <c r="LG365" s="138"/>
      <c r="LH365" s="138"/>
      <c r="LI365" s="138"/>
      <c r="LJ365" s="138"/>
      <c r="LK365" s="138"/>
      <c r="LL365" s="138"/>
      <c r="LM365" s="138"/>
      <c r="LN365" s="138"/>
      <c r="LO365" s="138"/>
      <c r="LP365" s="138"/>
      <c r="LQ365" s="138"/>
      <c r="LR365" s="138"/>
      <c r="LS365" s="138"/>
      <c r="LT365" s="138"/>
      <c r="LU365" s="138"/>
      <c r="LV365" s="138"/>
      <c r="LW365" s="138"/>
      <c r="LX365" s="138"/>
      <c r="LY365" s="138"/>
      <c r="LZ365" s="138"/>
      <c r="MA365" s="138"/>
      <c r="MB365" s="138"/>
      <c r="MC365" s="138"/>
      <c r="MD365" s="138"/>
      <c r="ME365" s="138"/>
      <c r="MF365" s="138"/>
      <c r="MG365" s="138"/>
      <c r="MH365" s="138"/>
      <c r="MI365" s="138"/>
      <c r="MJ365" s="138"/>
      <c r="MK365" s="138"/>
      <c r="ML365" s="138"/>
      <c r="MM365" s="138"/>
      <c r="MN365" s="138"/>
      <c r="MO365" s="138"/>
      <c r="MP365" s="138"/>
      <c r="MQ365" s="138"/>
      <c r="MR365" s="138"/>
      <c r="MS365" s="138"/>
      <c r="MT365" s="138"/>
      <c r="MU365" s="138"/>
      <c r="MV365" s="138"/>
      <c r="MW365" s="138"/>
      <c r="MX365" s="138"/>
      <c r="MY365" s="138"/>
      <c r="MZ365" s="138"/>
      <c r="NA365" s="138"/>
      <c r="NB365" s="138"/>
      <c r="NC365" s="138"/>
      <c r="ND365" s="138"/>
      <c r="NE365" s="138"/>
      <c r="NF365" s="138"/>
      <c r="NG365" s="138"/>
      <c r="NH365" s="138"/>
      <c r="NI365" s="138"/>
      <c r="NJ365" s="138"/>
      <c r="NK365" s="138"/>
      <c r="NL365" s="138"/>
      <c r="NM365" s="138"/>
      <c r="NN365" s="138"/>
      <c r="NO365" s="138"/>
      <c r="NP365" s="138"/>
      <c r="NQ365" s="138"/>
      <c r="NR365" s="138"/>
      <c r="NS365" s="138"/>
      <c r="NT365" s="138"/>
      <c r="NU365" s="138"/>
      <c r="NV365" s="138"/>
      <c r="NW365" s="138"/>
      <c r="NX365" s="138"/>
      <c r="NY365" s="138"/>
      <c r="NZ365" s="138"/>
      <c r="OA365" s="138"/>
      <c r="OB365" s="138"/>
      <c r="OC365" s="138"/>
      <c r="OD365" s="138"/>
      <c r="OE365" s="138"/>
      <c r="OF365" s="138"/>
      <c r="OG365" s="138"/>
      <c r="OH365" s="138"/>
      <c r="OI365" s="138"/>
      <c r="OJ365" s="138"/>
      <c r="OK365" s="138"/>
      <c r="OL365" s="138"/>
      <c r="OM365" s="138"/>
      <c r="ON365" s="138"/>
      <c r="OO365" s="138"/>
      <c r="OP365" s="138"/>
      <c r="OQ365" s="138"/>
      <c r="OR365" s="138"/>
      <c r="OS365" s="138"/>
      <c r="OT365" s="138"/>
      <c r="OU365" s="138"/>
      <c r="OV365" s="138"/>
      <c r="OW365" s="138"/>
      <c r="OX365" s="138"/>
      <c r="OY365" s="138"/>
      <c r="OZ365" s="138"/>
      <c r="PA365" s="138"/>
      <c r="PB365" s="138"/>
      <c r="PC365" s="138"/>
      <c r="PD365" s="138"/>
      <c r="PE365" s="138"/>
      <c r="PF365" s="138"/>
      <c r="PG365" s="138"/>
      <c r="PH365" s="138"/>
      <c r="PI365" s="138"/>
      <c r="PJ365" s="138"/>
      <c r="PK365" s="138"/>
      <c r="PL365" s="138"/>
      <c r="PM365" s="138"/>
      <c r="PN365" s="138"/>
      <c r="PO365" s="138"/>
      <c r="PP365" s="138"/>
      <c r="PQ365" s="138"/>
      <c r="PR365" s="138"/>
      <c r="PS365" s="138"/>
      <c r="PT365" s="138"/>
      <c r="PU365" s="138"/>
      <c r="PV365" s="138"/>
      <c r="PW365" s="138"/>
      <c r="PX365" s="138"/>
      <c r="PY365" s="138"/>
      <c r="PZ365" s="138"/>
      <c r="QA365" s="138"/>
      <c r="QB365" s="138"/>
      <c r="QC365" s="138"/>
      <c r="QD365" s="138"/>
      <c r="QE365" s="138"/>
      <c r="QF365" s="138"/>
      <c r="QG365" s="138"/>
      <c r="QH365" s="138"/>
      <c r="QI365" s="138"/>
      <c r="QJ365" s="138"/>
      <c r="QK365" s="138"/>
      <c r="QL365" s="138"/>
      <c r="QM365" s="138"/>
      <c r="QN365" s="138"/>
      <c r="QO365" s="138"/>
      <c r="QP365" s="138"/>
      <c r="QQ365" s="138"/>
      <c r="QR365" s="138"/>
      <c r="QS365" s="138"/>
      <c r="QT365" s="138"/>
      <c r="QU365" s="138"/>
      <c r="QV365" s="138"/>
      <c r="QW365" s="138"/>
      <c r="QX365" s="138"/>
      <c r="QY365" s="138"/>
      <c r="QZ365" s="138"/>
      <c r="RA365" s="138"/>
      <c r="RB365" s="138"/>
      <c r="RC365" s="138"/>
      <c r="RD365" s="138"/>
      <c r="RE365" s="138"/>
      <c r="RF365" s="138"/>
      <c r="RG365" s="138"/>
      <c r="RH365" s="138"/>
      <c r="RI365" s="138"/>
      <c r="RJ365" s="138"/>
      <c r="RK365" s="138"/>
      <c r="RL365" s="138"/>
      <c r="RM365" s="138"/>
      <c r="RN365" s="138"/>
      <c r="RO365" s="138"/>
      <c r="RP365" s="138"/>
      <c r="RQ365" s="138"/>
      <c r="RR365" s="138"/>
      <c r="RS365" s="138"/>
      <c r="RT365" s="138"/>
      <c r="RU365" s="138"/>
      <c r="RV365" s="138"/>
      <c r="RW365" s="138"/>
      <c r="RX365" s="138"/>
      <c r="RY365" s="138"/>
      <c r="RZ365" s="138"/>
      <c r="SA365" s="138"/>
      <c r="SB365" s="138"/>
      <c r="SC365" s="138"/>
      <c r="SD365" s="138"/>
      <c r="SE365" s="138"/>
      <c r="SF365" s="138"/>
      <c r="SG365" s="138"/>
      <c r="SH365" s="138"/>
      <c r="SI365" s="138"/>
      <c r="SJ365" s="138"/>
      <c r="SK365" s="138"/>
      <c r="SL365" s="138"/>
      <c r="SM365" s="138"/>
      <c r="SN365" s="138"/>
      <c r="SO365" s="138"/>
      <c r="SP365" s="138"/>
      <c r="SQ365" s="138"/>
      <c r="SR365" s="138"/>
      <c r="SS365" s="138"/>
      <c r="ST365" s="138"/>
      <c r="SU365" s="138"/>
      <c r="SV365" s="138"/>
      <c r="SW365" s="138"/>
      <c r="SX365" s="138"/>
      <c r="SY365" s="138"/>
      <c r="SZ365" s="138"/>
      <c r="TA365" s="138"/>
      <c r="TB365" s="138"/>
      <c r="TC365" s="138"/>
      <c r="TD365" s="138"/>
      <c r="TE365" s="138"/>
      <c r="TF365" s="138"/>
      <c r="TG365" s="138"/>
      <c r="TH365" s="138"/>
      <c r="TI365" s="138"/>
      <c r="TJ365" s="138"/>
      <c r="TK365" s="138"/>
      <c r="TL365" s="138"/>
      <c r="TM365" s="138"/>
      <c r="TN365" s="138"/>
      <c r="TO365" s="138"/>
      <c r="TP365" s="138"/>
      <c r="TQ365" s="138"/>
      <c r="TR365" s="138"/>
      <c r="TS365" s="138"/>
      <c r="TT365" s="138"/>
      <c r="TU365" s="138"/>
      <c r="TV365" s="138"/>
      <c r="TW365" s="138"/>
      <c r="TX365" s="138"/>
      <c r="TY365" s="138"/>
      <c r="TZ365" s="138"/>
      <c r="UA365" s="138"/>
      <c r="UB365" s="138"/>
      <c r="UC365" s="138"/>
      <c r="UD365" s="138"/>
      <c r="UE365" s="138"/>
      <c r="UF365" s="138"/>
      <c r="UG365" s="138"/>
      <c r="UH365" s="138"/>
      <c r="UI365" s="138"/>
      <c r="UJ365" s="138"/>
      <c r="UK365" s="138"/>
      <c r="UL365" s="138"/>
      <c r="UM365" s="138"/>
      <c r="UN365" s="138"/>
      <c r="UO365" s="138"/>
      <c r="UP365" s="138"/>
      <c r="UQ365" s="138"/>
      <c r="UR365" s="138"/>
      <c r="US365" s="138"/>
      <c r="UT365" s="138"/>
      <c r="UU365" s="138"/>
      <c r="UV365" s="138"/>
      <c r="UW365" s="138"/>
      <c r="UX365" s="138"/>
      <c r="UY365" s="138"/>
      <c r="UZ365" s="138"/>
      <c r="VA365" s="138"/>
      <c r="VB365" s="138"/>
      <c r="VC365" s="138"/>
      <c r="VD365" s="138"/>
      <c r="VE365" s="138"/>
      <c r="VF365" s="138"/>
      <c r="VG365" s="138"/>
      <c r="VH365" s="138"/>
      <c r="VI365" s="138"/>
      <c r="VJ365" s="138"/>
      <c r="VK365" s="138"/>
      <c r="VL365" s="138"/>
      <c r="VM365" s="138"/>
      <c r="VN365" s="138"/>
      <c r="VO365" s="138"/>
      <c r="VP365" s="138"/>
      <c r="VQ365" s="138"/>
      <c r="VR365" s="138"/>
      <c r="VS365" s="138"/>
      <c r="VT365" s="138"/>
      <c r="VU365" s="138"/>
      <c r="VV365" s="138"/>
      <c r="VW365" s="138"/>
      <c r="VX365" s="138"/>
      <c r="VY365" s="138"/>
      <c r="VZ365" s="138"/>
      <c r="WA365" s="138"/>
      <c r="WB365" s="138"/>
      <c r="WC365" s="138"/>
      <c r="WD365" s="138"/>
      <c r="WE365" s="138"/>
      <c r="WF365" s="138"/>
      <c r="WG365" s="138"/>
      <c r="WH365" s="138"/>
      <c r="WI365" s="138"/>
      <c r="WJ365" s="138"/>
      <c r="WK365" s="138"/>
      <c r="WL365" s="138"/>
      <c r="WM365" s="138"/>
      <c r="WN365" s="138"/>
      <c r="WO365" s="138"/>
      <c r="WP365" s="138"/>
      <c r="WQ365" s="138"/>
      <c r="WR365" s="138"/>
      <c r="WS365" s="138"/>
      <c r="WT365" s="138"/>
      <c r="WU365" s="138"/>
      <c r="WV365" s="138"/>
      <c r="WW365" s="138"/>
      <c r="WX365" s="138"/>
      <c r="WY365" s="138"/>
      <c r="WZ365" s="138"/>
      <c r="XA365" s="138"/>
      <c r="XB365" s="138"/>
      <c r="XC365" s="138"/>
      <c r="XD365" s="138"/>
      <c r="XE365" s="138"/>
      <c r="XF365" s="138"/>
      <c r="XG365" s="138"/>
      <c r="XH365" s="138"/>
      <c r="XI365" s="138"/>
      <c r="XJ365" s="138"/>
      <c r="XK365" s="138"/>
      <c r="XL365" s="138"/>
      <c r="XM365" s="138"/>
      <c r="XN365" s="138"/>
      <c r="XO365" s="138"/>
      <c r="XP365" s="138"/>
      <c r="XQ365" s="138"/>
      <c r="XR365" s="138"/>
      <c r="XS365" s="138"/>
      <c r="XT365" s="138"/>
      <c r="XU365" s="138"/>
      <c r="XV365" s="138"/>
      <c r="XW365" s="138"/>
      <c r="XX365" s="138"/>
      <c r="XY365" s="138"/>
      <c r="XZ365" s="138"/>
      <c r="YA365" s="138"/>
      <c r="YB365" s="138"/>
      <c r="YC365" s="138"/>
      <c r="YD365" s="138"/>
      <c r="YE365" s="138"/>
      <c r="YF365" s="138"/>
      <c r="YG365" s="138"/>
      <c r="YH365" s="138"/>
      <c r="YI365" s="138"/>
      <c r="YJ365" s="138"/>
      <c r="YK365" s="138"/>
      <c r="YL365" s="138"/>
      <c r="YM365" s="138"/>
      <c r="YN365" s="138"/>
      <c r="YO365" s="138"/>
      <c r="YP365" s="138"/>
      <c r="YQ365" s="138"/>
      <c r="YR365" s="138"/>
      <c r="YS365" s="138"/>
      <c r="YT365" s="138"/>
      <c r="YU365" s="138"/>
      <c r="YV365" s="138"/>
      <c r="YW365" s="138"/>
      <c r="YX365" s="138"/>
      <c r="YY365" s="138"/>
      <c r="YZ365" s="138"/>
      <c r="ZA365" s="138"/>
      <c r="ZB365" s="138"/>
      <c r="ZC365" s="138"/>
      <c r="ZD365" s="138"/>
      <c r="ZE365" s="138"/>
      <c r="ZF365" s="138"/>
      <c r="ZG365" s="138"/>
      <c r="ZH365" s="138"/>
      <c r="ZI365" s="138"/>
      <c r="ZJ365" s="138"/>
      <c r="ZK365" s="138"/>
      <c r="ZL365" s="138"/>
      <c r="ZM365" s="138"/>
      <c r="ZN365" s="138"/>
      <c r="ZO365" s="138"/>
      <c r="ZP365" s="138"/>
      <c r="ZQ365" s="138"/>
      <c r="ZR365" s="138"/>
      <c r="ZS365" s="138"/>
      <c r="ZT365" s="138"/>
      <c r="ZU365" s="138"/>
      <c r="ZV365" s="138"/>
      <c r="ZW365" s="138"/>
      <c r="ZX365" s="138"/>
      <c r="ZY365" s="138"/>
      <c r="ZZ365" s="138"/>
      <c r="AAA365" s="138"/>
      <c r="AAB365" s="138"/>
      <c r="AAC365" s="138"/>
      <c r="AAD365" s="138"/>
      <c r="AAE365" s="138"/>
      <c r="AAF365" s="138"/>
      <c r="AAG365" s="138"/>
      <c r="AAH365" s="138"/>
      <c r="AAI365" s="138"/>
      <c r="AAJ365" s="138"/>
      <c r="AAK365" s="138"/>
      <c r="AAL365" s="138"/>
      <c r="AAM365" s="138"/>
      <c r="AAN365" s="138"/>
      <c r="AAO365" s="138"/>
      <c r="AAP365" s="138"/>
      <c r="AAQ365" s="138"/>
      <c r="AAR365" s="138"/>
      <c r="AAS365" s="138"/>
      <c r="AAT365" s="138"/>
      <c r="AAU365" s="138"/>
      <c r="AAV365" s="138"/>
      <c r="AAW365" s="138"/>
      <c r="AAX365" s="138"/>
      <c r="AAY365" s="138"/>
      <c r="AAZ365" s="138"/>
      <c r="ABA365" s="138"/>
      <c r="ABB365" s="138"/>
      <c r="ABC365" s="138"/>
      <c r="ABD365" s="138"/>
      <c r="ABE365" s="138"/>
      <c r="ABF365" s="138"/>
      <c r="ABG365" s="138"/>
      <c r="ABH365" s="138"/>
      <c r="ABI365" s="138"/>
      <c r="ABJ365" s="138"/>
      <c r="ABK365" s="138"/>
      <c r="ABL365" s="138"/>
      <c r="ABM365" s="138"/>
      <c r="ABN365" s="138"/>
      <c r="ABO365" s="138"/>
      <c r="ABP365" s="138"/>
      <c r="ABQ365" s="138"/>
      <c r="ABR365" s="138"/>
      <c r="ABS365" s="138"/>
      <c r="ABT365" s="138"/>
      <c r="ABU365" s="138"/>
      <c r="ABV365" s="138"/>
      <c r="ABW365" s="138"/>
      <c r="ABX365" s="138"/>
      <c r="ABY365" s="138"/>
      <c r="ABZ365" s="138"/>
      <c r="ACA365" s="138"/>
      <c r="ACB365" s="138"/>
      <c r="ACC365" s="138"/>
      <c r="ACD365" s="138"/>
      <c r="ACE365" s="138"/>
      <c r="ACF365" s="138"/>
      <c r="ACG365" s="138"/>
      <c r="ACH365" s="138"/>
      <c r="ACI365" s="138"/>
      <c r="ACJ365" s="138"/>
      <c r="ACK365" s="138"/>
      <c r="ACL365" s="138"/>
      <c r="ACM365" s="138"/>
      <c r="ACN365" s="138"/>
      <c r="ACO365" s="138"/>
      <c r="ACP365" s="138"/>
      <c r="ACQ365" s="138"/>
      <c r="ACR365" s="138"/>
      <c r="ACS365" s="138"/>
      <c r="ACT365" s="138"/>
      <c r="ACU365" s="138"/>
      <c r="ACV365" s="138"/>
      <c r="ACW365" s="138"/>
      <c r="ACX365" s="138"/>
      <c r="ACY365" s="138"/>
      <c r="ACZ365" s="138"/>
      <c r="ADA365" s="138"/>
      <c r="ADB365" s="138"/>
      <c r="ADC365" s="138"/>
      <c r="ADD365" s="138"/>
      <c r="ADE365" s="138"/>
      <c r="ADF365" s="138"/>
      <c r="ADG365" s="138"/>
      <c r="ADH365" s="138"/>
      <c r="ADI365" s="138"/>
      <c r="ADJ365" s="138"/>
      <c r="ADK365" s="138"/>
      <c r="ADL365" s="138"/>
      <c r="ADM365" s="138"/>
      <c r="ADN365" s="138"/>
      <c r="ADO365" s="138"/>
      <c r="ADP365" s="138"/>
      <c r="ADQ365" s="138"/>
      <c r="ADR365" s="138"/>
      <c r="ADS365" s="138"/>
      <c r="ADT365" s="138"/>
      <c r="ADU365" s="138"/>
      <c r="ADV365" s="138"/>
      <c r="ADW365" s="138"/>
      <c r="ADX365" s="138"/>
      <c r="ADY365" s="138"/>
      <c r="ADZ365" s="138"/>
      <c r="AEA365" s="138"/>
      <c r="AEB365" s="138"/>
      <c r="AEC365" s="138"/>
      <c r="AED365" s="138"/>
      <c r="AEE365" s="138"/>
      <c r="AEF365" s="138"/>
      <c r="AEG365" s="138"/>
      <c r="AEH365" s="138"/>
      <c r="AEI365" s="138"/>
      <c r="AEJ365" s="138"/>
      <c r="AEK365" s="138"/>
      <c r="AEL365" s="138"/>
      <c r="AEM365" s="138"/>
      <c r="AEN365" s="138"/>
      <c r="AEO365" s="138"/>
      <c r="AEP365" s="138"/>
      <c r="AEQ365" s="138"/>
      <c r="AER365" s="138"/>
      <c r="AES365" s="138"/>
      <c r="AET365" s="138"/>
      <c r="AEU365" s="138"/>
      <c r="AEV365" s="138"/>
      <c r="AEW365" s="138"/>
      <c r="AEX365" s="138"/>
      <c r="AEY365" s="138"/>
      <c r="AEZ365" s="138"/>
      <c r="AFA365" s="138"/>
      <c r="AFB365" s="138"/>
      <c r="AFC365" s="138"/>
      <c r="AFD365" s="138"/>
      <c r="AFE365" s="138"/>
      <c r="AFF365" s="138"/>
      <c r="AFG365" s="138"/>
      <c r="AFH365" s="138"/>
      <c r="AFI365" s="138"/>
      <c r="AFJ365" s="138"/>
      <c r="AFK365" s="138"/>
      <c r="AFL365" s="138"/>
      <c r="AFM365" s="138"/>
      <c r="AFN365" s="138"/>
      <c r="AFO365" s="138"/>
      <c r="AFP365" s="138"/>
      <c r="AFQ365" s="138"/>
      <c r="AFR365" s="138"/>
      <c r="AFS365" s="138"/>
      <c r="AFT365" s="138"/>
      <c r="AFU365" s="138"/>
      <c r="AFV365" s="138"/>
      <c r="AFW365" s="138"/>
      <c r="AFX365" s="138"/>
      <c r="AFY365" s="138"/>
      <c r="AFZ365" s="138"/>
      <c r="AGA365" s="138"/>
      <c r="AGB365" s="138"/>
      <c r="AGC365" s="138"/>
      <c r="AGD365" s="138"/>
      <c r="AGE365" s="138"/>
      <c r="AGF365" s="138"/>
      <c r="AGG365" s="138"/>
      <c r="AGH365" s="138"/>
      <c r="AGI365" s="138"/>
      <c r="AGJ365" s="138"/>
      <c r="AGK365" s="138"/>
      <c r="AGL365" s="138"/>
      <c r="AGM365" s="138"/>
      <c r="AGN365" s="138"/>
      <c r="AGO365" s="138"/>
      <c r="AGP365" s="138"/>
      <c r="AGQ365" s="138"/>
      <c r="AGR365" s="138"/>
      <c r="AGS365" s="138"/>
      <c r="AGT365" s="138"/>
      <c r="AGU365" s="138"/>
      <c r="AGV365" s="138"/>
      <c r="AGW365" s="138"/>
      <c r="AGX365" s="138"/>
      <c r="AGY365" s="138"/>
      <c r="AGZ365" s="138"/>
      <c r="AHA365" s="138"/>
      <c r="AHB365" s="138"/>
      <c r="AHC365" s="138"/>
      <c r="AHD365" s="138"/>
      <c r="AHE365" s="138"/>
      <c r="AHF365" s="138"/>
      <c r="AHG365" s="138"/>
      <c r="AHH365" s="138"/>
      <c r="AHI365" s="138"/>
      <c r="AHJ365" s="138"/>
      <c r="AHK365" s="138"/>
      <c r="AHL365" s="138"/>
      <c r="AHM365" s="138"/>
      <c r="AHN365" s="138"/>
      <c r="AHO365" s="138"/>
      <c r="AHP365" s="138"/>
      <c r="AHQ365" s="138"/>
      <c r="AHR365" s="138"/>
      <c r="AHS365" s="138"/>
      <c r="AHT365" s="138"/>
      <c r="AHU365" s="138"/>
      <c r="AHV365" s="138"/>
      <c r="AHW365" s="138"/>
      <c r="AHX365" s="138"/>
      <c r="AHY365" s="138"/>
      <c r="AHZ365" s="138"/>
      <c r="AIA365" s="138"/>
      <c r="AIB365" s="138"/>
      <c r="AIC365" s="138"/>
      <c r="AID365" s="138"/>
      <c r="AIE365" s="138"/>
      <c r="AIF365" s="138"/>
      <c r="AIG365" s="138"/>
      <c r="AIH365" s="138"/>
      <c r="AII365" s="138"/>
      <c r="AIJ365" s="138"/>
      <c r="AIK365" s="138"/>
      <c r="AIL365" s="138"/>
      <c r="AIM365" s="138"/>
      <c r="AIN365" s="138"/>
      <c r="AIO365" s="138"/>
      <c r="AIP365" s="138"/>
      <c r="AIQ365" s="138"/>
      <c r="AIR365" s="138"/>
      <c r="AIS365" s="138"/>
      <c r="AIT365" s="138"/>
      <c r="AIU365" s="138"/>
      <c r="AIV365" s="138"/>
      <c r="AIW365" s="138"/>
      <c r="AIX365" s="138"/>
      <c r="AIY365" s="138"/>
      <c r="AIZ365" s="138"/>
      <c r="AJA365" s="138"/>
      <c r="AJB365" s="138"/>
      <c r="AJC365" s="138"/>
      <c r="AJD365" s="138"/>
      <c r="AJE365" s="138"/>
      <c r="AJF365" s="138"/>
      <c r="AJG365" s="138"/>
      <c r="AJH365" s="138"/>
      <c r="AJI365" s="138"/>
      <c r="AJJ365" s="138"/>
      <c r="AJK365" s="138"/>
      <c r="AJL365" s="138"/>
      <c r="AJM365" s="138"/>
      <c r="AJN365" s="138"/>
      <c r="AJO365" s="138"/>
      <c r="AJP365" s="138"/>
      <c r="AJQ365" s="138"/>
      <c r="AJR365" s="138"/>
      <c r="AJS365" s="138"/>
      <c r="AJT365" s="138"/>
      <c r="AJU365" s="138"/>
      <c r="AJV365" s="138"/>
      <c r="AJW365" s="138"/>
      <c r="AJX365" s="138"/>
      <c r="AJY365" s="138"/>
      <c r="AJZ365" s="138"/>
      <c r="AKA365" s="138"/>
      <c r="AKB365" s="138"/>
      <c r="AKC365" s="138"/>
      <c r="AKD365" s="138"/>
      <c r="AKE365" s="138"/>
      <c r="AKF365" s="138"/>
      <c r="AKG365" s="138"/>
      <c r="AKH365" s="138"/>
      <c r="AKI365" s="138"/>
      <c r="AKJ365" s="138"/>
      <c r="AKK365" s="138"/>
      <c r="AKL365" s="138"/>
      <c r="AKM365" s="138"/>
      <c r="AKN365" s="138"/>
      <c r="AKO365" s="138"/>
      <c r="AKP365" s="138"/>
      <c r="AKQ365" s="138"/>
      <c r="AKR365" s="138"/>
      <c r="AKS365" s="138"/>
      <c r="AKT365" s="138"/>
      <c r="AKU365" s="138"/>
      <c r="AKV365" s="138"/>
      <c r="AKW365" s="138"/>
      <c r="AKX365" s="138"/>
      <c r="AKY365" s="138"/>
      <c r="AKZ365" s="138"/>
      <c r="ALA365" s="138"/>
      <c r="ALB365" s="138"/>
      <c r="ALC365" s="138"/>
      <c r="ALD365" s="138"/>
      <c r="ALE365" s="138"/>
      <c r="ALF365" s="138"/>
      <c r="ALG365" s="138"/>
      <c r="ALH365" s="138"/>
      <c r="ALI365" s="138"/>
      <c r="ALJ365" s="138"/>
      <c r="ALK365" s="138"/>
      <c r="ALL365" s="138"/>
      <c r="ALM365" s="138"/>
      <c r="ALN365" s="138"/>
      <c r="ALO365" s="138"/>
      <c r="ALP365" s="138"/>
      <c r="ALQ365" s="138"/>
      <c r="ALR365" s="138"/>
      <c r="ALS365" s="138"/>
      <c r="ALT365" s="138"/>
      <c r="ALU365" s="138"/>
      <c r="ALV365" s="138"/>
      <c r="ALW365" s="138"/>
      <c r="ALX365" s="138"/>
      <c r="ALY365" s="138"/>
      <c r="ALZ365" s="138"/>
      <c r="AMA365" s="138"/>
      <c r="AMB365" s="138"/>
      <c r="AMC365" s="138"/>
      <c r="AMD365" s="138"/>
      <c r="AME365" s="138"/>
      <c r="AMF365" s="138"/>
      <c r="AMG365" s="138"/>
      <c r="AMH365" s="138"/>
      <c r="AMI365" s="138"/>
      <c r="AMJ365" s="138"/>
      <c r="AMK365" s="138"/>
    </row>
    <row r="366" spans="1:1025" s="140" customFormat="1">
      <c r="A366" s="210"/>
      <c r="B366" s="106"/>
      <c r="C366" s="137"/>
      <c r="D366" s="137"/>
      <c r="E366" s="137"/>
      <c r="F366" s="138"/>
      <c r="G366" s="138"/>
      <c r="H366" s="138"/>
      <c r="I366" s="138"/>
      <c r="J366" s="139"/>
      <c r="K366" s="138"/>
      <c r="M366" s="138"/>
      <c r="N366" s="138"/>
      <c r="O366" s="138"/>
      <c r="P366" s="138"/>
      <c r="Q366" s="138"/>
      <c r="R366" s="138"/>
      <c r="S366" s="138"/>
      <c r="T366" s="138"/>
      <c r="U366" s="138"/>
      <c r="V366" s="138"/>
      <c r="W366" s="138"/>
      <c r="X366" s="138"/>
      <c r="Y366" s="138"/>
      <c r="Z366" s="138"/>
      <c r="AA366" s="138"/>
      <c r="AB366" s="138"/>
      <c r="AC366" s="138"/>
      <c r="AD366" s="138"/>
      <c r="AE366" s="138"/>
      <c r="AF366" s="138"/>
      <c r="AG366" s="138"/>
      <c r="AH366" s="138"/>
      <c r="AI366" s="138"/>
      <c r="AJ366" s="138"/>
      <c r="AK366" s="138"/>
      <c r="AL366" s="138"/>
      <c r="AM366" s="138"/>
      <c r="AN366" s="138"/>
      <c r="AO366" s="138"/>
      <c r="AP366" s="138"/>
      <c r="AQ366" s="138"/>
      <c r="AR366" s="138"/>
      <c r="AS366" s="138"/>
      <c r="AT366" s="138"/>
      <c r="AU366" s="138"/>
      <c r="AV366" s="138"/>
      <c r="AW366" s="138"/>
      <c r="AX366" s="138"/>
      <c r="AY366" s="138"/>
      <c r="AZ366" s="138"/>
      <c r="BA366" s="138"/>
      <c r="BB366" s="138"/>
      <c r="BC366" s="138"/>
      <c r="BD366" s="138"/>
      <c r="BE366" s="138"/>
      <c r="BF366" s="138"/>
      <c r="BG366" s="138"/>
      <c r="BH366" s="138"/>
      <c r="BI366" s="138"/>
      <c r="BJ366" s="138"/>
      <c r="BK366" s="138"/>
      <c r="BL366" s="138"/>
      <c r="BM366" s="138"/>
      <c r="BN366" s="138"/>
      <c r="BO366" s="138"/>
      <c r="BP366" s="138"/>
      <c r="BQ366" s="138"/>
      <c r="BR366" s="138"/>
      <c r="BS366" s="138"/>
      <c r="BT366" s="138"/>
      <c r="BU366" s="138"/>
      <c r="BV366" s="138"/>
      <c r="BW366" s="138"/>
      <c r="BX366" s="138"/>
      <c r="BY366" s="138"/>
      <c r="BZ366" s="138"/>
      <c r="CA366" s="138"/>
      <c r="CB366" s="138"/>
      <c r="CC366" s="138"/>
      <c r="CD366" s="138"/>
      <c r="CE366" s="138"/>
      <c r="CF366" s="138"/>
      <c r="CG366" s="138"/>
      <c r="CH366" s="138"/>
      <c r="CI366" s="138"/>
      <c r="CJ366" s="138"/>
      <c r="CK366" s="138"/>
      <c r="CL366" s="138"/>
      <c r="CM366" s="138"/>
      <c r="CN366" s="138"/>
      <c r="CO366" s="138"/>
      <c r="CP366" s="138"/>
      <c r="CQ366" s="138"/>
      <c r="CR366" s="138"/>
      <c r="CS366" s="138"/>
      <c r="CT366" s="138"/>
      <c r="CU366" s="138"/>
      <c r="CV366" s="138"/>
      <c r="CW366" s="138"/>
      <c r="CX366" s="138"/>
      <c r="CY366" s="138"/>
      <c r="CZ366" s="138"/>
      <c r="DA366" s="138"/>
      <c r="DB366" s="138"/>
      <c r="DC366" s="138"/>
      <c r="DD366" s="138"/>
      <c r="DE366" s="138"/>
      <c r="DF366" s="138"/>
      <c r="DG366" s="138"/>
      <c r="DH366" s="138"/>
      <c r="DI366" s="138"/>
      <c r="DJ366" s="138"/>
      <c r="DK366" s="138"/>
      <c r="DL366" s="138"/>
      <c r="DM366" s="138"/>
      <c r="DN366" s="138"/>
      <c r="DO366" s="138"/>
      <c r="DP366" s="138"/>
      <c r="DQ366" s="138"/>
      <c r="DR366" s="138"/>
      <c r="DS366" s="138"/>
      <c r="DT366" s="138"/>
      <c r="DU366" s="138"/>
      <c r="DV366" s="138"/>
      <c r="DW366" s="138"/>
      <c r="DX366" s="138"/>
      <c r="DY366" s="138"/>
      <c r="DZ366" s="138"/>
      <c r="EA366" s="138"/>
      <c r="EB366" s="138"/>
      <c r="EC366" s="138"/>
      <c r="ED366" s="138"/>
      <c r="EE366" s="138"/>
      <c r="EF366" s="138"/>
      <c r="EG366" s="138"/>
      <c r="EH366" s="138"/>
      <c r="EI366" s="138"/>
      <c r="EJ366" s="138"/>
      <c r="EK366" s="138"/>
      <c r="EL366" s="138"/>
      <c r="EM366" s="138"/>
      <c r="EN366" s="138"/>
      <c r="EO366" s="138"/>
      <c r="EP366" s="138"/>
      <c r="EQ366" s="138"/>
      <c r="ER366" s="138"/>
      <c r="ES366" s="138"/>
      <c r="ET366" s="138"/>
      <c r="EU366" s="138"/>
      <c r="EV366" s="138"/>
      <c r="EW366" s="138"/>
      <c r="EX366" s="138"/>
      <c r="EY366" s="138"/>
      <c r="EZ366" s="138"/>
      <c r="FA366" s="138"/>
      <c r="FB366" s="138"/>
      <c r="FC366" s="138"/>
      <c r="FD366" s="138"/>
      <c r="FE366" s="138"/>
      <c r="FF366" s="138"/>
      <c r="FG366" s="138"/>
      <c r="FH366" s="138"/>
      <c r="FI366" s="138"/>
      <c r="FJ366" s="138"/>
      <c r="FK366" s="138"/>
      <c r="FL366" s="138"/>
      <c r="FM366" s="138"/>
      <c r="FN366" s="138"/>
      <c r="FO366" s="138"/>
      <c r="FP366" s="138"/>
      <c r="FQ366" s="138"/>
      <c r="FR366" s="138"/>
      <c r="FS366" s="138"/>
      <c r="FT366" s="138"/>
      <c r="FU366" s="138"/>
      <c r="FV366" s="138"/>
      <c r="FW366" s="138"/>
      <c r="FX366" s="138"/>
      <c r="FY366" s="138"/>
      <c r="FZ366" s="138"/>
      <c r="GA366" s="138"/>
      <c r="GB366" s="138"/>
      <c r="GC366" s="138"/>
      <c r="GD366" s="138"/>
      <c r="GE366" s="138"/>
      <c r="GF366" s="138"/>
      <c r="GG366" s="138"/>
      <c r="GH366" s="138"/>
      <c r="GI366" s="138"/>
      <c r="GJ366" s="138"/>
      <c r="GK366" s="138"/>
      <c r="GL366" s="138"/>
      <c r="GM366" s="138"/>
      <c r="GN366" s="138"/>
      <c r="GO366" s="138"/>
      <c r="GP366" s="138"/>
      <c r="GQ366" s="138"/>
      <c r="GR366" s="138"/>
      <c r="GS366" s="138"/>
      <c r="GT366" s="138"/>
      <c r="GU366" s="138"/>
      <c r="GV366" s="138"/>
      <c r="GW366" s="138"/>
      <c r="GX366" s="138"/>
      <c r="GY366" s="138"/>
      <c r="GZ366" s="138"/>
      <c r="HA366" s="138"/>
      <c r="HB366" s="138"/>
      <c r="HC366" s="138"/>
      <c r="HD366" s="138"/>
      <c r="HE366" s="138"/>
      <c r="HF366" s="138"/>
      <c r="HG366" s="138"/>
      <c r="HH366" s="138"/>
      <c r="HI366" s="138"/>
      <c r="HJ366" s="138"/>
      <c r="HK366" s="138"/>
      <c r="HL366" s="138"/>
      <c r="HM366" s="138"/>
      <c r="HN366" s="138"/>
      <c r="HO366" s="138"/>
      <c r="HP366" s="138"/>
      <c r="HQ366" s="138"/>
      <c r="HR366" s="138"/>
      <c r="HS366" s="138"/>
      <c r="HT366" s="138"/>
      <c r="HU366" s="138"/>
      <c r="HV366" s="138"/>
      <c r="HW366" s="138"/>
      <c r="HX366" s="138"/>
      <c r="HY366" s="138"/>
      <c r="HZ366" s="138"/>
      <c r="IA366" s="138"/>
      <c r="IB366" s="138"/>
      <c r="IC366" s="138"/>
      <c r="ID366" s="138"/>
      <c r="IE366" s="138"/>
      <c r="IF366" s="138"/>
      <c r="IG366" s="138"/>
      <c r="IH366" s="138"/>
      <c r="II366" s="138"/>
      <c r="IJ366" s="138"/>
      <c r="IK366" s="138"/>
      <c r="IL366" s="138"/>
      <c r="IM366" s="138"/>
      <c r="IN366" s="138"/>
      <c r="IO366" s="138"/>
      <c r="IP366" s="138"/>
      <c r="IQ366" s="138"/>
      <c r="IR366" s="138"/>
      <c r="IS366" s="138"/>
      <c r="IT366" s="138"/>
      <c r="IU366" s="138"/>
      <c r="IV366" s="138"/>
      <c r="IW366" s="138"/>
      <c r="IX366" s="138"/>
      <c r="IY366" s="138"/>
      <c r="IZ366" s="138"/>
      <c r="JA366" s="138"/>
      <c r="JB366" s="138"/>
      <c r="JC366" s="138"/>
      <c r="JD366" s="138"/>
      <c r="JE366" s="138"/>
      <c r="JF366" s="138"/>
      <c r="JG366" s="138"/>
      <c r="JH366" s="138"/>
      <c r="JI366" s="138"/>
      <c r="JJ366" s="138"/>
      <c r="JK366" s="138"/>
      <c r="JL366" s="138"/>
      <c r="JM366" s="138"/>
      <c r="JN366" s="138"/>
      <c r="JO366" s="138"/>
      <c r="JP366" s="138"/>
      <c r="JQ366" s="138"/>
      <c r="JR366" s="138"/>
      <c r="JS366" s="138"/>
      <c r="JT366" s="138"/>
      <c r="JU366" s="138"/>
      <c r="JV366" s="138"/>
      <c r="JW366" s="138"/>
      <c r="JX366" s="138"/>
      <c r="JY366" s="138"/>
      <c r="JZ366" s="138"/>
      <c r="KA366" s="138"/>
      <c r="KB366" s="138"/>
      <c r="KC366" s="138"/>
      <c r="KD366" s="138"/>
      <c r="KE366" s="138"/>
      <c r="KF366" s="138"/>
      <c r="KG366" s="138"/>
      <c r="KH366" s="138"/>
      <c r="KI366" s="138"/>
      <c r="KJ366" s="138"/>
      <c r="KK366" s="138"/>
      <c r="KL366" s="138"/>
      <c r="KM366" s="138"/>
      <c r="KN366" s="138"/>
      <c r="KO366" s="138"/>
      <c r="KP366" s="138"/>
      <c r="KQ366" s="138"/>
      <c r="KR366" s="138"/>
      <c r="KS366" s="138"/>
      <c r="KT366" s="138"/>
      <c r="KU366" s="138"/>
      <c r="KV366" s="138"/>
      <c r="KW366" s="138"/>
      <c r="KX366" s="138"/>
      <c r="KY366" s="138"/>
      <c r="KZ366" s="138"/>
      <c r="LA366" s="138"/>
      <c r="LB366" s="138"/>
      <c r="LC366" s="138"/>
      <c r="LD366" s="138"/>
      <c r="LE366" s="138"/>
      <c r="LF366" s="138"/>
      <c r="LG366" s="138"/>
      <c r="LH366" s="138"/>
      <c r="LI366" s="138"/>
      <c r="LJ366" s="138"/>
      <c r="LK366" s="138"/>
      <c r="LL366" s="138"/>
      <c r="LM366" s="138"/>
      <c r="LN366" s="138"/>
      <c r="LO366" s="138"/>
      <c r="LP366" s="138"/>
      <c r="LQ366" s="138"/>
      <c r="LR366" s="138"/>
      <c r="LS366" s="138"/>
      <c r="LT366" s="138"/>
      <c r="LU366" s="138"/>
      <c r="LV366" s="138"/>
      <c r="LW366" s="138"/>
      <c r="LX366" s="138"/>
      <c r="LY366" s="138"/>
      <c r="LZ366" s="138"/>
      <c r="MA366" s="138"/>
      <c r="MB366" s="138"/>
      <c r="MC366" s="138"/>
      <c r="MD366" s="138"/>
      <c r="ME366" s="138"/>
      <c r="MF366" s="138"/>
      <c r="MG366" s="138"/>
      <c r="MH366" s="138"/>
      <c r="MI366" s="138"/>
      <c r="MJ366" s="138"/>
      <c r="MK366" s="138"/>
      <c r="ML366" s="138"/>
      <c r="MM366" s="138"/>
      <c r="MN366" s="138"/>
      <c r="MO366" s="138"/>
      <c r="MP366" s="138"/>
      <c r="MQ366" s="138"/>
      <c r="MR366" s="138"/>
      <c r="MS366" s="138"/>
      <c r="MT366" s="138"/>
      <c r="MU366" s="138"/>
      <c r="MV366" s="138"/>
      <c r="MW366" s="138"/>
      <c r="MX366" s="138"/>
      <c r="MY366" s="138"/>
      <c r="MZ366" s="138"/>
      <c r="NA366" s="138"/>
      <c r="NB366" s="138"/>
      <c r="NC366" s="138"/>
      <c r="ND366" s="138"/>
      <c r="NE366" s="138"/>
      <c r="NF366" s="138"/>
      <c r="NG366" s="138"/>
      <c r="NH366" s="138"/>
      <c r="NI366" s="138"/>
      <c r="NJ366" s="138"/>
      <c r="NK366" s="138"/>
      <c r="NL366" s="138"/>
      <c r="NM366" s="138"/>
      <c r="NN366" s="138"/>
      <c r="NO366" s="138"/>
      <c r="NP366" s="138"/>
      <c r="NQ366" s="138"/>
      <c r="NR366" s="138"/>
      <c r="NS366" s="138"/>
      <c r="NT366" s="138"/>
      <c r="NU366" s="138"/>
      <c r="NV366" s="138"/>
      <c r="NW366" s="138"/>
      <c r="NX366" s="138"/>
      <c r="NY366" s="138"/>
      <c r="NZ366" s="138"/>
      <c r="OA366" s="138"/>
      <c r="OB366" s="138"/>
      <c r="OC366" s="138"/>
      <c r="OD366" s="138"/>
      <c r="OE366" s="138"/>
      <c r="OF366" s="138"/>
      <c r="OG366" s="138"/>
      <c r="OH366" s="138"/>
      <c r="OI366" s="138"/>
      <c r="OJ366" s="138"/>
      <c r="OK366" s="138"/>
      <c r="OL366" s="138"/>
      <c r="OM366" s="138"/>
      <c r="ON366" s="138"/>
      <c r="OO366" s="138"/>
      <c r="OP366" s="138"/>
      <c r="OQ366" s="138"/>
      <c r="OR366" s="138"/>
      <c r="OS366" s="138"/>
      <c r="OT366" s="138"/>
      <c r="OU366" s="138"/>
      <c r="OV366" s="138"/>
      <c r="OW366" s="138"/>
      <c r="OX366" s="138"/>
      <c r="OY366" s="138"/>
      <c r="OZ366" s="138"/>
      <c r="PA366" s="138"/>
      <c r="PB366" s="138"/>
      <c r="PC366" s="138"/>
      <c r="PD366" s="138"/>
      <c r="PE366" s="138"/>
      <c r="PF366" s="138"/>
      <c r="PG366" s="138"/>
      <c r="PH366" s="138"/>
      <c r="PI366" s="138"/>
      <c r="PJ366" s="138"/>
      <c r="PK366" s="138"/>
      <c r="PL366" s="138"/>
      <c r="PM366" s="138"/>
      <c r="PN366" s="138"/>
      <c r="PO366" s="138"/>
      <c r="PP366" s="138"/>
      <c r="PQ366" s="138"/>
      <c r="PR366" s="138"/>
      <c r="PS366" s="138"/>
      <c r="PT366" s="138"/>
      <c r="PU366" s="138"/>
      <c r="PV366" s="138"/>
      <c r="PW366" s="138"/>
      <c r="PX366" s="138"/>
      <c r="PY366" s="138"/>
      <c r="PZ366" s="138"/>
      <c r="QA366" s="138"/>
      <c r="QB366" s="138"/>
      <c r="QC366" s="138"/>
      <c r="QD366" s="138"/>
      <c r="QE366" s="138"/>
      <c r="QF366" s="138"/>
      <c r="QG366" s="138"/>
      <c r="QH366" s="138"/>
      <c r="QI366" s="138"/>
      <c r="QJ366" s="138"/>
      <c r="QK366" s="138"/>
      <c r="QL366" s="138"/>
      <c r="QM366" s="138"/>
      <c r="QN366" s="138"/>
      <c r="QO366" s="138"/>
      <c r="QP366" s="138"/>
      <c r="QQ366" s="138"/>
      <c r="QR366" s="138"/>
      <c r="QS366" s="138"/>
      <c r="QT366" s="138"/>
      <c r="QU366" s="138"/>
      <c r="QV366" s="138"/>
      <c r="QW366" s="138"/>
      <c r="QX366" s="138"/>
      <c r="QY366" s="138"/>
      <c r="QZ366" s="138"/>
      <c r="RA366" s="138"/>
      <c r="RB366" s="138"/>
      <c r="RC366" s="138"/>
      <c r="RD366" s="138"/>
      <c r="RE366" s="138"/>
      <c r="RF366" s="138"/>
      <c r="RG366" s="138"/>
      <c r="RH366" s="138"/>
      <c r="RI366" s="138"/>
      <c r="RJ366" s="138"/>
      <c r="RK366" s="138"/>
      <c r="RL366" s="138"/>
      <c r="RM366" s="138"/>
      <c r="RN366" s="138"/>
      <c r="RO366" s="138"/>
      <c r="RP366" s="138"/>
      <c r="RQ366" s="138"/>
      <c r="RR366" s="138"/>
      <c r="RS366" s="138"/>
      <c r="RT366" s="138"/>
      <c r="RU366" s="138"/>
      <c r="RV366" s="138"/>
      <c r="RW366" s="138"/>
      <c r="RX366" s="138"/>
      <c r="RY366" s="138"/>
      <c r="RZ366" s="138"/>
      <c r="SA366" s="138"/>
      <c r="SB366" s="138"/>
      <c r="SC366" s="138"/>
      <c r="SD366" s="138"/>
      <c r="SE366" s="138"/>
      <c r="SF366" s="138"/>
      <c r="SG366" s="138"/>
      <c r="SH366" s="138"/>
      <c r="SI366" s="138"/>
      <c r="SJ366" s="138"/>
      <c r="SK366" s="138"/>
      <c r="SL366" s="138"/>
      <c r="SM366" s="138"/>
      <c r="SN366" s="138"/>
      <c r="SO366" s="138"/>
      <c r="SP366" s="138"/>
      <c r="SQ366" s="138"/>
      <c r="SR366" s="138"/>
      <c r="SS366" s="138"/>
      <c r="ST366" s="138"/>
      <c r="SU366" s="138"/>
      <c r="SV366" s="138"/>
      <c r="SW366" s="138"/>
      <c r="SX366" s="138"/>
      <c r="SY366" s="138"/>
      <c r="SZ366" s="138"/>
      <c r="TA366" s="138"/>
      <c r="TB366" s="138"/>
      <c r="TC366" s="138"/>
      <c r="TD366" s="138"/>
      <c r="TE366" s="138"/>
      <c r="TF366" s="138"/>
      <c r="TG366" s="138"/>
      <c r="TH366" s="138"/>
      <c r="TI366" s="138"/>
      <c r="TJ366" s="138"/>
      <c r="TK366" s="138"/>
      <c r="TL366" s="138"/>
      <c r="TM366" s="138"/>
      <c r="TN366" s="138"/>
      <c r="TO366" s="138"/>
      <c r="TP366" s="138"/>
      <c r="TQ366" s="138"/>
      <c r="TR366" s="138"/>
      <c r="TS366" s="138"/>
      <c r="TT366" s="138"/>
      <c r="TU366" s="138"/>
      <c r="TV366" s="138"/>
      <c r="TW366" s="138"/>
      <c r="TX366" s="138"/>
      <c r="TY366" s="138"/>
      <c r="TZ366" s="138"/>
      <c r="UA366" s="138"/>
      <c r="UB366" s="138"/>
      <c r="UC366" s="138"/>
      <c r="UD366" s="138"/>
      <c r="UE366" s="138"/>
      <c r="UF366" s="138"/>
      <c r="UG366" s="138"/>
      <c r="UH366" s="138"/>
      <c r="UI366" s="138"/>
      <c r="UJ366" s="138"/>
      <c r="UK366" s="138"/>
      <c r="UL366" s="138"/>
      <c r="UM366" s="138"/>
      <c r="UN366" s="138"/>
      <c r="UO366" s="138"/>
      <c r="UP366" s="138"/>
      <c r="UQ366" s="138"/>
      <c r="UR366" s="138"/>
      <c r="US366" s="138"/>
      <c r="UT366" s="138"/>
      <c r="UU366" s="138"/>
      <c r="UV366" s="138"/>
      <c r="UW366" s="138"/>
      <c r="UX366" s="138"/>
      <c r="UY366" s="138"/>
      <c r="UZ366" s="138"/>
      <c r="VA366" s="138"/>
      <c r="VB366" s="138"/>
      <c r="VC366" s="138"/>
      <c r="VD366" s="138"/>
      <c r="VE366" s="138"/>
      <c r="VF366" s="138"/>
      <c r="VG366" s="138"/>
      <c r="VH366" s="138"/>
      <c r="VI366" s="138"/>
      <c r="VJ366" s="138"/>
      <c r="VK366" s="138"/>
      <c r="VL366" s="138"/>
      <c r="VM366" s="138"/>
      <c r="VN366" s="138"/>
      <c r="VO366" s="138"/>
      <c r="VP366" s="138"/>
      <c r="VQ366" s="138"/>
      <c r="VR366" s="138"/>
      <c r="VS366" s="138"/>
      <c r="VT366" s="138"/>
      <c r="VU366" s="138"/>
      <c r="VV366" s="138"/>
      <c r="VW366" s="138"/>
      <c r="VX366" s="138"/>
      <c r="VY366" s="138"/>
      <c r="VZ366" s="138"/>
      <c r="WA366" s="138"/>
      <c r="WB366" s="138"/>
      <c r="WC366" s="138"/>
      <c r="WD366" s="138"/>
      <c r="WE366" s="138"/>
      <c r="WF366" s="138"/>
      <c r="WG366" s="138"/>
      <c r="WH366" s="138"/>
      <c r="WI366" s="138"/>
      <c r="WJ366" s="138"/>
      <c r="WK366" s="138"/>
      <c r="WL366" s="138"/>
      <c r="WM366" s="138"/>
      <c r="WN366" s="138"/>
      <c r="WO366" s="138"/>
      <c r="WP366" s="138"/>
      <c r="WQ366" s="138"/>
      <c r="WR366" s="138"/>
      <c r="WS366" s="138"/>
      <c r="WT366" s="138"/>
      <c r="WU366" s="138"/>
      <c r="WV366" s="138"/>
      <c r="WW366" s="138"/>
      <c r="WX366" s="138"/>
      <c r="WY366" s="138"/>
      <c r="WZ366" s="138"/>
      <c r="XA366" s="138"/>
      <c r="XB366" s="138"/>
      <c r="XC366" s="138"/>
      <c r="XD366" s="138"/>
      <c r="XE366" s="138"/>
      <c r="XF366" s="138"/>
      <c r="XG366" s="138"/>
      <c r="XH366" s="138"/>
      <c r="XI366" s="138"/>
      <c r="XJ366" s="138"/>
      <c r="XK366" s="138"/>
      <c r="XL366" s="138"/>
      <c r="XM366" s="138"/>
      <c r="XN366" s="138"/>
      <c r="XO366" s="138"/>
      <c r="XP366" s="138"/>
      <c r="XQ366" s="138"/>
      <c r="XR366" s="138"/>
      <c r="XS366" s="138"/>
      <c r="XT366" s="138"/>
      <c r="XU366" s="138"/>
      <c r="XV366" s="138"/>
      <c r="XW366" s="138"/>
      <c r="XX366" s="138"/>
      <c r="XY366" s="138"/>
      <c r="XZ366" s="138"/>
      <c r="YA366" s="138"/>
      <c r="YB366" s="138"/>
      <c r="YC366" s="138"/>
      <c r="YD366" s="138"/>
      <c r="YE366" s="138"/>
      <c r="YF366" s="138"/>
      <c r="YG366" s="138"/>
      <c r="YH366" s="138"/>
      <c r="YI366" s="138"/>
      <c r="YJ366" s="138"/>
      <c r="YK366" s="138"/>
      <c r="YL366" s="138"/>
      <c r="YM366" s="138"/>
      <c r="YN366" s="138"/>
      <c r="YO366" s="138"/>
      <c r="YP366" s="138"/>
      <c r="YQ366" s="138"/>
      <c r="YR366" s="138"/>
      <c r="YS366" s="138"/>
      <c r="YT366" s="138"/>
      <c r="YU366" s="138"/>
      <c r="YV366" s="138"/>
      <c r="YW366" s="138"/>
      <c r="YX366" s="138"/>
      <c r="YY366" s="138"/>
      <c r="YZ366" s="138"/>
      <c r="ZA366" s="138"/>
      <c r="ZB366" s="138"/>
      <c r="ZC366" s="138"/>
      <c r="ZD366" s="138"/>
      <c r="ZE366" s="138"/>
      <c r="ZF366" s="138"/>
      <c r="ZG366" s="138"/>
      <c r="ZH366" s="138"/>
      <c r="ZI366" s="138"/>
      <c r="ZJ366" s="138"/>
      <c r="ZK366" s="138"/>
      <c r="ZL366" s="138"/>
      <c r="ZM366" s="138"/>
      <c r="ZN366" s="138"/>
      <c r="ZO366" s="138"/>
      <c r="ZP366" s="138"/>
      <c r="ZQ366" s="138"/>
      <c r="ZR366" s="138"/>
      <c r="ZS366" s="138"/>
      <c r="ZT366" s="138"/>
      <c r="ZU366" s="138"/>
      <c r="ZV366" s="138"/>
      <c r="ZW366" s="138"/>
      <c r="ZX366" s="138"/>
      <c r="ZY366" s="138"/>
      <c r="ZZ366" s="138"/>
      <c r="AAA366" s="138"/>
      <c r="AAB366" s="138"/>
      <c r="AAC366" s="138"/>
      <c r="AAD366" s="138"/>
      <c r="AAE366" s="138"/>
      <c r="AAF366" s="138"/>
      <c r="AAG366" s="138"/>
      <c r="AAH366" s="138"/>
      <c r="AAI366" s="138"/>
      <c r="AAJ366" s="138"/>
      <c r="AAK366" s="138"/>
      <c r="AAL366" s="138"/>
      <c r="AAM366" s="138"/>
      <c r="AAN366" s="138"/>
      <c r="AAO366" s="138"/>
      <c r="AAP366" s="138"/>
      <c r="AAQ366" s="138"/>
      <c r="AAR366" s="138"/>
      <c r="AAS366" s="138"/>
      <c r="AAT366" s="138"/>
      <c r="AAU366" s="138"/>
      <c r="AAV366" s="138"/>
      <c r="AAW366" s="138"/>
      <c r="AAX366" s="138"/>
      <c r="AAY366" s="138"/>
      <c r="AAZ366" s="138"/>
      <c r="ABA366" s="138"/>
      <c r="ABB366" s="138"/>
      <c r="ABC366" s="138"/>
      <c r="ABD366" s="138"/>
      <c r="ABE366" s="138"/>
      <c r="ABF366" s="138"/>
      <c r="ABG366" s="138"/>
      <c r="ABH366" s="138"/>
      <c r="ABI366" s="138"/>
      <c r="ABJ366" s="138"/>
      <c r="ABK366" s="138"/>
      <c r="ABL366" s="138"/>
      <c r="ABM366" s="138"/>
      <c r="ABN366" s="138"/>
      <c r="ABO366" s="138"/>
      <c r="ABP366" s="138"/>
      <c r="ABQ366" s="138"/>
      <c r="ABR366" s="138"/>
      <c r="ABS366" s="138"/>
      <c r="ABT366" s="138"/>
      <c r="ABU366" s="138"/>
      <c r="ABV366" s="138"/>
      <c r="ABW366" s="138"/>
      <c r="ABX366" s="138"/>
      <c r="ABY366" s="138"/>
      <c r="ABZ366" s="138"/>
      <c r="ACA366" s="138"/>
      <c r="ACB366" s="138"/>
      <c r="ACC366" s="138"/>
      <c r="ACD366" s="138"/>
      <c r="ACE366" s="138"/>
      <c r="ACF366" s="138"/>
      <c r="ACG366" s="138"/>
      <c r="ACH366" s="138"/>
      <c r="ACI366" s="138"/>
      <c r="ACJ366" s="138"/>
      <c r="ACK366" s="138"/>
      <c r="ACL366" s="138"/>
      <c r="ACM366" s="138"/>
      <c r="ACN366" s="138"/>
      <c r="ACO366" s="138"/>
      <c r="ACP366" s="138"/>
      <c r="ACQ366" s="138"/>
      <c r="ACR366" s="138"/>
      <c r="ACS366" s="138"/>
      <c r="ACT366" s="138"/>
      <c r="ACU366" s="138"/>
      <c r="ACV366" s="138"/>
      <c r="ACW366" s="138"/>
      <c r="ACX366" s="138"/>
      <c r="ACY366" s="138"/>
      <c r="ACZ366" s="138"/>
      <c r="ADA366" s="138"/>
      <c r="ADB366" s="138"/>
      <c r="ADC366" s="138"/>
      <c r="ADD366" s="138"/>
      <c r="ADE366" s="138"/>
      <c r="ADF366" s="138"/>
      <c r="ADG366" s="138"/>
      <c r="ADH366" s="138"/>
      <c r="ADI366" s="138"/>
      <c r="ADJ366" s="138"/>
      <c r="ADK366" s="138"/>
      <c r="ADL366" s="138"/>
      <c r="ADM366" s="138"/>
      <c r="ADN366" s="138"/>
      <c r="ADO366" s="138"/>
      <c r="ADP366" s="138"/>
      <c r="ADQ366" s="138"/>
      <c r="ADR366" s="138"/>
      <c r="ADS366" s="138"/>
      <c r="ADT366" s="138"/>
      <c r="ADU366" s="138"/>
      <c r="ADV366" s="138"/>
      <c r="ADW366" s="138"/>
      <c r="ADX366" s="138"/>
      <c r="ADY366" s="138"/>
      <c r="ADZ366" s="138"/>
      <c r="AEA366" s="138"/>
      <c r="AEB366" s="138"/>
      <c r="AEC366" s="138"/>
      <c r="AED366" s="138"/>
      <c r="AEE366" s="138"/>
      <c r="AEF366" s="138"/>
      <c r="AEG366" s="138"/>
      <c r="AEH366" s="138"/>
      <c r="AEI366" s="138"/>
      <c r="AEJ366" s="138"/>
      <c r="AEK366" s="138"/>
      <c r="AEL366" s="138"/>
      <c r="AEM366" s="138"/>
      <c r="AEN366" s="138"/>
      <c r="AEO366" s="138"/>
      <c r="AEP366" s="138"/>
      <c r="AEQ366" s="138"/>
      <c r="AER366" s="138"/>
      <c r="AES366" s="138"/>
      <c r="AET366" s="138"/>
      <c r="AEU366" s="138"/>
      <c r="AEV366" s="138"/>
      <c r="AEW366" s="138"/>
      <c r="AEX366" s="138"/>
      <c r="AEY366" s="138"/>
      <c r="AEZ366" s="138"/>
      <c r="AFA366" s="138"/>
      <c r="AFB366" s="138"/>
      <c r="AFC366" s="138"/>
      <c r="AFD366" s="138"/>
      <c r="AFE366" s="138"/>
      <c r="AFF366" s="138"/>
      <c r="AFG366" s="138"/>
      <c r="AFH366" s="138"/>
      <c r="AFI366" s="138"/>
      <c r="AFJ366" s="138"/>
      <c r="AFK366" s="138"/>
      <c r="AFL366" s="138"/>
      <c r="AFM366" s="138"/>
      <c r="AFN366" s="138"/>
      <c r="AFO366" s="138"/>
      <c r="AFP366" s="138"/>
      <c r="AFQ366" s="138"/>
      <c r="AFR366" s="138"/>
      <c r="AFS366" s="138"/>
      <c r="AFT366" s="138"/>
      <c r="AFU366" s="138"/>
      <c r="AFV366" s="138"/>
      <c r="AFW366" s="138"/>
      <c r="AFX366" s="138"/>
      <c r="AFY366" s="138"/>
      <c r="AFZ366" s="138"/>
      <c r="AGA366" s="138"/>
      <c r="AGB366" s="138"/>
      <c r="AGC366" s="138"/>
      <c r="AGD366" s="138"/>
      <c r="AGE366" s="138"/>
      <c r="AGF366" s="138"/>
      <c r="AGG366" s="138"/>
      <c r="AGH366" s="138"/>
      <c r="AGI366" s="138"/>
      <c r="AGJ366" s="138"/>
      <c r="AGK366" s="138"/>
      <c r="AGL366" s="138"/>
      <c r="AGM366" s="138"/>
      <c r="AGN366" s="138"/>
      <c r="AGO366" s="138"/>
      <c r="AGP366" s="138"/>
      <c r="AGQ366" s="138"/>
      <c r="AGR366" s="138"/>
      <c r="AGS366" s="138"/>
      <c r="AGT366" s="138"/>
      <c r="AGU366" s="138"/>
      <c r="AGV366" s="138"/>
      <c r="AGW366" s="138"/>
      <c r="AGX366" s="138"/>
      <c r="AGY366" s="138"/>
      <c r="AGZ366" s="138"/>
      <c r="AHA366" s="138"/>
      <c r="AHB366" s="138"/>
      <c r="AHC366" s="138"/>
      <c r="AHD366" s="138"/>
      <c r="AHE366" s="138"/>
      <c r="AHF366" s="138"/>
      <c r="AHG366" s="138"/>
      <c r="AHH366" s="138"/>
      <c r="AHI366" s="138"/>
      <c r="AHJ366" s="138"/>
      <c r="AHK366" s="138"/>
      <c r="AHL366" s="138"/>
      <c r="AHM366" s="138"/>
      <c r="AHN366" s="138"/>
      <c r="AHO366" s="138"/>
      <c r="AHP366" s="138"/>
      <c r="AHQ366" s="138"/>
      <c r="AHR366" s="138"/>
      <c r="AHS366" s="138"/>
      <c r="AHT366" s="138"/>
      <c r="AHU366" s="138"/>
      <c r="AHV366" s="138"/>
      <c r="AHW366" s="138"/>
      <c r="AHX366" s="138"/>
      <c r="AHY366" s="138"/>
      <c r="AHZ366" s="138"/>
      <c r="AIA366" s="138"/>
      <c r="AIB366" s="138"/>
      <c r="AIC366" s="138"/>
      <c r="AID366" s="138"/>
      <c r="AIE366" s="138"/>
      <c r="AIF366" s="138"/>
      <c r="AIG366" s="138"/>
      <c r="AIH366" s="138"/>
      <c r="AII366" s="138"/>
      <c r="AIJ366" s="138"/>
      <c r="AIK366" s="138"/>
      <c r="AIL366" s="138"/>
      <c r="AIM366" s="138"/>
      <c r="AIN366" s="138"/>
      <c r="AIO366" s="138"/>
      <c r="AIP366" s="138"/>
      <c r="AIQ366" s="138"/>
      <c r="AIR366" s="138"/>
      <c r="AIS366" s="138"/>
      <c r="AIT366" s="138"/>
      <c r="AIU366" s="138"/>
      <c r="AIV366" s="138"/>
      <c r="AIW366" s="138"/>
      <c r="AIX366" s="138"/>
      <c r="AIY366" s="138"/>
      <c r="AIZ366" s="138"/>
      <c r="AJA366" s="138"/>
      <c r="AJB366" s="138"/>
      <c r="AJC366" s="138"/>
      <c r="AJD366" s="138"/>
      <c r="AJE366" s="138"/>
      <c r="AJF366" s="138"/>
      <c r="AJG366" s="138"/>
      <c r="AJH366" s="138"/>
      <c r="AJI366" s="138"/>
      <c r="AJJ366" s="138"/>
      <c r="AJK366" s="138"/>
      <c r="AJL366" s="138"/>
      <c r="AJM366" s="138"/>
      <c r="AJN366" s="138"/>
      <c r="AJO366" s="138"/>
      <c r="AJP366" s="138"/>
      <c r="AJQ366" s="138"/>
      <c r="AJR366" s="138"/>
      <c r="AJS366" s="138"/>
      <c r="AJT366" s="138"/>
      <c r="AJU366" s="138"/>
      <c r="AJV366" s="138"/>
      <c r="AJW366" s="138"/>
      <c r="AJX366" s="138"/>
      <c r="AJY366" s="138"/>
      <c r="AJZ366" s="138"/>
      <c r="AKA366" s="138"/>
      <c r="AKB366" s="138"/>
      <c r="AKC366" s="138"/>
      <c r="AKD366" s="138"/>
      <c r="AKE366" s="138"/>
      <c r="AKF366" s="138"/>
      <c r="AKG366" s="138"/>
      <c r="AKH366" s="138"/>
      <c r="AKI366" s="138"/>
      <c r="AKJ366" s="138"/>
      <c r="AKK366" s="138"/>
      <c r="AKL366" s="138"/>
      <c r="AKM366" s="138"/>
      <c r="AKN366" s="138"/>
      <c r="AKO366" s="138"/>
      <c r="AKP366" s="138"/>
      <c r="AKQ366" s="138"/>
      <c r="AKR366" s="138"/>
      <c r="AKS366" s="138"/>
      <c r="AKT366" s="138"/>
      <c r="AKU366" s="138"/>
      <c r="AKV366" s="138"/>
      <c r="AKW366" s="138"/>
      <c r="AKX366" s="138"/>
      <c r="AKY366" s="138"/>
      <c r="AKZ366" s="138"/>
      <c r="ALA366" s="138"/>
      <c r="ALB366" s="138"/>
      <c r="ALC366" s="138"/>
      <c r="ALD366" s="138"/>
      <c r="ALE366" s="138"/>
      <c r="ALF366" s="138"/>
      <c r="ALG366" s="138"/>
      <c r="ALH366" s="138"/>
      <c r="ALI366" s="138"/>
      <c r="ALJ366" s="138"/>
      <c r="ALK366" s="138"/>
      <c r="ALL366" s="138"/>
      <c r="ALM366" s="138"/>
      <c r="ALN366" s="138"/>
      <c r="ALO366" s="138"/>
      <c r="ALP366" s="138"/>
      <c r="ALQ366" s="138"/>
      <c r="ALR366" s="138"/>
      <c r="ALS366" s="138"/>
      <c r="ALT366" s="138"/>
      <c r="ALU366" s="138"/>
      <c r="ALV366" s="138"/>
      <c r="ALW366" s="138"/>
      <c r="ALX366" s="138"/>
      <c r="ALY366" s="138"/>
      <c r="ALZ366" s="138"/>
      <c r="AMA366" s="138"/>
      <c r="AMB366" s="138"/>
      <c r="AMC366" s="138"/>
      <c r="AMD366" s="138"/>
      <c r="AME366" s="138"/>
      <c r="AMF366" s="138"/>
      <c r="AMG366" s="138"/>
      <c r="AMH366" s="138"/>
      <c r="AMI366" s="138"/>
      <c r="AMJ366" s="138"/>
      <c r="AMK366" s="138"/>
    </row>
    <row r="367" spans="1:1025">
      <c r="C367" s="137"/>
      <c r="D367" s="137"/>
      <c r="E367" s="137"/>
      <c r="J367" s="139"/>
    </row>
    <row r="368" spans="1:1025">
      <c r="C368" s="137"/>
      <c r="D368" s="137"/>
      <c r="E368" s="137"/>
      <c r="J368" s="139"/>
    </row>
    <row r="369" spans="3:10">
      <c r="C369" s="137"/>
      <c r="D369" s="137"/>
      <c r="E369" s="137"/>
      <c r="J369" s="139"/>
    </row>
    <row r="370" spans="3:10">
      <c r="C370" s="137"/>
      <c r="D370" s="137"/>
      <c r="E370" s="137"/>
      <c r="J370" s="139"/>
    </row>
    <row r="371" spans="3:10">
      <c r="C371" s="137"/>
      <c r="D371" s="137"/>
      <c r="E371" s="137"/>
      <c r="J371" s="139"/>
    </row>
    <row r="372" spans="3:10">
      <c r="C372" s="137"/>
      <c r="D372" s="137"/>
      <c r="E372" s="137"/>
      <c r="J372" s="139"/>
    </row>
    <row r="373" spans="3:10">
      <c r="C373" s="137"/>
      <c r="D373" s="137"/>
      <c r="E373" s="137"/>
      <c r="J373" s="139"/>
    </row>
    <row r="374" spans="3:10">
      <c r="C374" s="137"/>
      <c r="D374" s="137"/>
      <c r="E374" s="137"/>
      <c r="J374" s="139"/>
    </row>
    <row r="375" spans="3:10">
      <c r="C375" s="137"/>
      <c r="D375" s="137"/>
      <c r="E375" s="137"/>
      <c r="J375" s="139"/>
    </row>
    <row r="376" spans="3:10">
      <c r="C376" s="137"/>
      <c r="D376" s="137"/>
      <c r="E376" s="137"/>
      <c r="J376" s="139"/>
    </row>
    <row r="377" spans="3:10">
      <c r="C377" s="137"/>
      <c r="D377" s="137"/>
      <c r="E377" s="137"/>
      <c r="J377" s="139"/>
    </row>
    <row r="378" spans="3:10">
      <c r="C378" s="137"/>
      <c r="D378" s="137"/>
      <c r="E378" s="137"/>
      <c r="J378" s="139"/>
    </row>
    <row r="379" spans="3:10">
      <c r="C379" s="137"/>
      <c r="D379" s="137"/>
      <c r="E379" s="137"/>
      <c r="J379" s="139"/>
    </row>
    <row r="380" spans="3:10">
      <c r="C380" s="137"/>
      <c r="D380" s="137"/>
      <c r="E380" s="137"/>
      <c r="J380" s="139"/>
    </row>
    <row r="381" spans="3:10">
      <c r="C381" s="137"/>
      <c r="D381" s="137"/>
      <c r="E381" s="137"/>
      <c r="J381" s="139"/>
    </row>
    <row r="382" spans="3:10">
      <c r="C382" s="137"/>
      <c r="D382" s="137"/>
      <c r="E382" s="137"/>
      <c r="J382" s="139"/>
    </row>
    <row r="383" spans="3:10">
      <c r="C383" s="137"/>
      <c r="D383" s="137"/>
      <c r="E383" s="137"/>
      <c r="J383" s="139"/>
    </row>
    <row r="384" spans="3:10">
      <c r="C384" s="137"/>
      <c r="D384" s="137"/>
      <c r="E384" s="137"/>
      <c r="J384" s="139"/>
    </row>
    <row r="385" spans="3:10">
      <c r="C385" s="137"/>
      <c r="D385" s="137"/>
      <c r="E385" s="137"/>
      <c r="J385" s="139"/>
    </row>
    <row r="386" spans="3:10">
      <c r="C386" s="137"/>
      <c r="D386" s="137"/>
      <c r="E386" s="137"/>
      <c r="J386" s="139"/>
    </row>
    <row r="387" spans="3:10">
      <c r="C387" s="137"/>
      <c r="D387" s="137"/>
      <c r="E387" s="137"/>
      <c r="J387" s="139"/>
    </row>
    <row r="388" spans="3:10">
      <c r="C388" s="137"/>
      <c r="D388" s="137"/>
      <c r="E388" s="137"/>
      <c r="J388" s="139"/>
    </row>
    <row r="389" spans="3:10">
      <c r="C389" s="137"/>
      <c r="D389" s="137"/>
      <c r="E389" s="137"/>
      <c r="J389" s="139"/>
    </row>
    <row r="390" spans="3:10">
      <c r="C390" s="137"/>
      <c r="D390" s="137"/>
      <c r="E390" s="137"/>
      <c r="J390" s="139"/>
    </row>
    <row r="391" spans="3:10">
      <c r="C391" s="137"/>
      <c r="D391" s="137"/>
      <c r="E391" s="137"/>
      <c r="J391" s="139"/>
    </row>
    <row r="392" spans="3:10">
      <c r="C392" s="137"/>
      <c r="D392" s="137"/>
      <c r="E392" s="137"/>
      <c r="J392" s="139"/>
    </row>
    <row r="393" spans="3:10">
      <c r="C393" s="137"/>
      <c r="D393" s="137"/>
      <c r="E393" s="137"/>
      <c r="J393" s="139"/>
    </row>
    <row r="394" spans="3:10">
      <c r="C394" s="137"/>
      <c r="D394" s="137"/>
      <c r="E394" s="137"/>
      <c r="J394" s="139"/>
    </row>
    <row r="395" spans="3:10">
      <c r="C395" s="137"/>
      <c r="D395" s="137"/>
      <c r="E395" s="137"/>
      <c r="J395" s="139"/>
    </row>
    <row r="396" spans="3:10">
      <c r="C396" s="137"/>
      <c r="D396" s="137"/>
      <c r="E396" s="137"/>
      <c r="J396" s="139"/>
    </row>
    <row r="397" spans="3:10">
      <c r="C397" s="137"/>
      <c r="D397" s="137"/>
      <c r="E397" s="137"/>
      <c r="J397" s="139"/>
    </row>
    <row r="398" spans="3:10">
      <c r="C398" s="137"/>
      <c r="D398" s="137"/>
      <c r="E398" s="137"/>
      <c r="J398" s="139"/>
    </row>
    <row r="399" spans="3:10">
      <c r="C399" s="137"/>
      <c r="D399" s="137"/>
      <c r="E399" s="137"/>
      <c r="J399" s="139"/>
    </row>
    <row r="400" spans="3:10">
      <c r="C400" s="137"/>
      <c r="D400" s="137"/>
      <c r="E400" s="137"/>
      <c r="J400" s="139"/>
    </row>
    <row r="401" spans="3:10">
      <c r="C401" s="137"/>
      <c r="D401" s="137"/>
      <c r="E401" s="137"/>
      <c r="J401" s="139"/>
    </row>
    <row r="402" spans="3:10">
      <c r="C402" s="137"/>
      <c r="D402" s="137"/>
      <c r="E402" s="137"/>
      <c r="J402" s="139"/>
    </row>
    <row r="403" spans="3:10">
      <c r="C403" s="137"/>
      <c r="D403" s="137"/>
      <c r="E403" s="137"/>
      <c r="J403" s="139"/>
    </row>
    <row r="404" spans="3:10">
      <c r="C404" s="137"/>
      <c r="D404" s="137"/>
      <c r="E404" s="137"/>
      <c r="J404" s="139"/>
    </row>
    <row r="405" spans="3:10">
      <c r="C405" s="137"/>
      <c r="D405" s="137"/>
      <c r="E405" s="137"/>
      <c r="J405" s="139"/>
    </row>
    <row r="406" spans="3:10">
      <c r="C406" s="137"/>
      <c r="D406" s="137"/>
      <c r="E406" s="137"/>
      <c r="J406" s="139"/>
    </row>
    <row r="407" spans="3:10">
      <c r="C407" s="137"/>
      <c r="D407" s="137"/>
      <c r="E407" s="137"/>
      <c r="J407" s="139"/>
    </row>
    <row r="408" spans="3:10">
      <c r="C408" s="137"/>
      <c r="D408" s="137"/>
      <c r="E408" s="137"/>
      <c r="J408" s="139"/>
    </row>
    <row r="409" spans="3:10">
      <c r="C409" s="137"/>
      <c r="D409" s="137"/>
      <c r="E409" s="137"/>
      <c r="J409" s="139"/>
    </row>
    <row r="410" spans="3:10">
      <c r="C410" s="137"/>
      <c r="D410" s="137"/>
      <c r="E410" s="137"/>
      <c r="J410" s="139"/>
    </row>
    <row r="411" spans="3:10">
      <c r="C411" s="137"/>
      <c r="D411" s="137"/>
      <c r="E411" s="137"/>
      <c r="J411" s="139"/>
    </row>
    <row r="412" spans="3:10">
      <c r="C412" s="137"/>
      <c r="D412" s="137"/>
      <c r="E412" s="137"/>
      <c r="J412" s="139"/>
    </row>
    <row r="413" spans="3:10">
      <c r="C413" s="137"/>
      <c r="D413" s="137"/>
      <c r="E413" s="137"/>
      <c r="J413" s="139"/>
    </row>
    <row r="414" spans="3:10">
      <c r="C414" s="137"/>
      <c r="D414" s="137"/>
      <c r="E414" s="137"/>
      <c r="J414" s="139"/>
    </row>
    <row r="415" spans="3:10">
      <c r="C415" s="137"/>
      <c r="D415" s="137"/>
      <c r="E415" s="137"/>
      <c r="J415" s="139"/>
    </row>
    <row r="416" spans="3:10">
      <c r="C416" s="137"/>
      <c r="D416" s="137"/>
      <c r="E416" s="137"/>
      <c r="J416" s="139"/>
    </row>
    <row r="417" spans="3:10">
      <c r="C417" s="137"/>
      <c r="D417" s="137"/>
      <c r="E417" s="137"/>
      <c r="J417" s="139"/>
    </row>
    <row r="418" spans="3:10">
      <c r="C418" s="137"/>
      <c r="D418" s="137"/>
      <c r="E418" s="137"/>
      <c r="J418" s="139"/>
    </row>
    <row r="419" spans="3:10">
      <c r="C419" s="137"/>
      <c r="D419" s="137"/>
      <c r="E419" s="137"/>
      <c r="J419" s="139"/>
    </row>
    <row r="420" spans="3:10">
      <c r="C420" s="137"/>
      <c r="D420" s="137"/>
      <c r="E420" s="137"/>
      <c r="J420" s="139"/>
    </row>
    <row r="421" spans="3:10">
      <c r="C421" s="137"/>
      <c r="D421" s="137"/>
      <c r="E421" s="137"/>
      <c r="J421" s="139"/>
    </row>
    <row r="422" spans="3:10">
      <c r="C422" s="137"/>
      <c r="D422" s="137"/>
      <c r="E422" s="137"/>
      <c r="J422" s="139"/>
    </row>
    <row r="423" spans="3:10">
      <c r="C423" s="137"/>
      <c r="D423" s="137"/>
      <c r="E423" s="137"/>
      <c r="J423" s="139"/>
    </row>
    <row r="424" spans="3:10">
      <c r="C424" s="137"/>
      <c r="D424" s="137"/>
      <c r="E424" s="137"/>
      <c r="J424" s="139"/>
    </row>
    <row r="425" spans="3:10">
      <c r="C425" s="137"/>
      <c r="D425" s="137"/>
      <c r="E425" s="137"/>
      <c r="J425" s="139"/>
    </row>
    <row r="426" spans="3:10">
      <c r="C426" s="137"/>
      <c r="D426" s="137"/>
      <c r="E426" s="137"/>
      <c r="J426" s="139"/>
    </row>
    <row r="427" spans="3:10">
      <c r="C427" s="137"/>
      <c r="D427" s="137"/>
      <c r="E427" s="137"/>
      <c r="J427" s="139"/>
    </row>
    <row r="428" spans="3:10">
      <c r="C428" s="137"/>
      <c r="D428" s="137"/>
      <c r="E428" s="137"/>
      <c r="J428" s="139"/>
    </row>
    <row r="429" spans="3:10">
      <c r="C429" s="137"/>
      <c r="D429" s="137"/>
      <c r="E429" s="137"/>
      <c r="J429" s="139"/>
    </row>
    <row r="430" spans="3:10">
      <c r="C430" s="137"/>
      <c r="D430" s="137"/>
      <c r="E430" s="137"/>
      <c r="J430" s="139"/>
    </row>
    <row r="431" spans="3:10">
      <c r="C431" s="137"/>
      <c r="D431" s="137"/>
      <c r="E431" s="137"/>
      <c r="J431" s="139"/>
    </row>
    <row r="432" spans="3:10">
      <c r="C432" s="137"/>
      <c r="D432" s="137"/>
      <c r="E432" s="137"/>
      <c r="J432" s="139"/>
    </row>
    <row r="433" spans="3:10">
      <c r="C433" s="137"/>
      <c r="D433" s="137"/>
      <c r="E433" s="137"/>
      <c r="J433" s="139"/>
    </row>
    <row r="434" spans="3:10">
      <c r="C434" s="137"/>
      <c r="D434" s="137"/>
      <c r="E434" s="137"/>
      <c r="J434" s="139"/>
    </row>
    <row r="435" spans="3:10">
      <c r="C435" s="137"/>
      <c r="D435" s="137"/>
      <c r="E435" s="137"/>
      <c r="J435" s="139"/>
    </row>
    <row r="436" spans="3:10">
      <c r="C436" s="137"/>
      <c r="D436" s="137"/>
      <c r="E436" s="137"/>
      <c r="J436" s="139"/>
    </row>
    <row r="437" spans="3:10">
      <c r="C437" s="137"/>
      <c r="D437" s="137"/>
      <c r="E437" s="137"/>
      <c r="J437" s="139"/>
    </row>
    <row r="438" spans="3:10">
      <c r="C438" s="137"/>
      <c r="D438" s="137"/>
      <c r="E438" s="137"/>
      <c r="J438" s="139"/>
    </row>
    <row r="439" spans="3:10">
      <c r="C439" s="137"/>
      <c r="D439" s="137"/>
      <c r="E439" s="137"/>
      <c r="J439" s="139"/>
    </row>
    <row r="440" spans="3:10">
      <c r="C440" s="137"/>
      <c r="D440" s="137"/>
      <c r="E440" s="137"/>
      <c r="J440" s="139"/>
    </row>
    <row r="441" spans="3:10">
      <c r="C441" s="137"/>
      <c r="D441" s="137"/>
      <c r="E441" s="137"/>
      <c r="J441" s="139"/>
    </row>
    <row r="442" spans="3:10">
      <c r="C442" s="137"/>
      <c r="D442" s="137"/>
      <c r="E442" s="137"/>
      <c r="J442" s="139"/>
    </row>
    <row r="443" spans="3:10">
      <c r="C443" s="137"/>
      <c r="D443" s="137"/>
      <c r="E443" s="137"/>
      <c r="J443" s="139"/>
    </row>
    <row r="444" spans="3:10">
      <c r="C444" s="137"/>
      <c r="D444" s="137"/>
      <c r="E444" s="137"/>
      <c r="J444" s="139"/>
    </row>
    <row r="445" spans="3:10">
      <c r="C445" s="137"/>
      <c r="D445" s="137"/>
      <c r="E445" s="137"/>
      <c r="J445" s="139"/>
    </row>
    <row r="446" spans="3:10">
      <c r="C446" s="137"/>
      <c r="D446" s="137"/>
      <c r="E446" s="137"/>
      <c r="J446" s="139"/>
    </row>
    <row r="447" spans="3:10">
      <c r="C447" s="137"/>
      <c r="D447" s="137"/>
      <c r="E447" s="137"/>
      <c r="J447" s="139"/>
    </row>
    <row r="448" spans="3:10">
      <c r="C448" s="137"/>
      <c r="D448" s="137"/>
      <c r="E448" s="137"/>
      <c r="J448" s="139"/>
    </row>
    <row r="449" spans="3:10">
      <c r="C449" s="137"/>
      <c r="D449" s="137"/>
      <c r="E449" s="137"/>
      <c r="J449" s="139"/>
    </row>
    <row r="450" spans="3:10">
      <c r="C450" s="137"/>
      <c r="D450" s="137"/>
      <c r="E450" s="137"/>
      <c r="J450" s="139"/>
    </row>
    <row r="451" spans="3:10">
      <c r="C451" s="137"/>
      <c r="D451" s="137"/>
      <c r="E451" s="137"/>
      <c r="J451" s="139"/>
    </row>
    <row r="452" spans="3:10">
      <c r="C452" s="137"/>
      <c r="D452" s="137"/>
      <c r="E452" s="137"/>
      <c r="J452" s="139"/>
    </row>
    <row r="453" spans="3:10">
      <c r="C453" s="137"/>
      <c r="D453" s="137"/>
      <c r="E453" s="137"/>
      <c r="J453" s="139"/>
    </row>
    <row r="454" spans="3:10">
      <c r="C454" s="137"/>
      <c r="D454" s="137"/>
      <c r="E454" s="137"/>
      <c r="J454" s="139"/>
    </row>
    <row r="455" spans="3:10">
      <c r="C455" s="137"/>
      <c r="D455" s="137"/>
      <c r="E455" s="137"/>
      <c r="J455" s="139"/>
    </row>
    <row r="456" spans="3:10">
      <c r="C456" s="137"/>
      <c r="D456" s="137"/>
      <c r="E456" s="137"/>
      <c r="J456" s="139"/>
    </row>
    <row r="457" spans="3:10">
      <c r="C457" s="137"/>
      <c r="D457" s="137"/>
      <c r="E457" s="137"/>
      <c r="J457" s="139"/>
    </row>
    <row r="458" spans="3:10">
      <c r="C458" s="137"/>
      <c r="D458" s="137"/>
      <c r="E458" s="137"/>
      <c r="J458" s="139"/>
    </row>
    <row r="459" spans="3:10">
      <c r="C459" s="137"/>
      <c r="D459" s="137"/>
      <c r="E459" s="137"/>
      <c r="J459" s="139"/>
    </row>
    <row r="460" spans="3:10">
      <c r="C460" s="137"/>
      <c r="D460" s="137"/>
      <c r="E460" s="137"/>
      <c r="J460" s="139"/>
    </row>
    <row r="461" spans="3:10">
      <c r="C461" s="137"/>
      <c r="D461" s="137"/>
      <c r="E461" s="137"/>
      <c r="J461" s="139"/>
    </row>
    <row r="462" spans="3:10">
      <c r="C462" s="137"/>
      <c r="D462" s="137"/>
      <c r="E462" s="137"/>
      <c r="J462" s="139"/>
    </row>
    <row r="463" spans="3:10">
      <c r="C463" s="137"/>
      <c r="D463" s="137"/>
      <c r="E463" s="137"/>
      <c r="J463" s="139"/>
    </row>
    <row r="464" spans="3:10">
      <c r="C464" s="137"/>
      <c r="D464" s="137"/>
      <c r="E464" s="137"/>
      <c r="J464" s="139"/>
    </row>
    <row r="465" spans="3:10">
      <c r="C465" s="137"/>
      <c r="D465" s="137"/>
      <c r="E465" s="137"/>
      <c r="J465" s="139"/>
    </row>
    <row r="466" spans="3:10">
      <c r="C466" s="137"/>
      <c r="D466" s="137"/>
      <c r="E466" s="137"/>
      <c r="J466" s="139"/>
    </row>
    <row r="467" spans="3:10">
      <c r="C467" s="137"/>
      <c r="D467" s="137"/>
      <c r="E467" s="137"/>
      <c r="J467" s="139"/>
    </row>
    <row r="468" spans="3:10">
      <c r="C468" s="137"/>
      <c r="D468" s="137"/>
      <c r="E468" s="137"/>
      <c r="J468" s="139"/>
    </row>
    <row r="469" spans="3:10">
      <c r="C469" s="137"/>
      <c r="D469" s="137"/>
      <c r="E469" s="137"/>
      <c r="J469" s="139"/>
    </row>
    <row r="470" spans="3:10">
      <c r="C470" s="137"/>
      <c r="D470" s="137"/>
      <c r="E470" s="137"/>
      <c r="J470" s="139"/>
    </row>
    <row r="471" spans="3:10">
      <c r="C471" s="137"/>
      <c r="D471" s="137"/>
      <c r="E471" s="137"/>
      <c r="J471" s="139"/>
    </row>
    <row r="472" spans="3:10">
      <c r="C472" s="137"/>
      <c r="D472" s="137"/>
      <c r="E472" s="137"/>
      <c r="J472" s="139"/>
    </row>
    <row r="473" spans="3:10">
      <c r="C473" s="137"/>
      <c r="D473" s="137"/>
      <c r="E473" s="137"/>
      <c r="J473" s="139"/>
    </row>
    <row r="474" spans="3:10">
      <c r="C474" s="137"/>
      <c r="D474" s="137"/>
      <c r="E474" s="137"/>
      <c r="J474" s="139"/>
    </row>
    <row r="475" spans="3:10">
      <c r="C475" s="137"/>
      <c r="D475" s="137"/>
      <c r="E475" s="137"/>
      <c r="J475" s="139"/>
    </row>
    <row r="476" spans="3:10">
      <c r="C476" s="137"/>
      <c r="D476" s="137"/>
      <c r="E476" s="137"/>
      <c r="J476" s="139"/>
    </row>
    <row r="477" spans="3:10">
      <c r="C477" s="137"/>
      <c r="D477" s="137"/>
      <c r="E477" s="137"/>
      <c r="J477" s="139"/>
    </row>
    <row r="478" spans="3:10">
      <c r="C478" s="137"/>
      <c r="D478" s="137"/>
      <c r="E478" s="137"/>
      <c r="J478" s="139"/>
    </row>
    <row r="479" spans="3:10">
      <c r="C479" s="137"/>
      <c r="D479" s="137"/>
      <c r="E479" s="137"/>
      <c r="J479" s="139"/>
    </row>
    <row r="480" spans="3:10">
      <c r="C480" s="137"/>
      <c r="D480" s="137"/>
      <c r="E480" s="137"/>
      <c r="J480" s="139"/>
    </row>
    <row r="481" spans="3:10">
      <c r="C481" s="137"/>
      <c r="D481" s="137"/>
      <c r="E481" s="137"/>
      <c r="J481" s="139"/>
    </row>
    <row r="482" spans="3:10">
      <c r="C482" s="137"/>
      <c r="D482" s="137"/>
      <c r="E482" s="137"/>
      <c r="J482" s="139"/>
    </row>
    <row r="483" spans="3:10">
      <c r="C483" s="137"/>
      <c r="D483" s="137"/>
      <c r="E483" s="137"/>
      <c r="J483" s="139"/>
    </row>
    <row r="484" spans="3:10">
      <c r="C484" s="137"/>
      <c r="D484" s="137"/>
      <c r="E484" s="137"/>
      <c r="J484" s="139"/>
    </row>
    <row r="485" spans="3:10">
      <c r="C485" s="137"/>
      <c r="D485" s="137"/>
      <c r="E485" s="137"/>
      <c r="J485" s="139"/>
    </row>
    <row r="486" spans="3:10">
      <c r="C486" s="137"/>
      <c r="D486" s="137"/>
      <c r="E486" s="137"/>
      <c r="J486" s="139"/>
    </row>
    <row r="487" spans="3:10">
      <c r="C487" s="137"/>
      <c r="D487" s="137"/>
      <c r="E487" s="137"/>
      <c r="J487" s="139"/>
    </row>
    <row r="488" spans="3:10">
      <c r="C488" s="137"/>
      <c r="D488" s="137"/>
      <c r="E488" s="137"/>
      <c r="J488" s="139"/>
    </row>
    <row r="489" spans="3:10">
      <c r="C489" s="137"/>
      <c r="D489" s="137"/>
      <c r="E489" s="137"/>
      <c r="J489" s="139"/>
    </row>
    <row r="490" spans="3:10">
      <c r="C490" s="137"/>
      <c r="D490" s="137"/>
      <c r="E490" s="137"/>
      <c r="J490" s="139"/>
    </row>
    <row r="491" spans="3:10">
      <c r="C491" s="137"/>
      <c r="D491" s="137"/>
      <c r="E491" s="137"/>
      <c r="J491" s="139"/>
    </row>
    <row r="492" spans="3:10">
      <c r="C492" s="137"/>
      <c r="D492" s="137"/>
      <c r="E492" s="137"/>
      <c r="J492" s="139"/>
    </row>
    <row r="493" spans="3:10">
      <c r="C493" s="137"/>
      <c r="D493" s="137"/>
      <c r="E493" s="137"/>
      <c r="J493" s="139"/>
    </row>
    <row r="494" spans="3:10">
      <c r="C494" s="137"/>
      <c r="D494" s="137"/>
      <c r="E494" s="137"/>
      <c r="J494" s="139"/>
    </row>
    <row r="495" spans="3:10">
      <c r="C495" s="137"/>
      <c r="D495" s="137"/>
      <c r="E495" s="137"/>
      <c r="J495" s="139"/>
    </row>
    <row r="496" spans="3:10">
      <c r="C496" s="137"/>
      <c r="D496" s="137"/>
      <c r="E496" s="137"/>
      <c r="J496" s="139"/>
    </row>
    <row r="497" spans="3:10">
      <c r="C497" s="137"/>
      <c r="D497" s="137"/>
      <c r="E497" s="137"/>
      <c r="J497" s="139"/>
    </row>
    <row r="498" spans="3:10">
      <c r="C498" s="137"/>
      <c r="D498" s="137"/>
      <c r="E498" s="137"/>
      <c r="J498" s="139"/>
    </row>
    <row r="499" spans="3:10">
      <c r="C499" s="137"/>
      <c r="D499" s="137"/>
      <c r="E499" s="137"/>
      <c r="J499" s="139"/>
    </row>
    <row r="500" spans="3:10">
      <c r="C500" s="137"/>
      <c r="D500" s="137"/>
      <c r="E500" s="137"/>
      <c r="J500" s="139"/>
    </row>
    <row r="501" spans="3:10">
      <c r="C501" s="137"/>
      <c r="D501" s="137"/>
      <c r="E501" s="137"/>
      <c r="J501" s="139"/>
    </row>
    <row r="502" spans="3:10">
      <c r="C502" s="137"/>
      <c r="D502" s="137"/>
      <c r="E502" s="137"/>
      <c r="J502" s="139"/>
    </row>
    <row r="503" spans="3:10">
      <c r="C503" s="137"/>
      <c r="D503" s="137"/>
      <c r="E503" s="137"/>
      <c r="J503" s="139"/>
    </row>
    <row r="504" spans="3:10">
      <c r="C504" s="137"/>
      <c r="D504" s="137"/>
      <c r="E504" s="137"/>
      <c r="J504" s="139"/>
    </row>
    <row r="505" spans="3:10">
      <c r="C505" s="137"/>
      <c r="D505" s="137"/>
      <c r="E505" s="137"/>
      <c r="J505" s="139"/>
    </row>
    <row r="506" spans="3:10">
      <c r="C506" s="137"/>
      <c r="D506" s="137"/>
      <c r="E506" s="137"/>
      <c r="J506" s="139"/>
    </row>
    <row r="507" spans="3:10">
      <c r="C507" s="137"/>
      <c r="D507" s="137"/>
      <c r="E507" s="137"/>
      <c r="J507" s="139"/>
    </row>
    <row r="508" spans="3:10">
      <c r="C508" s="137"/>
      <c r="D508" s="137"/>
      <c r="E508" s="137"/>
      <c r="J508" s="139"/>
    </row>
    <row r="509" spans="3:10">
      <c r="C509" s="137"/>
      <c r="D509" s="137"/>
      <c r="E509" s="137"/>
      <c r="J509" s="139"/>
    </row>
    <row r="510" spans="3:10">
      <c r="C510" s="137"/>
      <c r="D510" s="137"/>
      <c r="E510" s="137"/>
      <c r="J510" s="139"/>
    </row>
    <row r="511" spans="3:10">
      <c r="C511" s="137"/>
      <c r="D511" s="137"/>
      <c r="E511" s="137"/>
      <c r="J511" s="139"/>
    </row>
    <row r="512" spans="3:10">
      <c r="C512" s="137"/>
      <c r="D512" s="137"/>
      <c r="E512" s="137"/>
      <c r="J512" s="139"/>
    </row>
    <row r="513" spans="3:10">
      <c r="C513" s="137"/>
      <c r="D513" s="137"/>
      <c r="E513" s="137"/>
      <c r="J513" s="139"/>
    </row>
    <row r="514" spans="3:10">
      <c r="C514" s="137"/>
      <c r="D514" s="137"/>
      <c r="E514" s="137"/>
      <c r="J514" s="139"/>
    </row>
    <row r="515" spans="3:10">
      <c r="C515" s="137"/>
      <c r="D515" s="137"/>
      <c r="E515" s="137"/>
      <c r="J515" s="139"/>
    </row>
    <row r="516" spans="3:10">
      <c r="C516" s="137"/>
      <c r="D516" s="137"/>
      <c r="E516" s="137"/>
      <c r="J516" s="139"/>
    </row>
    <row r="517" spans="3:10">
      <c r="C517" s="137"/>
      <c r="D517" s="137"/>
      <c r="E517" s="137"/>
      <c r="J517" s="139"/>
    </row>
    <row r="518" spans="3:10">
      <c r="C518" s="137"/>
      <c r="D518" s="137"/>
      <c r="E518" s="137"/>
      <c r="J518" s="139"/>
    </row>
    <row r="519" spans="3:10">
      <c r="C519" s="137"/>
      <c r="D519" s="137"/>
      <c r="E519" s="137"/>
      <c r="J519" s="139"/>
    </row>
    <row r="520" spans="3:10">
      <c r="C520" s="137"/>
      <c r="D520" s="137"/>
      <c r="E520" s="137"/>
      <c r="J520" s="139"/>
    </row>
    <row r="521" spans="3:10">
      <c r="C521" s="137"/>
      <c r="D521" s="137"/>
      <c r="E521" s="137"/>
      <c r="J521" s="139"/>
    </row>
    <row r="522" spans="3:10">
      <c r="C522" s="137"/>
      <c r="D522" s="137"/>
      <c r="E522" s="137"/>
      <c r="J522" s="139"/>
    </row>
    <row r="523" spans="3:10">
      <c r="C523" s="137"/>
      <c r="D523" s="137"/>
      <c r="E523" s="137"/>
      <c r="J523" s="139"/>
    </row>
    <row r="524" spans="3:10">
      <c r="C524" s="137"/>
      <c r="D524" s="137"/>
      <c r="E524" s="137"/>
      <c r="J524" s="139"/>
    </row>
    <row r="525" spans="3:10">
      <c r="C525" s="137"/>
      <c r="D525" s="137"/>
      <c r="E525" s="137"/>
      <c r="J525" s="139"/>
    </row>
    <row r="526" spans="3:10">
      <c r="C526" s="137"/>
      <c r="D526" s="137"/>
      <c r="E526" s="137"/>
      <c r="J526" s="139"/>
    </row>
    <row r="527" spans="3:10">
      <c r="C527" s="137"/>
      <c r="D527" s="137"/>
      <c r="E527" s="137"/>
      <c r="J527" s="139"/>
    </row>
    <row r="528" spans="3:10">
      <c r="C528" s="137"/>
      <c r="D528" s="137"/>
      <c r="E528" s="137"/>
      <c r="J528" s="139"/>
    </row>
    <row r="529" spans="3:10">
      <c r="C529" s="137"/>
      <c r="D529" s="137"/>
      <c r="E529" s="137"/>
      <c r="J529" s="139"/>
    </row>
    <row r="530" spans="3:10">
      <c r="C530" s="137"/>
      <c r="D530" s="137"/>
      <c r="E530" s="137"/>
      <c r="J530" s="139"/>
    </row>
    <row r="531" spans="3:10">
      <c r="C531" s="137"/>
      <c r="D531" s="137"/>
      <c r="E531" s="137"/>
      <c r="J531" s="139"/>
    </row>
    <row r="532" spans="3:10">
      <c r="C532" s="137"/>
      <c r="D532" s="137"/>
      <c r="E532" s="137"/>
      <c r="J532" s="139"/>
    </row>
    <row r="533" spans="3:10">
      <c r="C533" s="137"/>
      <c r="D533" s="137"/>
      <c r="E533" s="137"/>
      <c r="J533" s="139"/>
    </row>
    <row r="534" spans="3:10">
      <c r="C534" s="137"/>
      <c r="D534" s="137"/>
      <c r="E534" s="137"/>
      <c r="J534" s="139"/>
    </row>
    <row r="535" spans="3:10">
      <c r="C535" s="137"/>
      <c r="D535" s="137"/>
      <c r="E535" s="137"/>
      <c r="J535" s="139"/>
    </row>
    <row r="536" spans="3:10">
      <c r="C536" s="137"/>
      <c r="D536" s="137"/>
      <c r="E536" s="137"/>
      <c r="J536" s="139"/>
    </row>
    <row r="537" spans="3:10">
      <c r="C537" s="137"/>
      <c r="D537" s="137"/>
      <c r="E537" s="137"/>
      <c r="J537" s="139"/>
    </row>
    <row r="538" spans="3:10">
      <c r="C538" s="137"/>
      <c r="D538" s="137"/>
      <c r="E538" s="137"/>
      <c r="J538" s="139"/>
    </row>
    <row r="539" spans="3:10">
      <c r="C539" s="137"/>
      <c r="D539" s="137"/>
      <c r="E539" s="137"/>
      <c r="J539" s="139"/>
    </row>
    <row r="540" spans="3:10">
      <c r="C540" s="137"/>
      <c r="D540" s="137"/>
      <c r="E540" s="137"/>
      <c r="J540" s="139"/>
    </row>
    <row r="541" spans="3:10">
      <c r="C541" s="137"/>
      <c r="D541" s="137"/>
      <c r="E541" s="137"/>
      <c r="J541" s="139"/>
    </row>
    <row r="542" spans="3:10">
      <c r="C542" s="137"/>
      <c r="D542" s="137"/>
      <c r="E542" s="137"/>
      <c r="J542" s="139"/>
    </row>
    <row r="543" spans="3:10">
      <c r="C543" s="137"/>
      <c r="D543" s="137"/>
      <c r="E543" s="137"/>
      <c r="J543" s="139"/>
    </row>
    <row r="544" spans="3:10">
      <c r="C544" s="137"/>
      <c r="D544" s="137"/>
      <c r="E544" s="137"/>
      <c r="J544" s="139"/>
    </row>
    <row r="545" spans="3:10">
      <c r="C545" s="137"/>
      <c r="D545" s="137"/>
      <c r="E545" s="137"/>
      <c r="J545" s="139"/>
    </row>
    <row r="546" spans="3:10">
      <c r="C546" s="137"/>
      <c r="D546" s="137"/>
      <c r="E546" s="137"/>
      <c r="J546" s="139"/>
    </row>
    <row r="547" spans="3:10">
      <c r="C547" s="137"/>
      <c r="D547" s="137"/>
      <c r="E547" s="137"/>
      <c r="J547" s="139"/>
    </row>
    <row r="548" spans="3:10">
      <c r="C548" s="137"/>
      <c r="D548" s="137"/>
      <c r="E548" s="137"/>
      <c r="J548" s="139"/>
    </row>
    <row r="549" spans="3:10">
      <c r="C549" s="137"/>
      <c r="D549" s="137"/>
      <c r="E549" s="137"/>
      <c r="J549" s="139"/>
    </row>
    <row r="550" spans="3:10">
      <c r="C550" s="137"/>
      <c r="D550" s="137"/>
      <c r="E550" s="137"/>
      <c r="J550" s="139"/>
    </row>
    <row r="551" spans="3:10">
      <c r="C551" s="137"/>
      <c r="D551" s="137"/>
      <c r="E551" s="137"/>
      <c r="J551" s="139"/>
    </row>
    <row r="552" spans="3:10">
      <c r="C552" s="137"/>
      <c r="D552" s="137"/>
      <c r="E552" s="137"/>
      <c r="J552" s="139"/>
    </row>
    <row r="553" spans="3:10">
      <c r="C553" s="137"/>
      <c r="D553" s="137"/>
      <c r="E553" s="137"/>
      <c r="J553" s="139"/>
    </row>
    <row r="554" spans="3:10">
      <c r="C554" s="137"/>
      <c r="D554" s="137"/>
      <c r="E554" s="137"/>
      <c r="J554" s="139"/>
    </row>
    <row r="555" spans="3:10">
      <c r="C555" s="137"/>
      <c r="D555" s="137"/>
      <c r="E555" s="137"/>
      <c r="J555" s="139"/>
    </row>
    <row r="556" spans="3:10">
      <c r="C556" s="137"/>
      <c r="D556" s="137"/>
      <c r="E556" s="137"/>
      <c r="J556" s="139"/>
    </row>
    <row r="557" spans="3:10">
      <c r="C557" s="137"/>
      <c r="D557" s="137"/>
      <c r="E557" s="137"/>
      <c r="J557" s="139"/>
    </row>
    <row r="558" spans="3:10">
      <c r="C558" s="137"/>
      <c r="D558" s="137"/>
      <c r="E558" s="137"/>
      <c r="J558" s="139"/>
    </row>
    <row r="559" spans="3:10">
      <c r="C559" s="137"/>
      <c r="D559" s="137"/>
      <c r="E559" s="137"/>
      <c r="J559" s="139"/>
    </row>
    <row r="560" spans="3:10">
      <c r="C560" s="137"/>
      <c r="D560" s="137"/>
      <c r="E560" s="137"/>
      <c r="J560" s="139"/>
    </row>
    <row r="561" spans="3:10">
      <c r="C561" s="137"/>
      <c r="D561" s="137"/>
      <c r="E561" s="137"/>
      <c r="J561" s="139"/>
    </row>
    <row r="562" spans="3:10">
      <c r="C562" s="137"/>
      <c r="D562" s="137"/>
      <c r="E562" s="137"/>
      <c r="J562" s="139"/>
    </row>
    <row r="563" spans="3:10">
      <c r="C563" s="137"/>
      <c r="D563" s="137"/>
      <c r="E563" s="137"/>
      <c r="J563" s="139"/>
    </row>
    <row r="564" spans="3:10">
      <c r="C564" s="137"/>
      <c r="D564" s="137"/>
      <c r="E564" s="137"/>
      <c r="J564" s="139"/>
    </row>
    <row r="565" spans="3:10">
      <c r="C565" s="137"/>
      <c r="D565" s="137"/>
      <c r="E565" s="137"/>
      <c r="J565" s="139"/>
    </row>
    <row r="566" spans="3:10">
      <c r="C566" s="137"/>
      <c r="D566" s="137"/>
      <c r="E566" s="137"/>
      <c r="J566" s="139"/>
    </row>
    <row r="567" spans="3:10">
      <c r="C567" s="137"/>
      <c r="D567" s="137"/>
      <c r="E567" s="137"/>
      <c r="J567" s="139"/>
    </row>
    <row r="568" spans="3:10">
      <c r="C568" s="137"/>
      <c r="D568" s="137"/>
      <c r="E568" s="137"/>
      <c r="J568" s="139"/>
    </row>
    <row r="569" spans="3:10">
      <c r="C569" s="137"/>
      <c r="D569" s="137"/>
      <c r="E569" s="137"/>
      <c r="J569" s="139"/>
    </row>
    <row r="570" spans="3:10">
      <c r="C570" s="137"/>
      <c r="D570" s="137"/>
      <c r="E570" s="137"/>
      <c r="J570" s="139"/>
    </row>
    <row r="571" spans="3:10">
      <c r="C571" s="137"/>
      <c r="D571" s="137"/>
      <c r="E571" s="137"/>
      <c r="J571" s="139"/>
    </row>
    <row r="572" spans="3:10">
      <c r="C572" s="137"/>
      <c r="D572" s="137"/>
      <c r="E572" s="137"/>
      <c r="J572" s="139"/>
    </row>
    <row r="573" spans="3:10">
      <c r="C573" s="137"/>
      <c r="D573" s="137"/>
      <c r="E573" s="137"/>
      <c r="J573" s="139"/>
    </row>
    <row r="574" spans="3:10">
      <c r="C574" s="137"/>
      <c r="D574" s="137"/>
      <c r="E574" s="137"/>
      <c r="J574" s="139"/>
    </row>
    <row r="575" spans="3:10">
      <c r="C575" s="137"/>
      <c r="D575" s="137"/>
      <c r="E575" s="137"/>
      <c r="J575" s="139"/>
    </row>
    <row r="576" spans="3:10">
      <c r="C576" s="137"/>
      <c r="D576" s="137"/>
      <c r="E576" s="137"/>
      <c r="J576" s="139"/>
    </row>
    <row r="577" spans="3:10">
      <c r="C577" s="137"/>
      <c r="D577" s="137"/>
      <c r="E577" s="137"/>
      <c r="J577" s="139"/>
    </row>
    <row r="578" spans="3:10">
      <c r="C578" s="137"/>
      <c r="D578" s="137"/>
      <c r="E578" s="137"/>
      <c r="J578" s="139"/>
    </row>
    <row r="579" spans="3:10">
      <c r="C579" s="137"/>
      <c r="D579" s="137"/>
      <c r="E579" s="137"/>
      <c r="J579" s="139"/>
    </row>
    <row r="580" spans="3:10">
      <c r="C580" s="137"/>
      <c r="D580" s="137"/>
      <c r="E580" s="137"/>
      <c r="J580" s="139"/>
    </row>
    <row r="581" spans="3:10">
      <c r="C581" s="137"/>
      <c r="D581" s="137"/>
      <c r="E581" s="137"/>
      <c r="J581" s="139"/>
    </row>
    <row r="582" spans="3:10">
      <c r="C582" s="137"/>
      <c r="D582" s="137"/>
      <c r="E582" s="137"/>
      <c r="J582" s="139"/>
    </row>
    <row r="583" spans="3:10">
      <c r="C583" s="137"/>
      <c r="D583" s="137"/>
      <c r="E583" s="137"/>
      <c r="J583" s="139"/>
    </row>
    <row r="584" spans="3:10">
      <c r="C584" s="137"/>
      <c r="D584" s="137"/>
      <c r="E584" s="137"/>
      <c r="J584" s="139"/>
    </row>
    <row r="585" spans="3:10">
      <c r="C585" s="137"/>
      <c r="D585" s="137"/>
      <c r="E585" s="137"/>
      <c r="J585" s="139"/>
    </row>
    <row r="586" spans="3:10">
      <c r="C586" s="137"/>
      <c r="D586" s="137"/>
      <c r="E586" s="137"/>
      <c r="J586" s="139"/>
    </row>
    <row r="587" spans="3:10">
      <c r="C587" s="137"/>
      <c r="D587" s="137"/>
      <c r="E587" s="137"/>
      <c r="J587" s="139"/>
    </row>
    <row r="588" spans="3:10">
      <c r="C588" s="137"/>
      <c r="D588" s="137"/>
      <c r="E588" s="137"/>
      <c r="J588" s="139"/>
    </row>
    <row r="589" spans="3:10">
      <c r="C589" s="137"/>
      <c r="D589" s="137"/>
      <c r="E589" s="137"/>
      <c r="J589" s="139"/>
    </row>
    <row r="590" spans="3:10">
      <c r="C590" s="137"/>
      <c r="D590" s="137"/>
      <c r="E590" s="137"/>
      <c r="J590" s="139"/>
    </row>
    <row r="591" spans="3:10">
      <c r="C591" s="137"/>
      <c r="D591" s="137"/>
      <c r="E591" s="137"/>
      <c r="J591" s="139"/>
    </row>
    <row r="592" spans="3:10">
      <c r="C592" s="137"/>
      <c r="D592" s="137"/>
      <c r="E592" s="137"/>
      <c r="J592" s="139"/>
    </row>
    <row r="593" spans="3:10">
      <c r="C593" s="137"/>
      <c r="D593" s="137"/>
      <c r="E593" s="137"/>
      <c r="J593" s="139"/>
    </row>
    <row r="594" spans="3:10">
      <c r="C594" s="137"/>
      <c r="D594" s="137"/>
      <c r="E594" s="137"/>
      <c r="J594" s="139"/>
    </row>
    <row r="595" spans="3:10">
      <c r="C595" s="137"/>
      <c r="D595" s="137"/>
      <c r="E595" s="137"/>
      <c r="J595" s="139"/>
    </row>
    <row r="596" spans="3:10">
      <c r="C596" s="137"/>
      <c r="D596" s="137"/>
      <c r="E596" s="137"/>
      <c r="J596" s="139"/>
    </row>
    <row r="597" spans="3:10">
      <c r="C597" s="137"/>
      <c r="D597" s="137"/>
      <c r="E597" s="137"/>
      <c r="J597" s="139"/>
    </row>
    <row r="598" spans="3:10">
      <c r="C598" s="137"/>
      <c r="D598" s="137"/>
      <c r="E598" s="137"/>
      <c r="J598" s="139"/>
    </row>
    <row r="599" spans="3:10">
      <c r="C599" s="137"/>
      <c r="D599" s="137"/>
      <c r="E599" s="137"/>
      <c r="J599" s="139"/>
    </row>
    <row r="600" spans="3:10">
      <c r="C600" s="137"/>
      <c r="D600" s="137"/>
      <c r="E600" s="137"/>
      <c r="J600" s="139"/>
    </row>
    <row r="601" spans="3:10">
      <c r="C601" s="137"/>
      <c r="D601" s="137"/>
      <c r="E601" s="137"/>
      <c r="J601" s="139"/>
    </row>
    <row r="602" spans="3:10">
      <c r="C602" s="137"/>
      <c r="D602" s="137"/>
      <c r="E602" s="137"/>
      <c r="J602" s="139"/>
    </row>
    <row r="603" spans="3:10">
      <c r="C603" s="137"/>
      <c r="D603" s="137"/>
      <c r="E603" s="137"/>
      <c r="J603" s="139"/>
    </row>
    <row r="604" spans="3:10">
      <c r="C604" s="137"/>
      <c r="D604" s="137"/>
      <c r="E604" s="137"/>
      <c r="J604" s="139"/>
    </row>
    <row r="605" spans="3:10">
      <c r="C605" s="137"/>
      <c r="D605" s="137"/>
      <c r="E605" s="137"/>
      <c r="J605" s="139"/>
    </row>
    <row r="606" spans="3:10">
      <c r="C606" s="137"/>
      <c r="D606" s="137"/>
      <c r="E606" s="137"/>
      <c r="J606" s="139"/>
    </row>
    <row r="607" spans="3:10">
      <c r="C607" s="137"/>
      <c r="D607" s="137"/>
      <c r="E607" s="137"/>
      <c r="J607" s="139"/>
    </row>
    <row r="608" spans="3:10">
      <c r="C608" s="137"/>
      <c r="D608" s="137"/>
      <c r="E608" s="137"/>
      <c r="J608" s="139"/>
    </row>
    <row r="609" spans="3:10">
      <c r="C609" s="137"/>
      <c r="D609" s="137"/>
      <c r="E609" s="137"/>
      <c r="J609" s="139"/>
    </row>
    <row r="610" spans="3:10">
      <c r="C610" s="137"/>
      <c r="D610" s="137"/>
      <c r="E610" s="137"/>
      <c r="J610" s="139"/>
    </row>
    <row r="611" spans="3:10">
      <c r="C611" s="137"/>
      <c r="D611" s="137"/>
      <c r="E611" s="137"/>
      <c r="J611" s="139"/>
    </row>
    <row r="612" spans="3:10">
      <c r="C612" s="137"/>
      <c r="D612" s="137"/>
      <c r="E612" s="137"/>
      <c r="J612" s="139"/>
    </row>
    <row r="613" spans="3:10">
      <c r="C613" s="137"/>
      <c r="D613" s="137"/>
      <c r="E613" s="137"/>
      <c r="J613" s="139"/>
    </row>
    <row r="614" spans="3:10">
      <c r="C614" s="137"/>
      <c r="D614" s="137"/>
      <c r="E614" s="137"/>
      <c r="J614" s="139"/>
    </row>
    <row r="615" spans="3:10">
      <c r="C615" s="137"/>
      <c r="D615" s="137"/>
      <c r="E615" s="137"/>
      <c r="J615" s="139"/>
    </row>
    <row r="616" spans="3:10">
      <c r="C616" s="137"/>
      <c r="D616" s="137"/>
      <c r="E616" s="137"/>
      <c r="J616" s="139"/>
    </row>
    <row r="617" spans="3:10">
      <c r="C617" s="137"/>
      <c r="D617" s="137"/>
      <c r="E617" s="137"/>
      <c r="J617" s="139"/>
    </row>
    <row r="618" spans="3:10">
      <c r="C618" s="137"/>
      <c r="D618" s="137"/>
      <c r="E618" s="137"/>
      <c r="J618" s="139"/>
    </row>
    <row r="619" spans="3:10">
      <c r="C619" s="137"/>
      <c r="D619" s="137"/>
      <c r="E619" s="137"/>
      <c r="J619" s="139"/>
    </row>
    <row r="620" spans="3:10">
      <c r="C620" s="137"/>
      <c r="D620" s="137"/>
      <c r="E620" s="137"/>
      <c r="J620" s="139"/>
    </row>
    <row r="621" spans="3:10">
      <c r="C621" s="137"/>
      <c r="D621" s="137"/>
      <c r="E621" s="137"/>
      <c r="J621" s="139"/>
    </row>
    <row r="622" spans="3:10">
      <c r="C622" s="137"/>
      <c r="D622" s="137"/>
      <c r="E622" s="137"/>
      <c r="J622" s="139"/>
    </row>
    <row r="623" spans="3:10">
      <c r="C623" s="137"/>
      <c r="D623" s="137"/>
      <c r="E623" s="137"/>
      <c r="J623" s="139"/>
    </row>
    <row r="624" spans="3:10">
      <c r="C624" s="137"/>
      <c r="D624" s="137"/>
      <c r="E624" s="137"/>
      <c r="J624" s="139"/>
    </row>
    <row r="625" spans="3:10">
      <c r="C625" s="137"/>
      <c r="D625" s="137"/>
      <c r="E625" s="137"/>
      <c r="J625" s="139"/>
    </row>
    <row r="626" spans="3:10">
      <c r="C626" s="137"/>
      <c r="D626" s="137"/>
      <c r="E626" s="137"/>
      <c r="J626" s="139"/>
    </row>
    <row r="627" spans="3:10">
      <c r="C627" s="137"/>
      <c r="D627" s="137"/>
      <c r="E627" s="137"/>
      <c r="J627" s="139"/>
    </row>
    <row r="628" spans="3:10">
      <c r="C628" s="137"/>
      <c r="D628" s="137"/>
      <c r="E628" s="137"/>
      <c r="J628" s="139"/>
    </row>
    <row r="629" spans="3:10">
      <c r="C629" s="137"/>
      <c r="D629" s="137"/>
      <c r="E629" s="137"/>
      <c r="J629" s="139"/>
    </row>
    <row r="630" spans="3:10">
      <c r="C630" s="137"/>
      <c r="D630" s="137"/>
      <c r="E630" s="137"/>
      <c r="J630" s="139"/>
    </row>
    <row r="631" spans="3:10">
      <c r="C631" s="137"/>
      <c r="D631" s="137"/>
      <c r="E631" s="137"/>
      <c r="J631" s="139"/>
    </row>
    <row r="632" spans="3:10">
      <c r="C632" s="137"/>
      <c r="D632" s="137"/>
      <c r="E632" s="137"/>
      <c r="J632" s="139"/>
    </row>
    <row r="633" spans="3:10">
      <c r="C633" s="137"/>
      <c r="D633" s="137"/>
      <c r="E633" s="137"/>
      <c r="J633" s="139"/>
    </row>
    <row r="634" spans="3:10">
      <c r="C634" s="137"/>
      <c r="D634" s="137"/>
      <c r="E634" s="137"/>
      <c r="J634" s="139"/>
    </row>
    <row r="635" spans="3:10">
      <c r="C635" s="137"/>
      <c r="D635" s="137"/>
      <c r="E635" s="137"/>
      <c r="J635" s="139"/>
    </row>
    <row r="636" spans="3:10">
      <c r="C636" s="137"/>
      <c r="D636" s="137"/>
      <c r="E636" s="137"/>
      <c r="J636" s="139"/>
    </row>
    <row r="637" spans="3:10">
      <c r="C637" s="137"/>
      <c r="D637" s="137"/>
      <c r="E637" s="137"/>
      <c r="J637" s="139"/>
    </row>
    <row r="638" spans="3:10">
      <c r="C638" s="137"/>
      <c r="D638" s="137"/>
      <c r="E638" s="137"/>
      <c r="J638" s="139"/>
    </row>
    <row r="639" spans="3:10">
      <c r="C639" s="137"/>
      <c r="D639" s="137"/>
      <c r="E639" s="137"/>
      <c r="J639" s="139"/>
    </row>
    <row r="640" spans="3:10">
      <c r="C640" s="137"/>
      <c r="D640" s="137"/>
      <c r="E640" s="137"/>
      <c r="J640" s="139"/>
    </row>
    <row r="641" spans="3:10">
      <c r="C641" s="137"/>
      <c r="D641" s="137"/>
      <c r="E641" s="137"/>
      <c r="J641" s="139"/>
    </row>
    <row r="642" spans="3:10">
      <c r="C642" s="137"/>
      <c r="D642" s="137"/>
      <c r="E642" s="137"/>
      <c r="J642" s="139"/>
    </row>
    <row r="643" spans="3:10">
      <c r="C643" s="137"/>
      <c r="D643" s="137"/>
      <c r="E643" s="137"/>
      <c r="J643" s="139"/>
    </row>
    <row r="644" spans="3:10">
      <c r="C644" s="137"/>
      <c r="D644" s="137"/>
      <c r="E644" s="137"/>
      <c r="J644" s="139"/>
    </row>
    <row r="645" spans="3:10">
      <c r="C645" s="137"/>
      <c r="D645" s="137"/>
      <c r="E645" s="137"/>
      <c r="J645" s="139"/>
    </row>
    <row r="646" spans="3:10">
      <c r="C646" s="137"/>
      <c r="D646" s="137"/>
      <c r="E646" s="137"/>
      <c r="J646" s="139"/>
    </row>
    <row r="647" spans="3:10">
      <c r="C647" s="137"/>
      <c r="D647" s="137"/>
      <c r="E647" s="137"/>
      <c r="J647" s="139"/>
    </row>
    <row r="648" spans="3:10">
      <c r="C648" s="137"/>
      <c r="D648" s="137"/>
      <c r="E648" s="137"/>
      <c r="J648" s="139"/>
    </row>
    <row r="649" spans="3:10">
      <c r="C649" s="137"/>
      <c r="D649" s="137"/>
      <c r="E649" s="137"/>
      <c r="J649" s="139"/>
    </row>
    <row r="650" spans="3:10">
      <c r="C650" s="137"/>
      <c r="D650" s="137"/>
      <c r="E650" s="137"/>
      <c r="J650" s="139"/>
    </row>
    <row r="651" spans="3:10">
      <c r="C651" s="137"/>
      <c r="D651" s="137"/>
      <c r="E651" s="137"/>
      <c r="J651" s="139"/>
    </row>
    <row r="652" spans="3:10">
      <c r="C652" s="137"/>
      <c r="D652" s="137"/>
      <c r="E652" s="137"/>
      <c r="J652" s="139"/>
    </row>
    <row r="653" spans="3:10">
      <c r="C653" s="137"/>
      <c r="D653" s="137"/>
      <c r="E653" s="137"/>
      <c r="J653" s="139"/>
    </row>
    <row r="654" spans="3:10">
      <c r="C654" s="137"/>
      <c r="D654" s="137"/>
      <c r="E654" s="137"/>
      <c r="J654" s="139"/>
    </row>
    <row r="655" spans="3:10">
      <c r="C655" s="137"/>
      <c r="D655" s="137"/>
      <c r="E655" s="137"/>
      <c r="J655" s="139"/>
    </row>
    <row r="656" spans="3:10">
      <c r="C656" s="137"/>
      <c r="D656" s="137"/>
      <c r="E656" s="137"/>
      <c r="J656" s="139"/>
    </row>
    <row r="657" spans="3:10">
      <c r="C657" s="137"/>
      <c r="D657" s="137"/>
      <c r="E657" s="137"/>
      <c r="J657" s="139"/>
    </row>
    <row r="658" spans="3:10">
      <c r="C658" s="137"/>
      <c r="D658" s="137"/>
      <c r="E658" s="137"/>
      <c r="J658" s="139"/>
    </row>
    <row r="659" spans="3:10">
      <c r="C659" s="137"/>
      <c r="D659" s="137"/>
      <c r="E659" s="137"/>
      <c r="J659" s="139"/>
    </row>
    <row r="660" spans="3:10">
      <c r="C660" s="137"/>
      <c r="D660" s="137"/>
      <c r="E660" s="137"/>
      <c r="J660" s="139"/>
    </row>
    <row r="661" spans="3:10">
      <c r="C661" s="137"/>
      <c r="D661" s="137"/>
      <c r="E661" s="137"/>
      <c r="J661" s="139"/>
    </row>
    <row r="662" spans="3:10">
      <c r="C662" s="137"/>
      <c r="D662" s="137"/>
      <c r="E662" s="137"/>
      <c r="J662" s="139"/>
    </row>
    <row r="663" spans="3:10">
      <c r="C663" s="137"/>
      <c r="D663" s="137"/>
      <c r="E663" s="137"/>
      <c r="J663" s="139"/>
    </row>
    <row r="664" spans="3:10">
      <c r="C664" s="137"/>
      <c r="D664" s="137"/>
      <c r="E664" s="137"/>
      <c r="J664" s="139"/>
    </row>
    <row r="665" spans="3:10">
      <c r="C665" s="137"/>
      <c r="D665" s="137"/>
      <c r="E665" s="137"/>
      <c r="J665" s="139"/>
    </row>
    <row r="666" spans="3:10">
      <c r="C666" s="137"/>
      <c r="D666" s="137"/>
      <c r="E666" s="137"/>
      <c r="J666" s="139"/>
    </row>
    <row r="667" spans="3:10">
      <c r="C667" s="137"/>
      <c r="D667" s="137"/>
      <c r="E667" s="137"/>
      <c r="J667" s="139"/>
    </row>
    <row r="668" spans="3:10">
      <c r="C668" s="137"/>
      <c r="D668" s="137"/>
      <c r="E668" s="137"/>
      <c r="J668" s="139"/>
    </row>
    <row r="669" spans="3:10">
      <c r="C669" s="137"/>
      <c r="D669" s="137"/>
      <c r="E669" s="137"/>
      <c r="J669" s="139"/>
    </row>
    <row r="670" spans="3:10">
      <c r="C670" s="137"/>
      <c r="D670" s="137"/>
      <c r="E670" s="137"/>
      <c r="J670" s="139"/>
    </row>
    <row r="671" spans="3:10">
      <c r="C671" s="137"/>
      <c r="D671" s="137"/>
      <c r="E671" s="137"/>
      <c r="J671" s="139"/>
    </row>
    <row r="672" spans="3:10">
      <c r="C672" s="137"/>
      <c r="D672" s="137"/>
      <c r="E672" s="137"/>
      <c r="J672" s="139"/>
    </row>
    <row r="673" spans="3:10">
      <c r="C673" s="137"/>
      <c r="D673" s="137"/>
      <c r="E673" s="137"/>
      <c r="J673" s="139"/>
    </row>
    <row r="674" spans="3:10">
      <c r="C674" s="137"/>
      <c r="D674" s="137"/>
      <c r="E674" s="137"/>
      <c r="J674" s="139"/>
    </row>
    <row r="675" spans="3:10">
      <c r="C675" s="137"/>
      <c r="D675" s="137"/>
      <c r="E675" s="137"/>
      <c r="J675" s="139"/>
    </row>
    <row r="676" spans="3:10">
      <c r="C676" s="137"/>
      <c r="D676" s="137"/>
      <c r="E676" s="137"/>
      <c r="J676" s="139"/>
    </row>
    <row r="677" spans="3:10">
      <c r="C677" s="137"/>
      <c r="D677" s="137"/>
      <c r="E677" s="137"/>
      <c r="J677" s="139"/>
    </row>
    <row r="678" spans="3:10">
      <c r="C678" s="137"/>
      <c r="D678" s="137"/>
      <c r="E678" s="137"/>
      <c r="J678" s="139"/>
    </row>
    <row r="679" spans="3:10">
      <c r="C679" s="137"/>
      <c r="D679" s="137"/>
      <c r="E679" s="137"/>
      <c r="J679" s="139"/>
    </row>
    <row r="680" spans="3:10">
      <c r="C680" s="137"/>
      <c r="D680" s="137"/>
      <c r="E680" s="137"/>
      <c r="J680" s="139"/>
    </row>
    <row r="681" spans="3:10">
      <c r="C681" s="137"/>
      <c r="D681" s="137"/>
      <c r="E681" s="137"/>
      <c r="J681" s="139"/>
    </row>
    <row r="682" spans="3:10">
      <c r="C682" s="137"/>
      <c r="D682" s="137"/>
      <c r="E682" s="137"/>
      <c r="J682" s="139"/>
    </row>
    <row r="683" spans="3:10">
      <c r="C683" s="137"/>
      <c r="D683" s="137"/>
      <c r="E683" s="137"/>
      <c r="J683" s="139"/>
    </row>
    <row r="684" spans="3:10">
      <c r="C684" s="137"/>
      <c r="D684" s="137"/>
      <c r="E684" s="137"/>
      <c r="J684" s="139"/>
    </row>
    <row r="685" spans="3:10">
      <c r="C685" s="137"/>
      <c r="D685" s="137"/>
      <c r="E685" s="137"/>
      <c r="J685" s="139"/>
    </row>
    <row r="686" spans="3:10">
      <c r="C686" s="137"/>
      <c r="D686" s="137"/>
      <c r="E686" s="137"/>
      <c r="J686" s="139"/>
    </row>
    <row r="687" spans="3:10">
      <c r="C687" s="137"/>
      <c r="D687" s="137"/>
      <c r="E687" s="137"/>
      <c r="J687" s="139"/>
    </row>
    <row r="688" spans="3:10">
      <c r="C688" s="137"/>
      <c r="D688" s="137"/>
      <c r="E688" s="137"/>
      <c r="J688" s="139"/>
    </row>
    <row r="689" spans="3:10">
      <c r="C689" s="137"/>
      <c r="D689" s="137"/>
      <c r="E689" s="137"/>
      <c r="J689" s="139"/>
    </row>
    <row r="690" spans="3:10">
      <c r="C690" s="137"/>
      <c r="D690" s="137"/>
      <c r="E690" s="137"/>
      <c r="J690" s="139"/>
    </row>
    <row r="691" spans="3:10">
      <c r="C691" s="137"/>
      <c r="D691" s="137"/>
      <c r="E691" s="137"/>
      <c r="J691" s="139"/>
    </row>
    <row r="692" spans="3:10">
      <c r="C692" s="137"/>
      <c r="D692" s="137"/>
      <c r="E692" s="137"/>
      <c r="J692" s="139"/>
    </row>
    <row r="693" spans="3:10">
      <c r="C693" s="137"/>
      <c r="D693" s="137"/>
      <c r="E693" s="137"/>
      <c r="J693" s="139"/>
    </row>
    <row r="694" spans="3:10">
      <c r="C694" s="137"/>
      <c r="D694" s="137"/>
      <c r="E694" s="137"/>
      <c r="J694" s="139"/>
    </row>
    <row r="695" spans="3:10">
      <c r="C695" s="137"/>
      <c r="D695" s="137"/>
      <c r="E695" s="137"/>
      <c r="J695" s="139"/>
    </row>
    <row r="696" spans="3:10">
      <c r="C696" s="137"/>
      <c r="D696" s="137"/>
      <c r="E696" s="137"/>
      <c r="J696" s="139"/>
    </row>
    <row r="697" spans="3:10">
      <c r="C697" s="137"/>
      <c r="D697" s="137"/>
      <c r="E697" s="137"/>
      <c r="J697" s="139"/>
    </row>
    <row r="698" spans="3:10">
      <c r="C698" s="137"/>
      <c r="D698" s="137"/>
      <c r="E698" s="137"/>
      <c r="J698" s="139"/>
    </row>
    <row r="699" spans="3:10">
      <c r="C699" s="137"/>
      <c r="D699" s="137"/>
      <c r="E699" s="137"/>
      <c r="J699" s="139"/>
    </row>
    <row r="700" spans="3:10">
      <c r="C700" s="137"/>
      <c r="D700" s="137"/>
      <c r="E700" s="137"/>
      <c r="J700" s="139"/>
    </row>
    <row r="701" spans="3:10">
      <c r="C701" s="137"/>
      <c r="D701" s="137"/>
      <c r="E701" s="137"/>
      <c r="J701" s="139"/>
    </row>
    <row r="702" spans="3:10">
      <c r="C702" s="137"/>
      <c r="D702" s="137"/>
      <c r="E702" s="137"/>
      <c r="J702" s="139"/>
    </row>
    <row r="703" spans="3:10">
      <c r="C703" s="137"/>
      <c r="D703" s="137"/>
      <c r="E703" s="137"/>
      <c r="J703" s="139"/>
    </row>
    <row r="704" spans="3:10">
      <c r="C704" s="137"/>
      <c r="D704" s="137"/>
      <c r="E704" s="137"/>
      <c r="J704" s="139"/>
    </row>
    <row r="705" spans="3:10">
      <c r="C705" s="137"/>
      <c r="D705" s="137"/>
      <c r="E705" s="137"/>
      <c r="J705" s="139"/>
    </row>
    <row r="706" spans="3:10">
      <c r="C706" s="137"/>
      <c r="D706" s="137"/>
      <c r="E706" s="137"/>
      <c r="J706" s="139"/>
    </row>
    <row r="707" spans="3:10">
      <c r="C707" s="137"/>
      <c r="D707" s="137"/>
      <c r="E707" s="137"/>
      <c r="J707" s="139"/>
    </row>
    <row r="708" spans="3:10">
      <c r="C708" s="137"/>
      <c r="D708" s="137"/>
      <c r="E708" s="137"/>
      <c r="J708" s="139"/>
    </row>
    <row r="709" spans="3:10">
      <c r="C709" s="137"/>
      <c r="D709" s="137"/>
      <c r="E709" s="137"/>
      <c r="J709" s="139"/>
    </row>
    <row r="710" spans="3:10">
      <c r="C710" s="137"/>
      <c r="D710" s="137"/>
      <c r="E710" s="137"/>
      <c r="J710" s="139"/>
    </row>
    <row r="711" spans="3:10">
      <c r="C711" s="137"/>
      <c r="D711" s="137"/>
      <c r="E711" s="137"/>
      <c r="J711" s="139"/>
    </row>
    <row r="712" spans="3:10">
      <c r="C712" s="137"/>
      <c r="D712" s="137"/>
      <c r="E712" s="137"/>
      <c r="J712" s="139"/>
    </row>
    <row r="713" spans="3:10">
      <c r="C713" s="137"/>
      <c r="D713" s="137"/>
      <c r="E713" s="137"/>
      <c r="J713" s="139"/>
    </row>
    <row r="714" spans="3:10">
      <c r="C714" s="137"/>
      <c r="D714" s="137"/>
      <c r="E714" s="137"/>
      <c r="J714" s="139"/>
    </row>
    <row r="715" spans="3:10">
      <c r="C715" s="137"/>
      <c r="D715" s="137"/>
      <c r="E715" s="137"/>
      <c r="J715" s="139"/>
    </row>
    <row r="716" spans="3:10">
      <c r="C716" s="137"/>
      <c r="D716" s="137"/>
      <c r="E716" s="137"/>
      <c r="J716" s="139"/>
    </row>
    <row r="717" spans="3:10">
      <c r="C717" s="137"/>
      <c r="D717" s="137"/>
      <c r="E717" s="137"/>
      <c r="J717" s="139"/>
    </row>
    <row r="718" spans="3:10">
      <c r="C718" s="137"/>
      <c r="D718" s="137"/>
      <c r="E718" s="137"/>
      <c r="J718" s="139"/>
    </row>
    <row r="719" spans="3:10">
      <c r="C719" s="137"/>
      <c r="D719" s="137"/>
      <c r="E719" s="137"/>
      <c r="J719" s="139"/>
    </row>
    <row r="720" spans="3:10">
      <c r="C720" s="137"/>
      <c r="D720" s="137"/>
      <c r="E720" s="137"/>
      <c r="J720" s="139"/>
    </row>
    <row r="721" spans="3:10">
      <c r="C721" s="137"/>
      <c r="D721" s="137"/>
      <c r="E721" s="137"/>
      <c r="J721" s="139"/>
    </row>
    <row r="722" spans="3:10">
      <c r="C722" s="137"/>
      <c r="D722" s="137"/>
      <c r="E722" s="137"/>
      <c r="J722" s="139"/>
    </row>
    <row r="723" spans="3:10">
      <c r="C723" s="137"/>
      <c r="D723" s="137"/>
      <c r="E723" s="137"/>
      <c r="J723" s="139"/>
    </row>
    <row r="724" spans="3:10">
      <c r="C724" s="137"/>
      <c r="D724" s="137"/>
      <c r="E724" s="137"/>
      <c r="J724" s="139"/>
    </row>
    <row r="725" spans="3:10">
      <c r="C725" s="137"/>
      <c r="D725" s="137"/>
      <c r="E725" s="137"/>
      <c r="J725" s="139"/>
    </row>
    <row r="726" spans="3:10">
      <c r="C726" s="137"/>
      <c r="D726" s="137"/>
      <c r="E726" s="137"/>
      <c r="J726" s="139"/>
    </row>
    <row r="727" spans="3:10">
      <c r="C727" s="137"/>
      <c r="D727" s="137"/>
      <c r="E727" s="137"/>
      <c r="J727" s="139"/>
    </row>
    <row r="728" spans="3:10">
      <c r="C728" s="137"/>
      <c r="D728" s="137"/>
      <c r="E728" s="137"/>
      <c r="J728" s="139"/>
    </row>
    <row r="729" spans="3:10">
      <c r="C729" s="137"/>
      <c r="D729" s="137"/>
      <c r="E729" s="137"/>
      <c r="J729" s="139"/>
    </row>
    <row r="730" spans="3:10">
      <c r="C730" s="137"/>
      <c r="D730" s="137"/>
      <c r="E730" s="137"/>
      <c r="J730" s="139"/>
    </row>
    <row r="731" spans="3:10">
      <c r="C731" s="137"/>
      <c r="D731" s="137"/>
      <c r="E731" s="137"/>
      <c r="J731" s="139"/>
    </row>
    <row r="732" spans="3:10">
      <c r="C732" s="137"/>
      <c r="D732" s="137"/>
      <c r="E732" s="137"/>
      <c r="J732" s="139"/>
    </row>
    <row r="733" spans="3:10">
      <c r="C733" s="137"/>
      <c r="D733" s="137"/>
      <c r="E733" s="137"/>
      <c r="J733" s="139"/>
    </row>
    <row r="734" spans="3:10">
      <c r="C734" s="137"/>
      <c r="D734" s="137"/>
      <c r="E734" s="137"/>
      <c r="J734" s="139"/>
    </row>
    <row r="735" spans="3:10">
      <c r="C735" s="137"/>
      <c r="D735" s="137"/>
      <c r="E735" s="137"/>
      <c r="J735" s="139"/>
    </row>
    <row r="736" spans="3:10">
      <c r="C736" s="137"/>
      <c r="D736" s="137"/>
      <c r="E736" s="137"/>
      <c r="J736" s="139"/>
    </row>
    <row r="737" spans="3:10">
      <c r="C737" s="137"/>
      <c r="D737" s="137"/>
      <c r="E737" s="137"/>
      <c r="J737" s="139"/>
    </row>
    <row r="738" spans="3:10">
      <c r="C738" s="137"/>
      <c r="D738" s="137"/>
      <c r="E738" s="137"/>
      <c r="J738" s="139"/>
    </row>
    <row r="739" spans="3:10">
      <c r="C739" s="137"/>
      <c r="D739" s="137"/>
      <c r="E739" s="137"/>
      <c r="J739" s="139"/>
    </row>
    <row r="740" spans="3:10">
      <c r="C740" s="137"/>
      <c r="D740" s="137"/>
      <c r="E740" s="137"/>
      <c r="J740" s="139"/>
    </row>
    <row r="741" spans="3:10">
      <c r="C741" s="137"/>
      <c r="D741" s="137"/>
      <c r="E741" s="137"/>
      <c r="J741" s="139"/>
    </row>
    <row r="742" spans="3:10">
      <c r="C742" s="137"/>
      <c r="D742" s="137"/>
      <c r="E742" s="137"/>
      <c r="J742" s="139"/>
    </row>
    <row r="743" spans="3:10">
      <c r="C743" s="137"/>
      <c r="D743" s="137"/>
      <c r="E743" s="137"/>
      <c r="J743" s="139"/>
    </row>
    <row r="744" spans="3:10">
      <c r="C744" s="137"/>
      <c r="D744" s="137"/>
      <c r="E744" s="137"/>
      <c r="J744" s="139"/>
    </row>
    <row r="745" spans="3:10">
      <c r="C745" s="137"/>
      <c r="D745" s="137"/>
      <c r="E745" s="137"/>
      <c r="J745" s="139"/>
    </row>
    <row r="746" spans="3:10">
      <c r="C746" s="137"/>
      <c r="D746" s="137"/>
      <c r="E746" s="137"/>
      <c r="J746" s="139"/>
    </row>
    <row r="747" spans="3:10">
      <c r="C747" s="137"/>
      <c r="D747" s="137"/>
      <c r="E747" s="137"/>
      <c r="J747" s="139"/>
    </row>
    <row r="748" spans="3:10">
      <c r="C748" s="137"/>
      <c r="D748" s="137"/>
      <c r="E748" s="137"/>
      <c r="J748" s="139"/>
    </row>
    <row r="749" spans="3:10">
      <c r="C749" s="137"/>
      <c r="D749" s="137"/>
      <c r="E749" s="137"/>
      <c r="J749" s="139"/>
    </row>
    <row r="750" spans="3:10">
      <c r="C750" s="137"/>
      <c r="D750" s="137"/>
      <c r="E750" s="137"/>
      <c r="J750" s="139"/>
    </row>
    <row r="751" spans="3:10">
      <c r="C751" s="137"/>
      <c r="D751" s="137"/>
      <c r="E751" s="137"/>
      <c r="J751" s="139"/>
    </row>
    <row r="752" spans="3:10">
      <c r="C752" s="137"/>
      <c r="D752" s="137"/>
      <c r="E752" s="137"/>
      <c r="J752" s="139"/>
    </row>
    <row r="753" spans="3:10">
      <c r="C753" s="137"/>
      <c r="D753" s="137"/>
      <c r="E753" s="137"/>
      <c r="J753" s="139"/>
    </row>
    <row r="754" spans="3:10">
      <c r="C754" s="137"/>
      <c r="D754" s="137"/>
      <c r="E754" s="137"/>
      <c r="J754" s="139"/>
    </row>
    <row r="755" spans="3:10">
      <c r="C755" s="137"/>
      <c r="D755" s="137"/>
      <c r="E755" s="137"/>
      <c r="J755" s="139"/>
    </row>
    <row r="756" spans="3:10">
      <c r="C756" s="137"/>
      <c r="D756" s="137"/>
      <c r="E756" s="137"/>
      <c r="J756" s="139"/>
    </row>
    <row r="757" spans="3:10">
      <c r="C757" s="137"/>
      <c r="D757" s="137"/>
      <c r="E757" s="137"/>
      <c r="J757" s="139"/>
    </row>
    <row r="758" spans="3:10">
      <c r="C758" s="137"/>
      <c r="D758" s="137"/>
      <c r="E758" s="137"/>
      <c r="J758" s="139"/>
    </row>
    <row r="759" spans="3:10">
      <c r="C759" s="137"/>
      <c r="D759" s="137"/>
      <c r="E759" s="137"/>
      <c r="J759" s="139"/>
    </row>
    <row r="760" spans="3:10">
      <c r="C760" s="137"/>
      <c r="D760" s="137"/>
      <c r="E760" s="137"/>
      <c r="J760" s="139"/>
    </row>
    <row r="761" spans="3:10">
      <c r="C761" s="137"/>
      <c r="D761" s="137"/>
      <c r="E761" s="137"/>
      <c r="J761" s="139"/>
    </row>
    <row r="762" spans="3:10">
      <c r="C762" s="137"/>
      <c r="D762" s="137"/>
      <c r="E762" s="137"/>
      <c r="J762" s="139"/>
    </row>
    <row r="763" spans="3:10">
      <c r="C763" s="137"/>
      <c r="D763" s="137"/>
      <c r="E763" s="137"/>
      <c r="J763" s="139"/>
    </row>
    <row r="764" spans="3:10">
      <c r="C764" s="137"/>
      <c r="D764" s="137"/>
      <c r="E764" s="137"/>
      <c r="J764" s="139"/>
    </row>
    <row r="765" spans="3:10">
      <c r="C765" s="137"/>
      <c r="D765" s="137"/>
      <c r="E765" s="137"/>
      <c r="J765" s="139"/>
    </row>
    <row r="766" spans="3:10">
      <c r="C766" s="137"/>
      <c r="D766" s="137"/>
      <c r="E766" s="137"/>
      <c r="J766" s="139"/>
    </row>
    <row r="767" spans="3:10">
      <c r="C767" s="137"/>
      <c r="D767" s="137"/>
      <c r="E767" s="137"/>
      <c r="J767" s="139"/>
    </row>
    <row r="768" spans="3:10">
      <c r="C768" s="137"/>
      <c r="D768" s="137"/>
      <c r="E768" s="137"/>
      <c r="J768" s="139"/>
    </row>
    <row r="769" spans="3:10">
      <c r="C769" s="137"/>
      <c r="D769" s="137"/>
      <c r="E769" s="137"/>
      <c r="J769" s="139"/>
    </row>
    <row r="770" spans="3:10">
      <c r="C770" s="137"/>
      <c r="D770" s="137"/>
      <c r="E770" s="137"/>
      <c r="J770" s="139"/>
    </row>
    <row r="771" spans="3:10">
      <c r="C771" s="137"/>
      <c r="D771" s="137"/>
      <c r="E771" s="137"/>
      <c r="J771" s="139"/>
    </row>
    <row r="772" spans="3:10">
      <c r="C772" s="137"/>
      <c r="D772" s="137"/>
      <c r="E772" s="137"/>
      <c r="J772" s="139"/>
    </row>
    <row r="773" spans="3:10">
      <c r="C773" s="137"/>
      <c r="D773" s="137"/>
      <c r="E773" s="137"/>
      <c r="J773" s="139"/>
    </row>
    <row r="774" spans="3:10">
      <c r="C774" s="137"/>
      <c r="D774" s="137"/>
      <c r="E774" s="137"/>
      <c r="J774" s="139"/>
    </row>
    <row r="775" spans="3:10">
      <c r="C775" s="137"/>
      <c r="D775" s="137"/>
      <c r="E775" s="137"/>
      <c r="J775" s="139"/>
    </row>
    <row r="776" spans="3:10">
      <c r="C776" s="137"/>
      <c r="D776" s="137"/>
      <c r="E776" s="137"/>
      <c r="J776" s="139"/>
    </row>
    <row r="777" spans="3:10">
      <c r="C777" s="137"/>
      <c r="D777" s="137"/>
      <c r="E777" s="137"/>
      <c r="J777" s="139"/>
    </row>
    <row r="778" spans="3:10">
      <c r="C778" s="137"/>
      <c r="D778" s="137"/>
      <c r="E778" s="137"/>
      <c r="J778" s="139"/>
    </row>
    <row r="779" spans="3:10">
      <c r="C779" s="137"/>
      <c r="D779" s="137"/>
      <c r="E779" s="137"/>
      <c r="J779" s="139"/>
    </row>
    <row r="780" spans="3:10">
      <c r="C780" s="137"/>
      <c r="D780" s="137"/>
      <c r="E780" s="137"/>
      <c r="J780" s="139"/>
    </row>
    <row r="781" spans="3:10">
      <c r="C781" s="137"/>
      <c r="D781" s="137"/>
      <c r="E781" s="137"/>
      <c r="J781" s="139"/>
    </row>
    <row r="782" spans="3:10">
      <c r="C782" s="137"/>
      <c r="D782" s="137"/>
      <c r="E782" s="137"/>
      <c r="J782" s="139"/>
    </row>
    <row r="783" spans="3:10">
      <c r="C783" s="137"/>
      <c r="D783" s="137"/>
      <c r="E783" s="137"/>
      <c r="J783" s="139"/>
    </row>
    <row r="784" spans="3:10">
      <c r="C784" s="137"/>
      <c r="D784" s="137"/>
      <c r="E784" s="137"/>
      <c r="J784" s="139"/>
    </row>
    <row r="785" spans="3:10">
      <c r="C785" s="137"/>
      <c r="D785" s="137"/>
      <c r="E785" s="137"/>
      <c r="J785" s="139"/>
    </row>
    <row r="786" spans="3:10">
      <c r="C786" s="137"/>
      <c r="D786" s="137"/>
      <c r="E786" s="137"/>
      <c r="J786" s="139"/>
    </row>
    <row r="787" spans="3:10">
      <c r="C787" s="137"/>
      <c r="D787" s="137"/>
      <c r="E787" s="137"/>
      <c r="J787" s="139"/>
    </row>
    <row r="788" spans="3:10">
      <c r="C788" s="137"/>
      <c r="D788" s="137"/>
      <c r="E788" s="137"/>
      <c r="J788" s="139"/>
    </row>
    <row r="789" spans="3:10">
      <c r="C789" s="137"/>
      <c r="D789" s="137"/>
      <c r="E789" s="137"/>
      <c r="J789" s="139"/>
    </row>
    <row r="790" spans="3:10">
      <c r="C790" s="137"/>
      <c r="D790" s="137"/>
      <c r="E790" s="137"/>
      <c r="J790" s="139"/>
    </row>
    <row r="791" spans="3:10">
      <c r="C791" s="137"/>
      <c r="D791" s="137"/>
      <c r="E791" s="137"/>
      <c r="J791" s="139"/>
    </row>
    <row r="792" spans="3:10">
      <c r="C792" s="137"/>
      <c r="D792" s="137"/>
      <c r="E792" s="137"/>
      <c r="J792" s="139"/>
    </row>
    <row r="793" spans="3:10">
      <c r="C793" s="137"/>
      <c r="D793" s="137"/>
      <c r="E793" s="137"/>
      <c r="J793" s="139"/>
    </row>
    <row r="794" spans="3:10">
      <c r="C794" s="137"/>
      <c r="D794" s="137"/>
      <c r="E794" s="137"/>
      <c r="J794" s="139"/>
    </row>
    <row r="795" spans="3:10">
      <c r="C795" s="137"/>
      <c r="D795" s="137"/>
      <c r="E795" s="137"/>
      <c r="J795" s="139"/>
    </row>
    <row r="796" spans="3:10">
      <c r="C796" s="137"/>
      <c r="D796" s="137"/>
      <c r="E796" s="137"/>
      <c r="J796" s="139"/>
    </row>
    <row r="797" spans="3:10">
      <c r="C797" s="137"/>
      <c r="D797" s="137"/>
      <c r="E797" s="137"/>
      <c r="J797" s="139"/>
    </row>
    <row r="798" spans="3:10">
      <c r="C798" s="137"/>
      <c r="D798" s="137"/>
      <c r="E798" s="137"/>
      <c r="J798" s="139"/>
    </row>
    <row r="799" spans="3:10">
      <c r="C799" s="137"/>
      <c r="D799" s="137"/>
      <c r="E799" s="137"/>
      <c r="J799" s="139"/>
    </row>
    <row r="800" spans="3:10">
      <c r="C800" s="137"/>
      <c r="D800" s="137"/>
      <c r="E800" s="137"/>
      <c r="J800" s="139"/>
    </row>
    <row r="801" spans="3:10">
      <c r="C801" s="137"/>
      <c r="D801" s="137"/>
      <c r="E801" s="137"/>
      <c r="J801" s="139"/>
    </row>
    <row r="802" spans="3:10">
      <c r="C802" s="137"/>
      <c r="D802" s="137"/>
      <c r="E802" s="137"/>
      <c r="J802" s="139"/>
    </row>
    <row r="803" spans="3:10">
      <c r="C803" s="137"/>
      <c r="D803" s="137"/>
      <c r="E803" s="137"/>
      <c r="J803" s="139"/>
    </row>
    <row r="804" spans="3:10">
      <c r="C804" s="137"/>
      <c r="D804" s="137"/>
      <c r="E804" s="137"/>
      <c r="J804" s="139"/>
    </row>
    <row r="805" spans="3:10">
      <c r="C805" s="137"/>
      <c r="D805" s="137"/>
      <c r="E805" s="137"/>
      <c r="J805" s="139"/>
    </row>
    <row r="806" spans="3:10">
      <c r="C806" s="137"/>
      <c r="D806" s="137"/>
      <c r="E806" s="137"/>
      <c r="J806" s="139"/>
    </row>
    <row r="807" spans="3:10">
      <c r="C807" s="137"/>
      <c r="D807" s="137"/>
      <c r="E807" s="137"/>
      <c r="J807" s="139"/>
    </row>
    <row r="808" spans="3:10">
      <c r="C808" s="137"/>
      <c r="D808" s="137"/>
      <c r="E808" s="137"/>
      <c r="J808" s="139"/>
    </row>
    <row r="809" spans="3:10">
      <c r="C809" s="137"/>
      <c r="D809" s="137"/>
      <c r="E809" s="137"/>
      <c r="J809" s="139"/>
    </row>
    <row r="810" spans="3:10">
      <c r="C810" s="137"/>
      <c r="D810" s="137"/>
      <c r="E810" s="137"/>
      <c r="J810" s="139"/>
    </row>
    <row r="811" spans="3:10">
      <c r="C811" s="137"/>
      <c r="D811" s="137"/>
      <c r="E811" s="137"/>
      <c r="J811" s="139"/>
    </row>
    <row r="812" spans="3:10">
      <c r="C812" s="137"/>
      <c r="D812" s="137"/>
      <c r="E812" s="137"/>
      <c r="J812" s="139"/>
    </row>
    <row r="813" spans="3:10">
      <c r="C813" s="137"/>
      <c r="D813" s="137"/>
      <c r="E813" s="137"/>
      <c r="J813" s="139"/>
    </row>
    <row r="814" spans="3:10">
      <c r="C814" s="137"/>
      <c r="D814" s="137"/>
      <c r="E814" s="137"/>
      <c r="J814" s="139"/>
    </row>
    <row r="815" spans="3:10">
      <c r="C815" s="137"/>
      <c r="D815" s="137"/>
      <c r="E815" s="137"/>
      <c r="J815" s="139"/>
    </row>
    <row r="816" spans="3:10">
      <c r="C816" s="137"/>
      <c r="D816" s="137"/>
      <c r="E816" s="137"/>
      <c r="J816" s="139"/>
    </row>
    <row r="817" spans="3:10">
      <c r="C817" s="137"/>
      <c r="D817" s="137"/>
      <c r="E817" s="137"/>
      <c r="J817" s="139"/>
    </row>
    <row r="818" spans="3:10">
      <c r="C818" s="137"/>
      <c r="D818" s="137"/>
      <c r="E818" s="137"/>
      <c r="J818" s="139"/>
    </row>
    <row r="819" spans="3:10">
      <c r="C819" s="137"/>
      <c r="D819" s="137"/>
      <c r="E819" s="137"/>
      <c r="J819" s="139"/>
    </row>
    <row r="820" spans="3:10">
      <c r="C820" s="137"/>
      <c r="D820" s="137"/>
      <c r="E820" s="137"/>
      <c r="J820" s="139"/>
    </row>
    <row r="821" spans="3:10">
      <c r="C821" s="137"/>
      <c r="D821" s="137"/>
      <c r="E821" s="137"/>
      <c r="J821" s="139"/>
    </row>
    <row r="822" spans="3:10">
      <c r="C822" s="137"/>
      <c r="D822" s="137"/>
      <c r="E822" s="137"/>
      <c r="J822" s="139"/>
    </row>
    <row r="823" spans="3:10">
      <c r="C823" s="137"/>
      <c r="D823" s="137"/>
      <c r="E823" s="137"/>
      <c r="J823" s="139"/>
    </row>
    <row r="824" spans="3:10">
      <c r="C824" s="137"/>
      <c r="D824" s="137"/>
      <c r="E824" s="137"/>
      <c r="J824" s="139"/>
    </row>
    <row r="825" spans="3:10">
      <c r="C825" s="137"/>
      <c r="D825" s="137"/>
      <c r="E825" s="137"/>
      <c r="J825" s="139"/>
    </row>
    <row r="826" spans="3:10">
      <c r="C826" s="137"/>
      <c r="D826" s="137"/>
      <c r="E826" s="137"/>
      <c r="J826" s="139"/>
    </row>
    <row r="827" spans="3:10">
      <c r="C827" s="137"/>
      <c r="D827" s="137"/>
      <c r="E827" s="137"/>
      <c r="J827" s="139"/>
    </row>
    <row r="828" spans="3:10">
      <c r="C828" s="137"/>
      <c r="D828" s="137"/>
      <c r="E828" s="137"/>
      <c r="J828" s="139"/>
    </row>
    <row r="829" spans="3:10">
      <c r="C829" s="137"/>
      <c r="D829" s="137"/>
      <c r="E829" s="137"/>
      <c r="J829" s="139"/>
    </row>
    <row r="830" spans="3:10">
      <c r="C830" s="137"/>
      <c r="D830" s="137"/>
      <c r="E830" s="137"/>
      <c r="J830" s="139"/>
    </row>
    <row r="831" spans="3:10">
      <c r="C831" s="137"/>
      <c r="D831" s="137"/>
      <c r="E831" s="137"/>
      <c r="J831" s="139"/>
    </row>
    <row r="832" spans="3:10">
      <c r="C832" s="137"/>
      <c r="D832" s="137"/>
      <c r="E832" s="137"/>
      <c r="J832" s="139"/>
    </row>
    <row r="833" spans="3:10">
      <c r="C833" s="137"/>
      <c r="D833" s="137"/>
      <c r="E833" s="137"/>
      <c r="J833" s="139"/>
    </row>
    <row r="834" spans="3:10">
      <c r="C834" s="137"/>
      <c r="D834" s="137"/>
      <c r="E834" s="137"/>
      <c r="J834" s="139"/>
    </row>
    <row r="835" spans="3:10">
      <c r="C835" s="137"/>
      <c r="D835" s="137"/>
      <c r="E835" s="137"/>
      <c r="J835" s="139"/>
    </row>
    <row r="836" spans="3:10">
      <c r="C836" s="137"/>
      <c r="D836" s="137"/>
      <c r="E836" s="137"/>
      <c r="J836" s="139"/>
    </row>
    <row r="837" spans="3:10">
      <c r="C837" s="137"/>
      <c r="D837" s="137"/>
      <c r="E837" s="137"/>
      <c r="J837" s="139"/>
    </row>
    <row r="838" spans="3:10">
      <c r="C838" s="137"/>
      <c r="D838" s="137"/>
      <c r="E838" s="137"/>
      <c r="J838" s="139"/>
    </row>
    <row r="839" spans="3:10">
      <c r="C839" s="137"/>
      <c r="D839" s="137"/>
      <c r="E839" s="137"/>
      <c r="J839" s="139"/>
    </row>
    <row r="840" spans="3:10">
      <c r="C840" s="137"/>
      <c r="D840" s="137"/>
      <c r="E840" s="137"/>
      <c r="J840" s="139"/>
    </row>
    <row r="841" spans="3:10">
      <c r="C841" s="137"/>
      <c r="D841" s="137"/>
      <c r="E841" s="137"/>
      <c r="J841" s="139"/>
    </row>
    <row r="842" spans="3:10">
      <c r="C842" s="137"/>
      <c r="D842" s="137"/>
      <c r="E842" s="137"/>
      <c r="J842" s="139"/>
    </row>
    <row r="843" spans="3:10">
      <c r="C843" s="137"/>
      <c r="D843" s="137"/>
      <c r="E843" s="137"/>
      <c r="J843" s="139"/>
    </row>
    <row r="844" spans="3:10">
      <c r="C844" s="137"/>
      <c r="D844" s="137"/>
      <c r="E844" s="137"/>
      <c r="J844" s="139"/>
    </row>
    <row r="845" spans="3:10">
      <c r="C845" s="137"/>
      <c r="D845" s="137"/>
      <c r="E845" s="137"/>
      <c r="J845" s="139"/>
    </row>
    <row r="846" spans="3:10">
      <c r="C846" s="137"/>
      <c r="D846" s="137"/>
      <c r="E846" s="137"/>
      <c r="J846" s="139"/>
    </row>
    <row r="847" spans="3:10">
      <c r="C847" s="137"/>
      <c r="D847" s="137"/>
      <c r="E847" s="137"/>
      <c r="J847" s="139"/>
    </row>
    <row r="848" spans="3:10">
      <c r="C848" s="137"/>
      <c r="D848" s="137"/>
      <c r="E848" s="137"/>
      <c r="J848" s="139"/>
    </row>
    <row r="849" spans="3:10">
      <c r="C849" s="137"/>
      <c r="D849" s="137"/>
      <c r="E849" s="137"/>
      <c r="J849" s="139"/>
    </row>
    <row r="850" spans="3:10">
      <c r="C850" s="137"/>
      <c r="D850" s="137"/>
      <c r="E850" s="137"/>
      <c r="J850" s="139"/>
    </row>
    <row r="851" spans="3:10">
      <c r="C851" s="137"/>
      <c r="D851" s="137"/>
      <c r="E851" s="137"/>
      <c r="J851" s="139"/>
    </row>
    <row r="852" spans="3:10">
      <c r="C852" s="137"/>
      <c r="D852" s="137"/>
      <c r="E852" s="137"/>
      <c r="J852" s="139"/>
    </row>
    <row r="853" spans="3:10">
      <c r="C853" s="137"/>
      <c r="D853" s="137"/>
      <c r="E853" s="137"/>
      <c r="J853" s="139"/>
    </row>
    <row r="854" spans="3:10">
      <c r="C854" s="137"/>
      <c r="D854" s="137"/>
      <c r="E854" s="137"/>
      <c r="J854" s="139"/>
    </row>
    <row r="855" spans="3:10">
      <c r="C855" s="137"/>
      <c r="D855" s="137"/>
      <c r="E855" s="137"/>
      <c r="J855" s="139"/>
    </row>
    <row r="856" spans="3:10">
      <c r="C856" s="137"/>
      <c r="D856" s="137"/>
      <c r="E856" s="137"/>
      <c r="J856" s="139"/>
    </row>
    <row r="857" spans="3:10">
      <c r="C857" s="137"/>
      <c r="D857" s="137"/>
      <c r="E857" s="137"/>
      <c r="J857" s="139"/>
    </row>
    <row r="858" spans="3:10">
      <c r="C858" s="137"/>
      <c r="D858" s="137"/>
      <c r="E858" s="137"/>
      <c r="J858" s="139"/>
    </row>
    <row r="859" spans="3:10">
      <c r="C859" s="137"/>
      <c r="D859" s="137"/>
      <c r="E859" s="137"/>
      <c r="J859" s="139"/>
    </row>
    <row r="860" spans="3:10">
      <c r="C860" s="137"/>
      <c r="D860" s="137"/>
      <c r="E860" s="137"/>
      <c r="J860" s="139"/>
    </row>
    <row r="861" spans="3:10">
      <c r="C861" s="137"/>
      <c r="D861" s="137"/>
      <c r="E861" s="137"/>
      <c r="J861" s="139"/>
    </row>
    <row r="862" spans="3:10">
      <c r="C862" s="137"/>
      <c r="D862" s="137"/>
      <c r="E862" s="137"/>
      <c r="J862" s="139"/>
    </row>
    <row r="863" spans="3:10">
      <c r="C863" s="137"/>
      <c r="D863" s="137"/>
      <c r="E863" s="137"/>
      <c r="J863" s="139"/>
    </row>
    <row r="864" spans="3:10">
      <c r="C864" s="137"/>
      <c r="D864" s="137"/>
      <c r="E864" s="137"/>
      <c r="J864" s="139"/>
    </row>
    <row r="865" spans="3:10">
      <c r="C865" s="137"/>
      <c r="D865" s="137"/>
      <c r="E865" s="137"/>
      <c r="J865" s="139"/>
    </row>
    <row r="866" spans="3:10">
      <c r="C866" s="137"/>
      <c r="D866" s="137"/>
      <c r="E866" s="137"/>
      <c r="J866" s="139"/>
    </row>
    <row r="867" spans="3:10">
      <c r="C867" s="137"/>
      <c r="D867" s="137"/>
      <c r="E867" s="137"/>
      <c r="J867" s="139"/>
    </row>
    <row r="868" spans="3:10">
      <c r="C868" s="137"/>
      <c r="D868" s="137"/>
      <c r="E868" s="137"/>
      <c r="J868" s="139"/>
    </row>
    <row r="869" spans="3:10">
      <c r="C869" s="137"/>
      <c r="D869" s="137"/>
      <c r="E869" s="137"/>
      <c r="J869" s="139"/>
    </row>
    <row r="870" spans="3:10">
      <c r="C870" s="137"/>
      <c r="D870" s="137"/>
      <c r="E870" s="137"/>
      <c r="J870" s="139"/>
    </row>
    <row r="871" spans="3:10">
      <c r="C871" s="137"/>
      <c r="D871" s="137"/>
      <c r="E871" s="137"/>
      <c r="J871" s="139"/>
    </row>
    <row r="872" spans="3:10">
      <c r="C872" s="137"/>
      <c r="D872" s="137"/>
      <c r="E872" s="137"/>
      <c r="J872" s="139"/>
    </row>
    <row r="873" spans="3:10">
      <c r="C873" s="137"/>
      <c r="D873" s="137"/>
      <c r="E873" s="137"/>
      <c r="J873" s="139"/>
    </row>
    <row r="874" spans="3:10">
      <c r="C874" s="137"/>
      <c r="D874" s="137"/>
      <c r="E874" s="137"/>
      <c r="J874" s="139"/>
    </row>
    <row r="875" spans="3:10">
      <c r="C875" s="137"/>
      <c r="D875" s="137"/>
      <c r="E875" s="137"/>
      <c r="J875" s="139"/>
    </row>
    <row r="876" spans="3:10">
      <c r="C876" s="137"/>
      <c r="D876" s="137"/>
      <c r="E876" s="137"/>
      <c r="J876" s="139"/>
    </row>
    <row r="877" spans="3:10">
      <c r="C877" s="137"/>
      <c r="D877" s="137"/>
      <c r="E877" s="137"/>
      <c r="J877" s="139"/>
    </row>
    <row r="878" spans="3:10">
      <c r="C878" s="137"/>
      <c r="D878" s="137"/>
      <c r="E878" s="137"/>
      <c r="J878" s="139"/>
    </row>
    <row r="879" spans="3:10">
      <c r="C879" s="137"/>
      <c r="D879" s="137"/>
      <c r="E879" s="137"/>
      <c r="J879" s="139"/>
    </row>
    <row r="880" spans="3:10">
      <c r="C880" s="137"/>
      <c r="D880" s="137"/>
      <c r="E880" s="137"/>
      <c r="J880" s="139"/>
    </row>
    <row r="881" spans="3:10">
      <c r="C881" s="137"/>
      <c r="D881" s="137"/>
      <c r="E881" s="137"/>
      <c r="J881" s="139"/>
    </row>
    <row r="882" spans="3:10">
      <c r="C882" s="137"/>
      <c r="D882" s="137"/>
      <c r="E882" s="137"/>
      <c r="J882" s="139"/>
    </row>
    <row r="883" spans="3:10">
      <c r="C883" s="137"/>
      <c r="D883" s="137"/>
      <c r="E883" s="137"/>
      <c r="J883" s="139"/>
    </row>
    <row r="884" spans="3:10">
      <c r="C884" s="137"/>
      <c r="D884" s="137"/>
      <c r="E884" s="137"/>
      <c r="J884" s="139"/>
    </row>
    <row r="885" spans="3:10">
      <c r="C885" s="137"/>
      <c r="D885" s="137"/>
      <c r="E885" s="137"/>
      <c r="J885" s="139"/>
    </row>
    <row r="886" spans="3:10">
      <c r="C886" s="137"/>
      <c r="D886" s="137"/>
      <c r="E886" s="137"/>
      <c r="J886" s="139"/>
    </row>
    <row r="887" spans="3:10">
      <c r="C887" s="137"/>
      <c r="D887" s="137"/>
      <c r="E887" s="137"/>
      <c r="J887" s="139"/>
    </row>
    <row r="888" spans="3:10">
      <c r="C888" s="137"/>
      <c r="D888" s="137"/>
      <c r="E888" s="137"/>
      <c r="J888" s="139"/>
    </row>
    <row r="889" spans="3:10">
      <c r="C889" s="137"/>
      <c r="D889" s="137"/>
      <c r="E889" s="137"/>
      <c r="J889" s="139"/>
    </row>
    <row r="890" spans="3:10">
      <c r="C890" s="137"/>
      <c r="D890" s="137"/>
      <c r="E890" s="137"/>
      <c r="J890" s="139"/>
    </row>
    <row r="891" spans="3:10">
      <c r="C891" s="137"/>
      <c r="D891" s="137"/>
      <c r="E891" s="137"/>
      <c r="J891" s="139"/>
    </row>
    <row r="892" spans="3:10">
      <c r="C892" s="137"/>
      <c r="D892" s="137"/>
      <c r="E892" s="137"/>
      <c r="J892" s="139"/>
    </row>
    <row r="893" spans="3:10">
      <c r="C893" s="137"/>
      <c r="D893" s="137"/>
      <c r="E893" s="137"/>
      <c r="J893" s="139"/>
    </row>
    <row r="894" spans="3:10">
      <c r="C894" s="137"/>
      <c r="D894" s="137"/>
      <c r="E894" s="137"/>
      <c r="J894" s="139"/>
    </row>
    <row r="895" spans="3:10">
      <c r="C895" s="137"/>
      <c r="D895" s="137"/>
      <c r="E895" s="137"/>
      <c r="J895" s="139"/>
    </row>
    <row r="896" spans="3:10">
      <c r="C896" s="137"/>
      <c r="D896" s="137"/>
      <c r="E896" s="137"/>
      <c r="J896" s="139"/>
    </row>
    <row r="897" spans="3:10">
      <c r="C897" s="137"/>
      <c r="D897" s="137"/>
      <c r="E897" s="137"/>
      <c r="J897" s="139"/>
    </row>
    <row r="898" spans="3:10">
      <c r="C898" s="137"/>
      <c r="D898" s="137"/>
      <c r="E898" s="137"/>
      <c r="J898" s="139"/>
    </row>
    <row r="899" spans="3:10">
      <c r="C899" s="137"/>
      <c r="D899" s="137"/>
      <c r="E899" s="137"/>
      <c r="J899" s="139"/>
    </row>
    <row r="900" spans="3:10">
      <c r="C900" s="137"/>
      <c r="D900" s="137"/>
      <c r="E900" s="137"/>
      <c r="J900" s="139"/>
    </row>
    <row r="901" spans="3:10">
      <c r="C901" s="137"/>
      <c r="D901" s="137"/>
      <c r="E901" s="137"/>
      <c r="J901" s="139"/>
    </row>
    <row r="902" spans="3:10">
      <c r="C902" s="137"/>
      <c r="D902" s="137"/>
      <c r="E902" s="137"/>
      <c r="J902" s="139"/>
    </row>
    <row r="903" spans="3:10">
      <c r="C903" s="137"/>
      <c r="D903" s="137"/>
      <c r="E903" s="137"/>
      <c r="J903" s="139"/>
    </row>
    <row r="904" spans="3:10">
      <c r="C904" s="137"/>
      <c r="D904" s="137"/>
      <c r="E904" s="137"/>
      <c r="J904" s="139"/>
    </row>
    <row r="905" spans="3:10">
      <c r="C905" s="137"/>
      <c r="D905" s="137"/>
      <c r="E905" s="137"/>
      <c r="J905" s="139"/>
    </row>
    <row r="906" spans="3:10">
      <c r="C906" s="137"/>
      <c r="D906" s="137"/>
      <c r="E906" s="137"/>
      <c r="J906" s="139"/>
    </row>
    <row r="907" spans="3:10">
      <c r="C907" s="137"/>
      <c r="D907" s="137"/>
      <c r="E907" s="137"/>
      <c r="J907" s="139"/>
    </row>
    <row r="908" spans="3:10">
      <c r="C908" s="137"/>
      <c r="D908" s="137"/>
      <c r="E908" s="137"/>
      <c r="J908" s="139"/>
    </row>
    <row r="909" spans="3:10">
      <c r="C909" s="137"/>
      <c r="D909" s="137"/>
      <c r="E909" s="137"/>
      <c r="J909" s="139"/>
    </row>
    <row r="910" spans="3:10">
      <c r="C910" s="137"/>
      <c r="D910" s="137"/>
      <c r="E910" s="137"/>
      <c r="J910" s="139"/>
    </row>
    <row r="911" spans="3:10">
      <c r="C911" s="137"/>
      <c r="D911" s="137"/>
      <c r="E911" s="137"/>
      <c r="J911" s="139"/>
    </row>
    <row r="912" spans="3:10">
      <c r="C912" s="137"/>
      <c r="D912" s="137"/>
      <c r="E912" s="137"/>
      <c r="J912" s="139"/>
    </row>
    <row r="913" spans="3:10">
      <c r="C913" s="137"/>
      <c r="D913" s="137"/>
      <c r="E913" s="137"/>
      <c r="J913" s="139"/>
    </row>
    <row r="914" spans="3:10">
      <c r="C914" s="137"/>
      <c r="D914" s="137"/>
      <c r="E914" s="137"/>
      <c r="J914" s="139"/>
    </row>
    <row r="915" spans="3:10">
      <c r="C915" s="137"/>
      <c r="D915" s="137"/>
      <c r="E915" s="137"/>
      <c r="J915" s="139"/>
    </row>
    <row r="916" spans="3:10">
      <c r="C916" s="137"/>
      <c r="D916" s="137"/>
      <c r="E916" s="137"/>
      <c r="J916" s="139"/>
    </row>
    <row r="917" spans="3:10">
      <c r="C917" s="137"/>
      <c r="D917" s="137"/>
      <c r="E917" s="137"/>
      <c r="J917" s="139"/>
    </row>
    <row r="918" spans="3:10">
      <c r="C918" s="137"/>
      <c r="D918" s="137"/>
      <c r="E918" s="137"/>
      <c r="J918" s="139"/>
    </row>
    <row r="919" spans="3:10">
      <c r="C919" s="137"/>
      <c r="D919" s="137"/>
      <c r="E919" s="137"/>
      <c r="J919" s="139"/>
    </row>
    <row r="920" spans="3:10">
      <c r="C920" s="137"/>
      <c r="D920" s="137"/>
      <c r="E920" s="137"/>
      <c r="J920" s="139"/>
    </row>
    <row r="921" spans="3:10">
      <c r="C921" s="137"/>
      <c r="D921" s="137"/>
      <c r="E921" s="137"/>
      <c r="J921" s="139"/>
    </row>
    <row r="922" spans="3:10">
      <c r="C922" s="137"/>
      <c r="D922" s="137"/>
      <c r="E922" s="137"/>
      <c r="J922" s="139"/>
    </row>
    <row r="923" spans="3:10">
      <c r="C923" s="137"/>
      <c r="D923" s="137"/>
      <c r="E923" s="137"/>
      <c r="J923" s="139"/>
    </row>
    <row r="924" spans="3:10">
      <c r="C924" s="137"/>
      <c r="D924" s="137"/>
      <c r="E924" s="137"/>
      <c r="J924" s="139"/>
    </row>
    <row r="925" spans="3:10">
      <c r="C925" s="137"/>
      <c r="D925" s="137"/>
      <c r="E925" s="137"/>
      <c r="J925" s="139"/>
    </row>
    <row r="926" spans="3:10">
      <c r="C926" s="137"/>
      <c r="D926" s="137"/>
      <c r="E926" s="137"/>
      <c r="J926" s="139"/>
    </row>
    <row r="927" spans="3:10">
      <c r="C927" s="137"/>
      <c r="D927" s="137"/>
      <c r="E927" s="137"/>
      <c r="J927" s="139"/>
    </row>
    <row r="928" spans="3:10">
      <c r="C928" s="137"/>
      <c r="D928" s="137"/>
      <c r="E928" s="137"/>
      <c r="J928" s="139"/>
    </row>
    <row r="929" spans="3:10">
      <c r="C929" s="137"/>
      <c r="D929" s="137"/>
      <c r="E929" s="137"/>
      <c r="J929" s="139"/>
    </row>
    <row r="930" spans="3:10">
      <c r="C930" s="137"/>
      <c r="D930" s="137"/>
      <c r="E930" s="137"/>
      <c r="J930" s="139"/>
    </row>
    <row r="931" spans="3:10">
      <c r="C931" s="137"/>
      <c r="D931" s="137"/>
      <c r="E931" s="137"/>
      <c r="J931" s="139"/>
    </row>
    <row r="932" spans="3:10">
      <c r="C932" s="137"/>
      <c r="D932" s="137"/>
      <c r="E932" s="137"/>
      <c r="J932" s="139"/>
    </row>
    <row r="933" spans="3:10">
      <c r="C933" s="137"/>
      <c r="D933" s="137"/>
      <c r="E933" s="137"/>
      <c r="J933" s="139"/>
    </row>
    <row r="934" spans="3:10">
      <c r="C934" s="137"/>
      <c r="D934" s="137"/>
      <c r="E934" s="137"/>
      <c r="J934" s="139"/>
    </row>
    <row r="935" spans="3:10">
      <c r="C935" s="137"/>
      <c r="D935" s="137"/>
      <c r="E935" s="137"/>
      <c r="J935" s="139"/>
    </row>
    <row r="936" spans="3:10">
      <c r="C936" s="137"/>
      <c r="D936" s="137"/>
      <c r="E936" s="137"/>
      <c r="J936" s="139"/>
    </row>
    <row r="937" spans="3:10">
      <c r="C937" s="137"/>
      <c r="D937" s="137"/>
      <c r="E937" s="137"/>
      <c r="J937" s="139"/>
    </row>
    <row r="938" spans="3:10">
      <c r="C938" s="137"/>
      <c r="D938" s="137"/>
      <c r="E938" s="137"/>
      <c r="J938" s="139"/>
    </row>
    <row r="939" spans="3:10">
      <c r="C939" s="137"/>
      <c r="D939" s="137"/>
      <c r="E939" s="137"/>
      <c r="J939" s="139"/>
    </row>
    <row r="940" spans="3:10">
      <c r="C940" s="137"/>
      <c r="D940" s="137"/>
      <c r="E940" s="137"/>
      <c r="J940" s="139"/>
    </row>
    <row r="941" spans="3:10">
      <c r="C941" s="137"/>
      <c r="D941" s="137"/>
      <c r="E941" s="137"/>
      <c r="J941" s="139"/>
    </row>
    <row r="942" spans="3:10">
      <c r="C942" s="137"/>
      <c r="D942" s="137"/>
      <c r="E942" s="137"/>
      <c r="J942" s="139"/>
    </row>
    <row r="943" spans="3:10">
      <c r="C943" s="137"/>
      <c r="D943" s="137"/>
      <c r="E943" s="137"/>
      <c r="J943" s="139"/>
    </row>
    <row r="944" spans="3:10">
      <c r="C944" s="137"/>
      <c r="D944" s="137"/>
      <c r="E944" s="137"/>
      <c r="J944" s="139"/>
    </row>
    <row r="945" spans="3:10">
      <c r="C945" s="137"/>
      <c r="D945" s="137"/>
      <c r="E945" s="137"/>
      <c r="J945" s="139"/>
    </row>
    <row r="946" spans="3:10">
      <c r="C946" s="137"/>
      <c r="D946" s="137"/>
      <c r="E946" s="137"/>
      <c r="J946" s="139"/>
    </row>
    <row r="947" spans="3:10">
      <c r="C947" s="137"/>
      <c r="D947" s="137"/>
      <c r="E947" s="137"/>
      <c r="J947" s="139"/>
    </row>
    <row r="948" spans="3:10">
      <c r="C948" s="137"/>
      <c r="D948" s="137"/>
      <c r="E948" s="137"/>
      <c r="J948" s="139"/>
    </row>
    <row r="949" spans="3:10">
      <c r="C949" s="137"/>
      <c r="D949" s="137"/>
      <c r="E949" s="137"/>
      <c r="J949" s="139"/>
    </row>
    <row r="950" spans="3:10">
      <c r="C950" s="137"/>
      <c r="D950" s="137"/>
      <c r="E950" s="137"/>
      <c r="J950" s="139"/>
    </row>
    <row r="951" spans="3:10">
      <c r="C951" s="137"/>
      <c r="D951" s="137"/>
      <c r="E951" s="137"/>
      <c r="J951" s="139"/>
    </row>
    <row r="952" spans="3:10">
      <c r="C952" s="137"/>
      <c r="D952" s="137"/>
      <c r="E952" s="137"/>
      <c r="J952" s="139"/>
    </row>
    <row r="953" spans="3:10">
      <c r="C953" s="137"/>
      <c r="D953" s="137"/>
      <c r="E953" s="137"/>
      <c r="J953" s="139"/>
    </row>
    <row r="954" spans="3:10">
      <c r="C954" s="137"/>
      <c r="D954" s="137"/>
      <c r="E954" s="137"/>
      <c r="J954" s="139"/>
    </row>
    <row r="955" spans="3:10">
      <c r="C955" s="137"/>
      <c r="D955" s="137"/>
      <c r="E955" s="137"/>
      <c r="J955" s="139"/>
    </row>
    <row r="956" spans="3:10">
      <c r="C956" s="137"/>
      <c r="D956" s="137"/>
      <c r="E956" s="137"/>
      <c r="J956" s="139"/>
    </row>
    <row r="957" spans="3:10">
      <c r="C957" s="137"/>
      <c r="D957" s="137"/>
      <c r="E957" s="137"/>
      <c r="J957" s="139"/>
    </row>
    <row r="958" spans="3:10">
      <c r="C958" s="137"/>
      <c r="D958" s="137"/>
      <c r="E958" s="137"/>
      <c r="J958" s="139"/>
    </row>
    <row r="959" spans="3:10">
      <c r="C959" s="137"/>
      <c r="D959" s="137"/>
      <c r="E959" s="137"/>
      <c r="J959" s="139"/>
    </row>
    <row r="960" spans="3:10">
      <c r="C960" s="137"/>
      <c r="D960" s="137"/>
      <c r="E960" s="137"/>
      <c r="J960" s="139"/>
    </row>
    <row r="961" spans="3:10">
      <c r="C961" s="137"/>
      <c r="D961" s="137"/>
      <c r="E961" s="137"/>
      <c r="J961" s="139"/>
    </row>
    <row r="962" spans="3:10">
      <c r="C962" s="137"/>
      <c r="D962" s="137"/>
      <c r="E962" s="137"/>
      <c r="J962" s="139"/>
    </row>
    <row r="963" spans="3:10">
      <c r="C963" s="137"/>
      <c r="D963" s="137"/>
      <c r="E963" s="137"/>
      <c r="J963" s="139"/>
    </row>
    <row r="964" spans="3:10">
      <c r="C964" s="137"/>
      <c r="D964" s="137"/>
      <c r="E964" s="137"/>
      <c r="J964" s="139"/>
    </row>
    <row r="965" spans="3:10">
      <c r="C965" s="137"/>
      <c r="D965" s="137"/>
      <c r="E965" s="137"/>
      <c r="J965" s="139"/>
    </row>
    <row r="966" spans="3:10">
      <c r="C966" s="137"/>
      <c r="D966" s="137"/>
      <c r="E966" s="137"/>
      <c r="J966" s="139"/>
    </row>
    <row r="967" spans="3:10">
      <c r="C967" s="137"/>
      <c r="D967" s="137"/>
      <c r="E967" s="137"/>
      <c r="J967" s="139"/>
    </row>
    <row r="968" spans="3:10">
      <c r="C968" s="137"/>
      <c r="D968" s="137"/>
      <c r="E968" s="137"/>
      <c r="J968" s="139"/>
    </row>
    <row r="969" spans="3:10">
      <c r="C969" s="137"/>
      <c r="D969" s="137"/>
      <c r="E969" s="137"/>
      <c r="J969" s="139"/>
    </row>
    <row r="970" spans="3:10">
      <c r="C970" s="137"/>
      <c r="D970" s="137"/>
      <c r="E970" s="137"/>
      <c r="J970" s="139"/>
    </row>
    <row r="971" spans="3:10">
      <c r="C971" s="137"/>
      <c r="D971" s="137"/>
      <c r="E971" s="137"/>
      <c r="J971" s="139"/>
    </row>
    <row r="972" spans="3:10">
      <c r="C972" s="137"/>
      <c r="D972" s="137"/>
      <c r="E972" s="137"/>
      <c r="J972" s="139"/>
    </row>
    <row r="973" spans="3:10">
      <c r="C973" s="137"/>
      <c r="D973" s="137"/>
      <c r="E973" s="137"/>
      <c r="J973" s="139"/>
    </row>
    <row r="974" spans="3:10">
      <c r="C974" s="137"/>
      <c r="D974" s="137"/>
      <c r="E974" s="137"/>
      <c r="J974" s="139"/>
    </row>
    <row r="975" spans="3:10">
      <c r="C975" s="137"/>
      <c r="D975" s="137"/>
      <c r="E975" s="137"/>
      <c r="J975" s="139"/>
    </row>
    <row r="976" spans="3:10">
      <c r="C976" s="137"/>
      <c r="D976" s="137"/>
      <c r="E976" s="137"/>
      <c r="J976" s="139"/>
    </row>
    <row r="977" spans="3:10">
      <c r="C977" s="137"/>
      <c r="D977" s="137"/>
      <c r="E977" s="137"/>
      <c r="J977" s="139"/>
    </row>
    <row r="978" spans="3:10">
      <c r="C978" s="137"/>
      <c r="D978" s="137"/>
      <c r="E978" s="137"/>
      <c r="J978" s="139"/>
    </row>
    <row r="979" spans="3:10">
      <c r="C979" s="137"/>
      <c r="D979" s="137"/>
      <c r="E979" s="137"/>
      <c r="J979" s="139"/>
    </row>
    <row r="980" spans="3:10">
      <c r="C980" s="137"/>
      <c r="D980" s="137"/>
      <c r="E980" s="137"/>
      <c r="J980" s="139"/>
    </row>
    <row r="981" spans="3:10">
      <c r="C981" s="137"/>
      <c r="D981" s="137"/>
      <c r="E981" s="137"/>
      <c r="J981" s="139"/>
    </row>
    <row r="982" spans="3:10">
      <c r="C982" s="137"/>
      <c r="D982" s="137"/>
      <c r="E982" s="137"/>
      <c r="J982" s="139"/>
    </row>
    <row r="983" spans="3:10">
      <c r="C983" s="137"/>
      <c r="D983" s="137"/>
      <c r="E983" s="137"/>
      <c r="J983" s="139"/>
    </row>
    <row r="984" spans="3:10">
      <c r="C984" s="137"/>
      <c r="D984" s="137"/>
      <c r="E984" s="137"/>
      <c r="J984" s="139"/>
    </row>
    <row r="985" spans="3:10">
      <c r="C985" s="137"/>
      <c r="D985" s="137"/>
      <c r="E985" s="137"/>
      <c r="J985" s="139"/>
    </row>
    <row r="986" spans="3:10">
      <c r="C986" s="137"/>
      <c r="D986" s="137"/>
      <c r="E986" s="137"/>
      <c r="J986" s="139"/>
    </row>
    <row r="987" spans="3:10">
      <c r="C987" s="137"/>
      <c r="D987" s="137"/>
      <c r="E987" s="137"/>
      <c r="J987" s="139"/>
    </row>
    <row r="988" spans="3:10">
      <c r="C988" s="137"/>
      <c r="D988" s="137"/>
      <c r="E988" s="137"/>
      <c r="J988" s="139"/>
    </row>
    <row r="989" spans="3:10">
      <c r="C989" s="137"/>
      <c r="D989" s="137"/>
      <c r="E989" s="137"/>
      <c r="J989" s="139"/>
    </row>
    <row r="990" spans="3:10">
      <c r="C990" s="137"/>
      <c r="D990" s="137"/>
      <c r="E990" s="137"/>
      <c r="J990" s="139"/>
    </row>
    <row r="991" spans="3:10">
      <c r="C991" s="137"/>
      <c r="D991" s="137"/>
      <c r="E991" s="137"/>
      <c r="J991" s="139"/>
    </row>
    <row r="992" spans="3:10">
      <c r="C992" s="137"/>
      <c r="D992" s="137"/>
      <c r="E992" s="137"/>
      <c r="J992" s="139"/>
    </row>
    <row r="993" spans="3:10">
      <c r="C993" s="137"/>
      <c r="D993" s="137"/>
      <c r="E993" s="137"/>
      <c r="J993" s="139"/>
    </row>
    <row r="994" spans="3:10">
      <c r="C994" s="137"/>
      <c r="D994" s="137"/>
      <c r="E994" s="137"/>
      <c r="J994" s="139"/>
    </row>
    <row r="995" spans="3:10">
      <c r="C995" s="137"/>
      <c r="D995" s="137"/>
      <c r="E995" s="137"/>
      <c r="J995" s="139"/>
    </row>
    <row r="996" spans="3:10">
      <c r="C996" s="137"/>
      <c r="D996" s="137"/>
      <c r="E996" s="137"/>
      <c r="J996" s="139"/>
    </row>
    <row r="997" spans="3:10">
      <c r="C997" s="137"/>
      <c r="D997" s="137"/>
      <c r="E997" s="137"/>
      <c r="J997" s="139"/>
    </row>
    <row r="998" spans="3:10">
      <c r="C998" s="137"/>
      <c r="D998" s="137"/>
      <c r="E998" s="137"/>
      <c r="J998" s="139"/>
    </row>
    <row r="999" spans="3:10">
      <c r="C999" s="137"/>
      <c r="D999" s="137"/>
      <c r="E999" s="137"/>
      <c r="J999" s="139"/>
    </row>
    <row r="1000" spans="3:10">
      <c r="C1000" s="137"/>
      <c r="D1000" s="137"/>
      <c r="E1000" s="137"/>
      <c r="J1000" s="139"/>
    </row>
    <row r="1001" spans="3:10">
      <c r="C1001" s="137"/>
      <c r="D1001" s="137"/>
      <c r="E1001" s="137"/>
      <c r="J1001" s="139"/>
    </row>
    <row r="1002" spans="3:10">
      <c r="C1002" s="137"/>
      <c r="D1002" s="137"/>
      <c r="E1002" s="137"/>
      <c r="J1002" s="139"/>
    </row>
    <row r="1003" spans="3:10">
      <c r="C1003" s="137"/>
      <c r="D1003" s="137"/>
      <c r="E1003" s="137"/>
      <c r="J1003" s="139"/>
    </row>
    <row r="1004" spans="3:10">
      <c r="C1004" s="137"/>
      <c r="D1004" s="137"/>
      <c r="E1004" s="137"/>
      <c r="J1004" s="139"/>
    </row>
    <row r="1005" spans="3:10">
      <c r="C1005" s="137"/>
      <c r="D1005" s="137"/>
      <c r="E1005" s="137"/>
      <c r="J1005" s="139"/>
    </row>
    <row r="1006" spans="3:10">
      <c r="C1006" s="137"/>
      <c r="D1006" s="137"/>
      <c r="E1006" s="137"/>
      <c r="J1006" s="139"/>
    </row>
    <row r="1007" spans="3:10">
      <c r="C1007" s="137"/>
      <c r="D1007" s="137"/>
      <c r="E1007" s="137"/>
      <c r="J1007" s="139"/>
    </row>
    <row r="1008" spans="3:10">
      <c r="C1008" s="137"/>
      <c r="D1008" s="137"/>
      <c r="E1008" s="137"/>
      <c r="J1008" s="139"/>
    </row>
    <row r="1009" spans="3:10">
      <c r="C1009" s="137"/>
      <c r="D1009" s="137"/>
      <c r="E1009" s="137"/>
      <c r="J1009" s="139"/>
    </row>
    <row r="1010" spans="3:10">
      <c r="C1010" s="137"/>
      <c r="D1010" s="137"/>
      <c r="E1010" s="137"/>
      <c r="J1010" s="139"/>
    </row>
    <row r="1011" spans="3:10">
      <c r="C1011" s="137"/>
      <c r="D1011" s="137"/>
      <c r="E1011" s="137"/>
      <c r="J1011" s="139"/>
    </row>
    <row r="1012" spans="3:10">
      <c r="C1012" s="137"/>
      <c r="D1012" s="137"/>
      <c r="E1012" s="137"/>
      <c r="J1012" s="139"/>
    </row>
    <row r="1013" spans="3:10">
      <c r="C1013" s="137"/>
      <c r="D1013" s="137"/>
      <c r="E1013" s="137"/>
      <c r="J1013" s="139"/>
    </row>
    <row r="1014" spans="3:10">
      <c r="C1014" s="137"/>
      <c r="D1014" s="137"/>
      <c r="E1014" s="137"/>
      <c r="J1014" s="139"/>
    </row>
    <row r="1015" spans="3:10">
      <c r="C1015" s="137"/>
      <c r="D1015" s="137"/>
      <c r="E1015" s="137"/>
      <c r="J1015" s="139"/>
    </row>
    <row r="1016" spans="3:10">
      <c r="C1016" s="137"/>
      <c r="D1016" s="137"/>
      <c r="E1016" s="137"/>
      <c r="J1016" s="139"/>
    </row>
    <row r="1017" spans="3:10">
      <c r="C1017" s="137"/>
      <c r="D1017" s="137"/>
      <c r="E1017" s="137"/>
      <c r="J1017" s="139"/>
    </row>
    <row r="1018" spans="3:10">
      <c r="C1018" s="137"/>
      <c r="D1018" s="137"/>
      <c r="E1018" s="137"/>
      <c r="J1018" s="139"/>
    </row>
    <row r="1019" spans="3:10">
      <c r="C1019" s="137"/>
      <c r="D1019" s="137"/>
      <c r="E1019" s="137"/>
      <c r="J1019" s="139"/>
    </row>
    <row r="1020" spans="3:10">
      <c r="C1020" s="137"/>
      <c r="D1020" s="137"/>
      <c r="E1020" s="137"/>
      <c r="J1020" s="139"/>
    </row>
    <row r="1021" spans="3:10">
      <c r="C1021" s="137"/>
      <c r="D1021" s="137"/>
      <c r="E1021" s="137"/>
      <c r="J1021" s="139"/>
    </row>
    <row r="1022" spans="3:10">
      <c r="C1022" s="137"/>
      <c r="D1022" s="137"/>
      <c r="E1022" s="137"/>
      <c r="J1022" s="139"/>
    </row>
    <row r="1023" spans="3:10">
      <c r="C1023" s="137"/>
      <c r="D1023" s="137"/>
      <c r="E1023" s="137"/>
      <c r="J1023" s="139"/>
    </row>
    <row r="1024" spans="3:10">
      <c r="C1024" s="137"/>
      <c r="D1024" s="137"/>
      <c r="E1024" s="137"/>
      <c r="J1024" s="139"/>
    </row>
    <row r="1025" spans="3:10">
      <c r="C1025" s="137"/>
      <c r="D1025" s="137"/>
      <c r="E1025" s="137"/>
      <c r="J1025" s="139"/>
    </row>
    <row r="1026" spans="3:10">
      <c r="C1026" s="137"/>
      <c r="D1026" s="137"/>
      <c r="E1026" s="137"/>
      <c r="J1026" s="139"/>
    </row>
    <row r="1027" spans="3:10">
      <c r="C1027" s="137"/>
      <c r="D1027" s="137"/>
      <c r="E1027" s="137"/>
      <c r="J1027" s="139"/>
    </row>
    <row r="1028" spans="3:10">
      <c r="C1028" s="137"/>
      <c r="D1028" s="137"/>
      <c r="E1028" s="137"/>
      <c r="J1028" s="139"/>
    </row>
    <row r="1029" spans="3:10">
      <c r="C1029" s="137"/>
      <c r="D1029" s="137"/>
      <c r="E1029" s="137"/>
      <c r="J1029" s="139"/>
    </row>
    <row r="1030" spans="3:10">
      <c r="C1030" s="137"/>
      <c r="D1030" s="137"/>
      <c r="E1030" s="137"/>
      <c r="J1030" s="139"/>
    </row>
    <row r="1031" spans="3:10">
      <c r="C1031" s="137"/>
      <c r="D1031" s="137"/>
      <c r="E1031" s="137"/>
      <c r="J1031" s="139"/>
    </row>
    <row r="1032" spans="3:10">
      <c r="C1032" s="137"/>
      <c r="D1032" s="137"/>
      <c r="E1032" s="137"/>
      <c r="J1032" s="139"/>
    </row>
    <row r="1033" spans="3:10">
      <c r="C1033" s="137"/>
      <c r="D1033" s="137"/>
      <c r="E1033" s="137"/>
      <c r="J1033" s="139"/>
    </row>
    <row r="1034" spans="3:10">
      <c r="C1034" s="137"/>
      <c r="D1034" s="137"/>
      <c r="E1034" s="137"/>
      <c r="J1034" s="139"/>
    </row>
    <row r="1035" spans="3:10">
      <c r="C1035" s="137"/>
      <c r="D1035" s="137"/>
      <c r="E1035" s="137"/>
      <c r="J1035" s="139"/>
    </row>
    <row r="1036" spans="3:10">
      <c r="C1036" s="137"/>
      <c r="D1036" s="137"/>
      <c r="E1036" s="137"/>
      <c r="J1036" s="139"/>
    </row>
    <row r="1037" spans="3:10">
      <c r="C1037" s="137"/>
      <c r="D1037" s="137"/>
      <c r="E1037" s="137"/>
      <c r="J1037" s="139"/>
    </row>
    <row r="1038" spans="3:10">
      <c r="C1038" s="137"/>
      <c r="D1038" s="137"/>
      <c r="E1038" s="137"/>
      <c r="J1038" s="139"/>
    </row>
    <row r="1039" spans="3:10">
      <c r="C1039" s="137"/>
      <c r="D1039" s="137"/>
      <c r="E1039" s="137"/>
      <c r="J1039" s="139"/>
    </row>
    <row r="1040" spans="3:10">
      <c r="C1040" s="137"/>
      <c r="D1040" s="137"/>
      <c r="E1040" s="137"/>
      <c r="J1040" s="139"/>
    </row>
    <row r="1041" spans="3:10">
      <c r="C1041" s="137"/>
      <c r="D1041" s="137"/>
      <c r="E1041" s="137"/>
      <c r="J1041" s="139"/>
    </row>
    <row r="1042" spans="3:10">
      <c r="C1042" s="137"/>
      <c r="D1042" s="137"/>
      <c r="E1042" s="137"/>
      <c r="J1042" s="139"/>
    </row>
    <row r="1043" spans="3:10">
      <c r="C1043" s="137"/>
      <c r="D1043" s="137"/>
      <c r="E1043" s="137"/>
      <c r="J1043" s="139"/>
    </row>
    <row r="1044" spans="3:10">
      <c r="C1044" s="137"/>
      <c r="D1044" s="137"/>
      <c r="E1044" s="137"/>
      <c r="J1044" s="139"/>
    </row>
    <row r="1045" spans="3:10">
      <c r="C1045" s="137"/>
      <c r="D1045" s="137"/>
      <c r="E1045" s="137"/>
      <c r="J1045" s="139"/>
    </row>
    <row r="1046" spans="3:10">
      <c r="C1046" s="137"/>
      <c r="D1046" s="137"/>
      <c r="E1046" s="137"/>
      <c r="J1046" s="139"/>
    </row>
    <row r="1047" spans="3:10">
      <c r="C1047" s="137"/>
      <c r="D1047" s="137"/>
      <c r="E1047" s="137"/>
      <c r="J1047" s="139"/>
    </row>
    <row r="1048" spans="3:10">
      <c r="C1048" s="137"/>
      <c r="D1048" s="137"/>
      <c r="E1048" s="137"/>
      <c r="J1048" s="139"/>
    </row>
    <row r="1049" spans="3:10">
      <c r="C1049" s="137"/>
      <c r="D1049" s="137"/>
      <c r="E1049" s="137"/>
      <c r="J1049" s="139"/>
    </row>
    <row r="1050" spans="3:10">
      <c r="C1050" s="137"/>
      <c r="D1050" s="137"/>
      <c r="E1050" s="137"/>
      <c r="J1050" s="139"/>
    </row>
    <row r="1051" spans="3:10">
      <c r="C1051" s="137"/>
      <c r="D1051" s="137"/>
      <c r="E1051" s="137"/>
      <c r="J1051" s="139"/>
    </row>
    <row r="1052" spans="3:10">
      <c r="C1052" s="137"/>
      <c r="D1052" s="137"/>
      <c r="E1052" s="137"/>
      <c r="J1052" s="139"/>
    </row>
    <row r="1053" spans="3:10">
      <c r="C1053" s="137"/>
      <c r="D1053" s="137"/>
      <c r="E1053" s="137"/>
      <c r="J1053" s="139"/>
    </row>
    <row r="1054" spans="3:10">
      <c r="C1054" s="137"/>
      <c r="D1054" s="137"/>
      <c r="E1054" s="137"/>
      <c r="J1054" s="139"/>
    </row>
    <row r="1055" spans="3:10">
      <c r="C1055" s="137"/>
      <c r="D1055" s="137"/>
      <c r="E1055" s="137"/>
      <c r="J1055" s="139"/>
    </row>
    <row r="1056" spans="3:10">
      <c r="C1056" s="137"/>
      <c r="D1056" s="137"/>
      <c r="E1056" s="137"/>
      <c r="J1056" s="139"/>
    </row>
    <row r="1057" spans="3:10">
      <c r="C1057" s="137"/>
      <c r="D1057" s="137"/>
      <c r="E1057" s="137"/>
      <c r="J1057" s="139"/>
    </row>
    <row r="1058" spans="3:10">
      <c r="C1058" s="137"/>
      <c r="D1058" s="137"/>
      <c r="E1058" s="137"/>
      <c r="J1058" s="139"/>
    </row>
    <row r="1059" spans="3:10">
      <c r="C1059" s="137"/>
      <c r="D1059" s="137"/>
      <c r="E1059" s="137"/>
      <c r="J1059" s="139"/>
    </row>
    <row r="1060" spans="3:10">
      <c r="C1060" s="137"/>
      <c r="D1060" s="137"/>
      <c r="E1060" s="137"/>
      <c r="J1060" s="139"/>
    </row>
    <row r="1061" spans="3:10">
      <c r="C1061" s="137"/>
      <c r="D1061" s="137"/>
      <c r="E1061" s="137"/>
      <c r="J1061" s="139"/>
    </row>
    <row r="1062" spans="3:10">
      <c r="C1062" s="137"/>
      <c r="D1062" s="137"/>
      <c r="E1062" s="137"/>
      <c r="J1062" s="139"/>
    </row>
    <row r="1063" spans="3:10">
      <c r="C1063" s="137"/>
      <c r="D1063" s="137"/>
      <c r="E1063" s="137"/>
      <c r="J1063" s="139"/>
    </row>
    <row r="1064" spans="3:10">
      <c r="C1064" s="137"/>
      <c r="D1064" s="137"/>
      <c r="E1064" s="137"/>
      <c r="J1064" s="139"/>
    </row>
    <row r="1065" spans="3:10">
      <c r="C1065" s="137"/>
      <c r="D1065" s="137"/>
      <c r="E1065" s="137"/>
      <c r="J1065" s="139"/>
    </row>
    <row r="1066" spans="3:10">
      <c r="C1066" s="137"/>
      <c r="D1066" s="137"/>
      <c r="E1066" s="137"/>
      <c r="J1066" s="139"/>
    </row>
    <row r="1067" spans="3:10">
      <c r="C1067" s="137"/>
      <c r="D1067" s="137"/>
      <c r="E1067" s="137"/>
      <c r="J1067" s="139"/>
    </row>
    <row r="1068" spans="3:10">
      <c r="C1068" s="137"/>
      <c r="D1068" s="137"/>
      <c r="E1068" s="137"/>
      <c r="J1068" s="139"/>
    </row>
    <row r="1069" spans="3:10">
      <c r="C1069" s="137"/>
      <c r="D1069" s="137"/>
      <c r="E1069" s="137"/>
      <c r="J1069" s="139"/>
    </row>
    <row r="1070" spans="3:10">
      <c r="C1070" s="137"/>
      <c r="D1070" s="137"/>
      <c r="E1070" s="137"/>
      <c r="J1070" s="139"/>
    </row>
    <row r="1071" spans="3:10">
      <c r="C1071" s="137"/>
      <c r="D1071" s="137"/>
      <c r="E1071" s="137"/>
      <c r="J1071" s="139"/>
    </row>
    <row r="1072" spans="3:10">
      <c r="C1072" s="137"/>
      <c r="D1072" s="137"/>
      <c r="E1072" s="137"/>
      <c r="J1072" s="139"/>
    </row>
    <row r="1073" spans="3:10">
      <c r="C1073" s="137"/>
      <c r="D1073" s="137"/>
      <c r="E1073" s="137"/>
      <c r="J1073" s="139"/>
    </row>
    <row r="1074" spans="3:10">
      <c r="C1074" s="137"/>
      <c r="D1074" s="137"/>
      <c r="E1074" s="137"/>
      <c r="J1074" s="139"/>
    </row>
    <row r="1075" spans="3:10">
      <c r="C1075" s="137"/>
      <c r="D1075" s="137"/>
      <c r="E1075" s="137"/>
      <c r="J1075" s="139"/>
    </row>
    <row r="1076" spans="3:10">
      <c r="C1076" s="137"/>
      <c r="D1076" s="137"/>
      <c r="E1076" s="137"/>
      <c r="J1076" s="139"/>
    </row>
    <row r="1077" spans="3:10">
      <c r="C1077" s="137"/>
      <c r="D1077" s="137"/>
      <c r="E1077" s="137"/>
      <c r="J1077" s="139"/>
    </row>
    <row r="1078" spans="3:10">
      <c r="C1078" s="137"/>
      <c r="D1078" s="137"/>
      <c r="E1078" s="137"/>
      <c r="J1078" s="139"/>
    </row>
    <row r="1079" spans="3:10">
      <c r="C1079" s="137"/>
      <c r="D1079" s="137"/>
      <c r="E1079" s="137"/>
      <c r="J1079" s="139"/>
    </row>
    <row r="1080" spans="3:10">
      <c r="C1080" s="137"/>
      <c r="D1080" s="137"/>
      <c r="E1080" s="137"/>
      <c r="J1080" s="139"/>
    </row>
    <row r="1081" spans="3:10">
      <c r="C1081" s="137"/>
      <c r="D1081" s="137"/>
      <c r="E1081" s="137"/>
      <c r="J1081" s="139"/>
    </row>
    <row r="1082" spans="3:10">
      <c r="C1082" s="137"/>
      <c r="D1082" s="137"/>
      <c r="E1082" s="137"/>
      <c r="J1082" s="139"/>
    </row>
    <row r="1083" spans="3:10">
      <c r="C1083" s="137"/>
      <c r="D1083" s="137"/>
      <c r="E1083" s="137"/>
      <c r="J1083" s="139"/>
    </row>
    <row r="1084" spans="3:10">
      <c r="C1084" s="137"/>
      <c r="D1084" s="137"/>
      <c r="E1084" s="137"/>
      <c r="J1084" s="139"/>
    </row>
    <row r="1085" spans="3:10">
      <c r="C1085" s="137"/>
      <c r="D1085" s="137"/>
      <c r="E1085" s="137"/>
      <c r="J1085" s="139"/>
    </row>
    <row r="1086" spans="3:10">
      <c r="C1086" s="137"/>
      <c r="D1086" s="137"/>
      <c r="E1086" s="137"/>
      <c r="J1086" s="139"/>
    </row>
    <row r="1087" spans="3:10">
      <c r="C1087" s="137"/>
      <c r="D1087" s="137"/>
      <c r="E1087" s="137"/>
      <c r="J1087" s="139"/>
    </row>
    <row r="1088" spans="3:10">
      <c r="C1088" s="137"/>
      <c r="D1088" s="137"/>
      <c r="E1088" s="137"/>
      <c r="J1088" s="139"/>
    </row>
    <row r="1089" spans="3:10">
      <c r="C1089" s="137"/>
      <c r="D1089" s="137"/>
      <c r="E1089" s="137"/>
      <c r="J1089" s="139"/>
    </row>
    <row r="1090" spans="3:10">
      <c r="C1090" s="137"/>
      <c r="D1090" s="137"/>
      <c r="E1090" s="137"/>
      <c r="J1090" s="139"/>
    </row>
    <row r="1091" spans="3:10">
      <c r="C1091" s="137"/>
      <c r="D1091" s="137"/>
      <c r="E1091" s="137"/>
      <c r="J1091" s="139"/>
    </row>
    <row r="1092" spans="3:10">
      <c r="C1092" s="137"/>
      <c r="D1092" s="137"/>
      <c r="E1092" s="137"/>
      <c r="J1092" s="139"/>
    </row>
    <row r="1093" spans="3:10">
      <c r="C1093" s="137"/>
      <c r="D1093" s="137"/>
      <c r="E1093" s="137"/>
      <c r="J1093" s="139"/>
    </row>
    <row r="1094" spans="3:10">
      <c r="C1094" s="137"/>
      <c r="D1094" s="137"/>
      <c r="E1094" s="137"/>
      <c r="J1094" s="139"/>
    </row>
    <row r="1095" spans="3:10">
      <c r="C1095" s="137"/>
      <c r="D1095" s="137"/>
      <c r="E1095" s="137"/>
      <c r="J1095" s="139"/>
    </row>
    <row r="1096" spans="3:10">
      <c r="C1096" s="137"/>
      <c r="D1096" s="137"/>
      <c r="E1096" s="137"/>
      <c r="J1096" s="139"/>
    </row>
    <row r="1097" spans="3:10">
      <c r="C1097" s="137"/>
      <c r="D1097" s="137"/>
      <c r="E1097" s="137"/>
      <c r="J1097" s="139"/>
    </row>
    <row r="1098" spans="3:10">
      <c r="C1098" s="137"/>
      <c r="D1098" s="137"/>
      <c r="E1098" s="137"/>
      <c r="J1098" s="139"/>
    </row>
    <row r="1099" spans="3:10">
      <c r="C1099" s="137"/>
      <c r="D1099" s="137"/>
      <c r="E1099" s="137"/>
      <c r="J1099" s="139"/>
    </row>
    <row r="1100" spans="3:10">
      <c r="C1100" s="137"/>
      <c r="D1100" s="137"/>
      <c r="E1100" s="137"/>
      <c r="J1100" s="139"/>
    </row>
    <row r="1101" spans="3:10">
      <c r="C1101" s="137"/>
      <c r="D1101" s="137"/>
      <c r="E1101" s="137"/>
      <c r="J1101" s="139"/>
    </row>
    <row r="1102" spans="3:10">
      <c r="C1102" s="137"/>
      <c r="D1102" s="137"/>
      <c r="E1102" s="137"/>
      <c r="J1102" s="139"/>
    </row>
    <row r="1103" spans="3:10">
      <c r="C1103" s="137"/>
      <c r="D1103" s="137"/>
      <c r="E1103" s="137"/>
      <c r="J1103" s="139"/>
    </row>
    <row r="1104" spans="3:10">
      <c r="C1104" s="137"/>
      <c r="D1104" s="137"/>
      <c r="E1104" s="137"/>
      <c r="J1104" s="139"/>
    </row>
    <row r="1105" spans="3:10">
      <c r="C1105" s="137"/>
      <c r="D1105" s="137"/>
      <c r="E1105" s="137"/>
      <c r="J1105" s="139"/>
    </row>
    <row r="1106" spans="3:10">
      <c r="C1106" s="137"/>
      <c r="D1106" s="137"/>
      <c r="E1106" s="137"/>
      <c r="J1106" s="139"/>
    </row>
    <row r="1107" spans="3:10">
      <c r="C1107" s="137"/>
      <c r="D1107" s="137"/>
      <c r="E1107" s="137"/>
      <c r="J1107" s="139"/>
    </row>
    <row r="1108" spans="3:10">
      <c r="C1108" s="137"/>
      <c r="D1108" s="137"/>
      <c r="E1108" s="137"/>
      <c r="J1108" s="139"/>
    </row>
    <row r="1109" spans="3:10">
      <c r="C1109" s="137"/>
      <c r="D1109" s="137"/>
      <c r="E1109" s="137"/>
      <c r="J1109" s="139"/>
    </row>
    <row r="1110" spans="3:10">
      <c r="C1110" s="137"/>
      <c r="D1110" s="137"/>
      <c r="E1110" s="137"/>
      <c r="J1110" s="139"/>
    </row>
    <row r="1111" spans="3:10">
      <c r="C1111" s="137"/>
      <c r="D1111" s="137"/>
      <c r="E1111" s="137"/>
      <c r="J1111" s="139"/>
    </row>
    <row r="1112" spans="3:10">
      <c r="C1112" s="137"/>
      <c r="D1112" s="137"/>
      <c r="E1112" s="137"/>
      <c r="J1112" s="139"/>
    </row>
    <row r="1113" spans="3:10">
      <c r="C1113" s="137"/>
      <c r="D1113" s="137"/>
      <c r="E1113" s="137"/>
      <c r="J1113" s="139"/>
    </row>
    <row r="1114" spans="3:10">
      <c r="C1114" s="137"/>
      <c r="D1114" s="137"/>
      <c r="E1114" s="137"/>
      <c r="J1114" s="139"/>
    </row>
    <row r="1115" spans="3:10">
      <c r="C1115" s="137"/>
      <c r="D1115" s="137"/>
      <c r="E1115" s="137"/>
      <c r="J1115" s="139"/>
    </row>
    <row r="1116" spans="3:10">
      <c r="C1116" s="137"/>
      <c r="D1116" s="137"/>
      <c r="E1116" s="137"/>
      <c r="J1116" s="139"/>
    </row>
    <row r="1117" spans="3:10">
      <c r="C1117" s="137"/>
      <c r="D1117" s="137"/>
      <c r="E1117" s="137"/>
      <c r="J1117" s="139"/>
    </row>
    <row r="1118" spans="3:10">
      <c r="C1118" s="137"/>
      <c r="D1118" s="137"/>
      <c r="E1118" s="137"/>
      <c r="J1118" s="139"/>
    </row>
    <row r="1119" spans="3:10">
      <c r="C1119" s="137"/>
      <c r="D1119" s="137"/>
      <c r="E1119" s="137"/>
      <c r="J1119" s="139"/>
    </row>
    <row r="1120" spans="3:10">
      <c r="C1120" s="137"/>
      <c r="D1120" s="137"/>
      <c r="E1120" s="137"/>
      <c r="J1120" s="139"/>
    </row>
    <row r="1121" spans="3:10">
      <c r="C1121" s="137"/>
      <c r="D1121" s="137"/>
      <c r="E1121" s="137"/>
      <c r="J1121" s="139"/>
    </row>
    <row r="1122" spans="3:10">
      <c r="C1122" s="137"/>
      <c r="D1122" s="137"/>
      <c r="E1122" s="137"/>
      <c r="J1122" s="139"/>
    </row>
    <row r="1123" spans="3:10">
      <c r="C1123" s="137"/>
      <c r="D1123" s="137"/>
      <c r="E1123" s="137"/>
      <c r="J1123" s="139"/>
    </row>
    <row r="1124" spans="3:10">
      <c r="C1124" s="137"/>
      <c r="D1124" s="137"/>
      <c r="E1124" s="137"/>
      <c r="J1124" s="139"/>
    </row>
    <row r="1125" spans="3:10">
      <c r="C1125" s="137"/>
      <c r="D1125" s="137"/>
      <c r="E1125" s="137"/>
      <c r="J1125" s="139"/>
    </row>
    <row r="1126" spans="3:10">
      <c r="C1126" s="137"/>
      <c r="D1126" s="137"/>
      <c r="E1126" s="137"/>
      <c r="J1126" s="139"/>
    </row>
    <row r="1127" spans="3:10">
      <c r="C1127" s="137"/>
      <c r="D1127" s="137"/>
      <c r="E1127" s="137"/>
      <c r="J1127" s="139"/>
    </row>
    <row r="1128" spans="3:10">
      <c r="C1128" s="137"/>
      <c r="D1128" s="137"/>
      <c r="E1128" s="137"/>
      <c r="J1128" s="139"/>
    </row>
    <row r="1129" spans="3:10">
      <c r="C1129" s="137"/>
      <c r="D1129" s="137"/>
      <c r="E1129" s="137"/>
      <c r="J1129" s="139"/>
    </row>
    <row r="1130" spans="3:10">
      <c r="C1130" s="137"/>
      <c r="D1130" s="137"/>
      <c r="E1130" s="137"/>
      <c r="J1130" s="139"/>
    </row>
    <row r="1131" spans="3:10">
      <c r="C1131" s="137"/>
      <c r="D1131" s="137"/>
      <c r="E1131" s="137"/>
      <c r="J1131" s="139"/>
    </row>
    <row r="1132" spans="3:10">
      <c r="C1132" s="137"/>
      <c r="D1132" s="137"/>
      <c r="E1132" s="137"/>
      <c r="J1132" s="139"/>
    </row>
    <row r="1133" spans="3:10">
      <c r="C1133" s="137"/>
      <c r="D1133" s="137"/>
      <c r="E1133" s="137"/>
      <c r="J1133" s="139"/>
    </row>
    <row r="1134" spans="3:10">
      <c r="C1134" s="137"/>
      <c r="D1134" s="137"/>
      <c r="E1134" s="137"/>
      <c r="J1134" s="139"/>
    </row>
    <row r="1135" spans="3:10">
      <c r="C1135" s="137"/>
      <c r="D1135" s="137"/>
      <c r="E1135" s="137"/>
      <c r="J1135" s="139"/>
    </row>
    <row r="1136" spans="3:10">
      <c r="C1136" s="137"/>
      <c r="D1136" s="137"/>
      <c r="E1136" s="137"/>
      <c r="J1136" s="139"/>
    </row>
    <row r="1137" spans="3:10">
      <c r="C1137" s="137"/>
      <c r="D1137" s="137"/>
      <c r="E1137" s="137"/>
      <c r="J1137" s="139"/>
    </row>
    <row r="1138" spans="3:10">
      <c r="C1138" s="137"/>
      <c r="D1138" s="137"/>
      <c r="E1138" s="137"/>
      <c r="J1138" s="139"/>
    </row>
    <row r="1139" spans="3:10">
      <c r="C1139" s="137"/>
      <c r="D1139" s="137"/>
      <c r="E1139" s="137"/>
      <c r="J1139" s="139"/>
    </row>
    <row r="1140" spans="3:10">
      <c r="C1140" s="137"/>
      <c r="D1140" s="137"/>
      <c r="E1140" s="137"/>
      <c r="J1140" s="139"/>
    </row>
    <row r="1141" spans="3:10">
      <c r="C1141" s="137"/>
      <c r="D1141" s="137"/>
      <c r="E1141" s="137"/>
      <c r="J1141" s="139"/>
    </row>
  </sheetData>
  <autoFilter ref="A3:L324"/>
  <mergeCells count="2">
    <mergeCell ref="A2:L2"/>
    <mergeCell ref="A324:L324"/>
  </mergeCells>
  <phoneticPr fontId="32" type="noConversion"/>
  <printOptions horizontalCentered="1"/>
  <pageMargins left="0" right="0" top="0.19685039370078741" bottom="0.78740157480314965" header="0.51181102362204722" footer="0"/>
  <pageSetup paperSize="9" firstPageNumber="0" orientation="portrait" r:id="rId1"/>
  <headerFooter>
    <oddFooter>&amp;C第 &amp;P 页，共 &amp;N 页</oddFooter>
  </headerFooter>
  <rowBreaks count="1" manualBreakCount="1">
    <brk id="120" max="16383" man="1"/>
  </rowBreaks>
</worksheet>
</file>

<file path=xl/worksheets/sheet2.xml><?xml version="1.0" encoding="utf-8"?>
<worksheet xmlns="http://schemas.openxmlformats.org/spreadsheetml/2006/main" xmlns:r="http://schemas.openxmlformats.org/officeDocument/2006/relationships">
  <dimension ref="A1:N833"/>
  <sheetViews>
    <sheetView workbookViewId="0">
      <pane ySplit="3" topLeftCell="A4" activePane="bottomLeft" state="frozen"/>
      <selection pane="bottomLeft" activeCell="A2" sqref="A2:L2"/>
    </sheetView>
  </sheetViews>
  <sheetFormatPr defaultRowHeight="16.5"/>
  <cols>
    <col min="1" max="1" width="5.5" style="58" customWidth="1"/>
    <col min="2" max="2" width="15.875" style="2" customWidth="1"/>
    <col min="3" max="4" width="14.625" style="3" customWidth="1"/>
    <col min="5" max="5" width="12.125" style="3" customWidth="1"/>
    <col min="6" max="6" width="10.625" hidden="1" customWidth="1"/>
    <col min="7" max="7" width="11.875" hidden="1" customWidth="1"/>
    <col min="8" max="8" width="9.25" hidden="1" customWidth="1"/>
    <col min="9" max="9" width="12.625" hidden="1" customWidth="1"/>
    <col min="10" max="10" width="10" style="4" customWidth="1"/>
    <col min="11" max="11" width="14.375" customWidth="1"/>
    <col min="12" max="12" width="10.5" style="5" customWidth="1"/>
    <col min="13" max="13" width="9" customWidth="1"/>
    <col min="14" max="14" width="14.5" customWidth="1"/>
    <col min="15" max="15" width="10.5" customWidth="1"/>
    <col min="16" max="1025" width="8.75" customWidth="1"/>
  </cols>
  <sheetData>
    <row r="1" spans="1:14">
      <c r="C1" s="6"/>
      <c r="D1" s="6"/>
      <c r="E1" s="6"/>
      <c r="J1" s="7"/>
    </row>
    <row r="2" spans="1:14" ht="66.75" customHeight="1">
      <c r="A2" s="239" t="s">
        <v>334</v>
      </c>
      <c r="B2" s="239"/>
      <c r="C2" s="239"/>
      <c r="D2" s="239"/>
      <c r="E2" s="239"/>
      <c r="F2" s="239"/>
      <c r="G2" s="239"/>
      <c r="H2" s="239"/>
      <c r="I2" s="239"/>
      <c r="J2" s="239"/>
      <c r="K2" s="239"/>
      <c r="L2" s="239"/>
    </row>
    <row r="3" spans="1:14" ht="40.5" customHeight="1">
      <c r="A3" s="59" t="s">
        <v>1</v>
      </c>
      <c r="B3" s="9" t="s">
        <v>2</v>
      </c>
      <c r="C3" s="9" t="s">
        <v>3</v>
      </c>
      <c r="D3" s="9" t="s">
        <v>4</v>
      </c>
      <c r="E3" s="9" t="s">
        <v>5</v>
      </c>
      <c r="F3" s="10"/>
      <c r="G3" s="10"/>
      <c r="H3" s="10"/>
      <c r="I3" s="11"/>
      <c r="J3" s="9" t="s">
        <v>6</v>
      </c>
      <c r="K3" s="9" t="s">
        <v>7</v>
      </c>
      <c r="L3" s="12" t="s">
        <v>8</v>
      </c>
      <c r="N3" s="60" t="s">
        <v>282</v>
      </c>
    </row>
    <row r="4" spans="1:14" ht="40.5" customHeight="1">
      <c r="A4" s="59" t="s">
        <v>283</v>
      </c>
      <c r="B4" s="14" t="s">
        <v>9</v>
      </c>
      <c r="C4" s="61">
        <f t="shared" ref="C4:I4" si="0">SUM(C6,C8,C10,C12,C14)</f>
        <v>2045000</v>
      </c>
      <c r="D4" s="61">
        <f t="shared" si="0"/>
        <v>1393480</v>
      </c>
      <c r="E4" s="61">
        <f t="shared" si="0"/>
        <v>651520</v>
      </c>
      <c r="F4" s="62">
        <f t="shared" si="0"/>
        <v>0</v>
      </c>
      <c r="G4" s="62">
        <f t="shared" si="0"/>
        <v>0</v>
      </c>
      <c r="H4" s="62">
        <f t="shared" si="0"/>
        <v>0</v>
      </c>
      <c r="I4" s="62">
        <f t="shared" si="0"/>
        <v>0</v>
      </c>
      <c r="J4" s="9" t="s">
        <v>10</v>
      </c>
      <c r="K4" s="9" t="s">
        <v>284</v>
      </c>
      <c r="L4" s="12"/>
      <c r="N4" s="63">
        <v>651520</v>
      </c>
    </row>
    <row r="5" spans="1:14" ht="28.5" customHeight="1">
      <c r="A5" s="20">
        <v>3200</v>
      </c>
      <c r="B5" s="21" t="s">
        <v>12</v>
      </c>
      <c r="C5" s="22"/>
      <c r="D5" s="22"/>
      <c r="E5" s="22"/>
      <c r="F5" s="22"/>
      <c r="G5" s="22"/>
      <c r="H5" s="22"/>
      <c r="I5" s="22"/>
      <c r="J5" s="22"/>
      <c r="K5" s="22"/>
      <c r="L5" s="23"/>
    </row>
    <row r="6" spans="1:14" s="18" customFormat="1" ht="37.5" customHeight="1">
      <c r="A6" s="64" t="s">
        <v>13</v>
      </c>
      <c r="B6" s="25" t="s">
        <v>14</v>
      </c>
      <c r="C6" s="3">
        <f>C7</f>
        <v>1070000</v>
      </c>
      <c r="D6" s="3">
        <f>D7</f>
        <v>490000</v>
      </c>
      <c r="E6" s="3">
        <f>E7</f>
        <v>580000</v>
      </c>
      <c r="F6" s="26"/>
      <c r="G6" s="26"/>
      <c r="H6" s="26"/>
      <c r="I6" s="26"/>
      <c r="J6" s="4" t="s">
        <v>15</v>
      </c>
      <c r="K6" s="27" t="s">
        <v>16</v>
      </c>
      <c r="L6" s="28" t="s">
        <v>17</v>
      </c>
    </row>
    <row r="7" spans="1:14" s="18" customFormat="1" ht="37.5" customHeight="1">
      <c r="A7" s="64" t="s">
        <v>13</v>
      </c>
      <c r="B7" s="30" t="s">
        <v>18</v>
      </c>
      <c r="C7" s="31">
        <v>1070000</v>
      </c>
      <c r="D7" s="31">
        <v>490000</v>
      </c>
      <c r="E7" s="31">
        <f>C7-D7</f>
        <v>580000</v>
      </c>
      <c r="F7" s="26"/>
      <c r="G7" s="26"/>
      <c r="H7" s="26"/>
      <c r="I7" s="26"/>
      <c r="J7" s="32" t="s">
        <v>15</v>
      </c>
      <c r="K7" s="27" t="s">
        <v>16</v>
      </c>
      <c r="L7" s="28" t="s">
        <v>17</v>
      </c>
    </row>
    <row r="8" spans="1:14" s="18" customFormat="1" ht="37.5" customHeight="1">
      <c r="A8" s="64" t="s">
        <v>21</v>
      </c>
      <c r="B8" s="25" t="s">
        <v>22</v>
      </c>
      <c r="C8" s="3">
        <f>C9</f>
        <v>900000</v>
      </c>
      <c r="D8" s="3">
        <f>D9</f>
        <v>900000</v>
      </c>
      <c r="E8" s="3">
        <f>E9</f>
        <v>0</v>
      </c>
      <c r="F8" s="3"/>
      <c r="G8" s="33"/>
      <c r="H8" s="30"/>
      <c r="I8" s="34"/>
      <c r="J8" s="4" t="s">
        <v>23</v>
      </c>
      <c r="K8" s="27" t="s">
        <v>24</v>
      </c>
      <c r="L8" s="28" t="s">
        <v>25</v>
      </c>
    </row>
    <row r="9" spans="1:14" s="18" customFormat="1" ht="37.5" customHeight="1">
      <c r="A9" s="64" t="s">
        <v>21</v>
      </c>
      <c r="B9" s="30" t="s">
        <v>18</v>
      </c>
      <c r="C9" s="31">
        <v>900000</v>
      </c>
      <c r="D9" s="31">
        <v>900000</v>
      </c>
      <c r="E9" s="31">
        <v>0</v>
      </c>
      <c r="F9" s="3"/>
      <c r="G9" s="33"/>
      <c r="H9" s="30"/>
      <c r="I9" s="34"/>
      <c r="J9" s="32" t="s">
        <v>23</v>
      </c>
      <c r="K9" s="27" t="s">
        <v>24</v>
      </c>
      <c r="L9" s="28" t="s">
        <v>25</v>
      </c>
    </row>
    <row r="10" spans="1:14" s="18" customFormat="1" ht="37.5" customHeight="1">
      <c r="A10" s="64" t="s">
        <v>26</v>
      </c>
      <c r="B10" s="25" t="s">
        <v>27</v>
      </c>
      <c r="C10" s="3">
        <f>C11</f>
        <v>20000</v>
      </c>
      <c r="D10" s="3">
        <f>D11</f>
        <v>0</v>
      </c>
      <c r="E10" s="3">
        <f>E11</f>
        <v>20000</v>
      </c>
      <c r="F10" s="3"/>
      <c r="G10" s="33"/>
      <c r="H10" s="30"/>
      <c r="I10" s="34"/>
      <c r="J10" s="4" t="s">
        <v>28</v>
      </c>
      <c r="K10" s="35" t="s">
        <v>29</v>
      </c>
      <c r="L10" s="28" t="s">
        <v>30</v>
      </c>
    </row>
    <row r="11" spans="1:14" s="18" customFormat="1" ht="37.5" customHeight="1">
      <c r="A11" s="64" t="s">
        <v>26</v>
      </c>
      <c r="B11" s="30" t="s">
        <v>18</v>
      </c>
      <c r="C11" s="31">
        <v>20000</v>
      </c>
      <c r="D11" s="31">
        <v>0</v>
      </c>
      <c r="E11" s="31">
        <f>C11-D11</f>
        <v>20000</v>
      </c>
      <c r="F11" s="3"/>
      <c r="G11" s="33"/>
      <c r="H11" s="30"/>
      <c r="I11" s="34"/>
      <c r="J11" s="32" t="s">
        <v>28</v>
      </c>
      <c r="K11" s="35" t="s">
        <v>29</v>
      </c>
      <c r="L11" s="28" t="s">
        <v>30</v>
      </c>
    </row>
    <row r="12" spans="1:14" s="18" customFormat="1" ht="37.5" customHeight="1">
      <c r="A12" s="64" t="s">
        <v>31</v>
      </c>
      <c r="B12" s="25" t="s">
        <v>32</v>
      </c>
      <c r="C12" s="3">
        <f>C13</f>
        <v>5000</v>
      </c>
      <c r="D12" s="3">
        <f>D13</f>
        <v>3480</v>
      </c>
      <c r="E12" s="3">
        <f>E13</f>
        <v>1520</v>
      </c>
      <c r="F12" s="3"/>
      <c r="G12" s="33"/>
      <c r="H12" s="30"/>
      <c r="I12" s="34"/>
      <c r="J12" s="4" t="s">
        <v>33</v>
      </c>
      <c r="K12" s="27" t="s">
        <v>34</v>
      </c>
      <c r="L12" s="28" t="s">
        <v>35</v>
      </c>
    </row>
    <row r="13" spans="1:14" s="18" customFormat="1" ht="37.5" customHeight="1">
      <c r="A13" s="64" t="s">
        <v>31</v>
      </c>
      <c r="B13" s="30" t="s">
        <v>18</v>
      </c>
      <c r="C13" s="31">
        <v>5000</v>
      </c>
      <c r="D13" s="31">
        <v>3480</v>
      </c>
      <c r="E13" s="31">
        <f>C13-D13</f>
        <v>1520</v>
      </c>
      <c r="F13" s="3"/>
      <c r="G13" s="33"/>
      <c r="H13" s="30"/>
      <c r="I13" s="34"/>
      <c r="J13" s="32" t="s">
        <v>33</v>
      </c>
      <c r="K13" s="27" t="s">
        <v>34</v>
      </c>
      <c r="L13" s="28" t="s">
        <v>35</v>
      </c>
    </row>
    <row r="14" spans="1:14" s="18" customFormat="1" ht="37.5" customHeight="1">
      <c r="A14" s="64" t="s">
        <v>36</v>
      </c>
      <c r="B14" s="25" t="s">
        <v>37</v>
      </c>
      <c r="C14" s="3">
        <f>C15</f>
        <v>50000</v>
      </c>
      <c r="D14" s="3">
        <f>D15</f>
        <v>0</v>
      </c>
      <c r="E14" s="3">
        <f>E15</f>
        <v>50000</v>
      </c>
      <c r="F14" s="3"/>
      <c r="G14" s="33"/>
      <c r="H14" s="30"/>
      <c r="I14" s="34"/>
      <c r="J14" s="4" t="s">
        <v>38</v>
      </c>
      <c r="K14" s="27" t="s">
        <v>39</v>
      </c>
      <c r="L14" s="28" t="s">
        <v>40</v>
      </c>
    </row>
    <row r="15" spans="1:14" s="18" customFormat="1" ht="37.5" customHeight="1">
      <c r="A15" s="64" t="s">
        <v>36</v>
      </c>
      <c r="B15" s="30" t="s">
        <v>18</v>
      </c>
      <c r="C15" s="31">
        <v>50000</v>
      </c>
      <c r="D15" s="31">
        <v>0</v>
      </c>
      <c r="E15" s="31">
        <f>C15-D15</f>
        <v>50000</v>
      </c>
      <c r="F15" s="3"/>
      <c r="G15" s="33"/>
      <c r="H15" s="30"/>
      <c r="I15" s="34"/>
      <c r="J15" s="32" t="s">
        <v>38</v>
      </c>
      <c r="K15" s="27" t="s">
        <v>39</v>
      </c>
      <c r="L15" s="28" t="s">
        <v>40</v>
      </c>
    </row>
    <row r="16" spans="1:14" ht="84.75" customHeight="1">
      <c r="A16" s="241" t="s">
        <v>285</v>
      </c>
      <c r="B16" s="241"/>
      <c r="C16" s="241"/>
      <c r="D16" s="241"/>
      <c r="E16" s="241"/>
      <c r="F16" s="241"/>
      <c r="G16" s="241"/>
      <c r="H16" s="241"/>
      <c r="I16" s="241"/>
      <c r="J16" s="241"/>
      <c r="K16" s="241"/>
      <c r="L16" s="241"/>
    </row>
    <row r="17" spans="1:11" ht="21.95" customHeight="1">
      <c r="C17" s="6"/>
      <c r="D17" s="6"/>
      <c r="E17" s="6"/>
      <c r="J17" s="7"/>
    </row>
    <row r="18" spans="1:11" ht="21.95" customHeight="1">
      <c r="C18" s="6"/>
      <c r="D18" s="6"/>
      <c r="E18" s="6"/>
      <c r="F18" s="57"/>
      <c r="J18" s="7"/>
    </row>
    <row r="19" spans="1:11" ht="21.95" customHeight="1">
      <c r="C19" s="6"/>
      <c r="D19" s="6"/>
      <c r="E19" s="6"/>
      <c r="J19" s="7"/>
    </row>
    <row r="20" spans="1:11" ht="21.95" customHeight="1">
      <c r="C20" s="6"/>
      <c r="D20" s="6"/>
      <c r="E20" s="6"/>
      <c r="J20" s="7"/>
    </row>
    <row r="21" spans="1:11" ht="18" customHeight="1">
      <c r="C21" s="6"/>
      <c r="D21" s="6"/>
      <c r="E21" s="6"/>
      <c r="J21" s="7"/>
    </row>
    <row r="22" spans="1:11" ht="18" customHeight="1">
      <c r="C22" s="6"/>
      <c r="D22" s="6"/>
      <c r="E22" s="6"/>
      <c r="J22" s="7"/>
    </row>
    <row r="23" spans="1:11" ht="18" customHeight="1">
      <c r="C23" s="6"/>
      <c r="D23" s="6"/>
      <c r="E23" s="6"/>
      <c r="J23" s="7"/>
    </row>
    <row r="24" spans="1:11">
      <c r="C24" s="6"/>
      <c r="D24" s="6"/>
      <c r="E24" s="6"/>
      <c r="J24" s="7"/>
    </row>
    <row r="25" spans="1:11">
      <c r="C25" s="6"/>
      <c r="D25" s="6"/>
      <c r="E25" s="6"/>
      <c r="J25" s="7"/>
    </row>
    <row r="26" spans="1:11">
      <c r="C26" s="6"/>
      <c r="D26" s="6"/>
      <c r="E26" s="6"/>
      <c r="J26" s="7"/>
    </row>
    <row r="27" spans="1:11">
      <c r="C27" s="6"/>
      <c r="D27" s="6"/>
      <c r="E27" s="6"/>
      <c r="J27" s="7"/>
    </row>
    <row r="28" spans="1:11">
      <c r="C28" s="6"/>
      <c r="D28" s="6"/>
      <c r="E28" s="6"/>
      <c r="J28" s="7"/>
    </row>
    <row r="29" spans="1:11">
      <c r="C29" s="6"/>
      <c r="D29" s="6"/>
      <c r="E29" s="6"/>
      <c r="J29" s="7"/>
    </row>
    <row r="30" spans="1:11" s="5" customFormat="1">
      <c r="A30" s="58"/>
      <c r="B30" s="2"/>
      <c r="C30" s="6"/>
      <c r="D30" s="6"/>
      <c r="E30" s="6"/>
      <c r="I30"/>
      <c r="J30" s="7"/>
      <c r="K30"/>
    </row>
    <row r="31" spans="1:11" s="5" customFormat="1">
      <c r="A31" s="58"/>
      <c r="B31" s="2"/>
      <c r="C31" s="6"/>
      <c r="D31" s="6"/>
      <c r="E31" s="6"/>
      <c r="I31"/>
      <c r="J31" s="7"/>
      <c r="K31"/>
    </row>
    <row r="32" spans="1:11" s="5" customFormat="1">
      <c r="A32" s="58"/>
      <c r="B32" s="2"/>
      <c r="C32" s="6"/>
      <c r="D32" s="6"/>
      <c r="E32" s="6"/>
      <c r="I32"/>
      <c r="J32" s="7"/>
      <c r="K32"/>
    </row>
    <row r="33" spans="1:11" s="5" customFormat="1">
      <c r="A33" s="58"/>
      <c r="B33" s="2"/>
      <c r="C33" s="6"/>
      <c r="D33" s="6"/>
      <c r="E33" s="6"/>
      <c r="I33"/>
      <c r="J33" s="7"/>
      <c r="K33"/>
    </row>
    <row r="34" spans="1:11" s="5" customFormat="1">
      <c r="A34" s="58"/>
      <c r="B34" s="2"/>
      <c r="C34" s="6"/>
      <c r="D34" s="6"/>
      <c r="E34" s="6"/>
      <c r="I34"/>
      <c r="J34" s="7"/>
      <c r="K34"/>
    </row>
    <row r="35" spans="1:11" s="5" customFormat="1">
      <c r="A35" s="58"/>
      <c r="B35" s="2"/>
      <c r="C35" s="6"/>
      <c r="D35" s="6"/>
      <c r="E35" s="6"/>
      <c r="I35"/>
      <c r="J35" s="7"/>
      <c r="K35"/>
    </row>
    <row r="36" spans="1:11" s="5" customFormat="1">
      <c r="A36" s="58"/>
      <c r="B36" s="2"/>
      <c r="C36" s="6"/>
      <c r="D36" s="6"/>
      <c r="E36" s="6"/>
      <c r="I36"/>
      <c r="J36" s="7"/>
      <c r="K36"/>
    </row>
    <row r="37" spans="1:11" s="5" customFormat="1">
      <c r="A37" s="58"/>
      <c r="B37" s="2"/>
      <c r="C37" s="6"/>
      <c r="D37" s="6"/>
      <c r="E37" s="6"/>
      <c r="I37"/>
      <c r="J37" s="7"/>
      <c r="K37"/>
    </row>
    <row r="38" spans="1:11" s="5" customFormat="1">
      <c r="A38" s="58"/>
      <c r="B38" s="2"/>
      <c r="C38" s="6"/>
      <c r="D38" s="6"/>
      <c r="E38" s="6"/>
      <c r="I38"/>
      <c r="J38" s="7"/>
      <c r="K38"/>
    </row>
    <row r="39" spans="1:11" s="5" customFormat="1">
      <c r="A39" s="58"/>
      <c r="B39" s="2"/>
      <c r="C39" s="6"/>
      <c r="D39" s="6"/>
      <c r="E39" s="6"/>
      <c r="I39"/>
      <c r="J39" s="7"/>
      <c r="K39"/>
    </row>
    <row r="40" spans="1:11" s="5" customFormat="1">
      <c r="A40" s="58"/>
      <c r="B40" s="2"/>
      <c r="C40" s="6"/>
      <c r="D40" s="6"/>
      <c r="E40" s="6"/>
      <c r="I40"/>
      <c r="J40" s="7"/>
      <c r="K40"/>
    </row>
    <row r="41" spans="1:11" s="5" customFormat="1">
      <c r="A41" s="58"/>
      <c r="B41" s="2"/>
      <c r="C41" s="6"/>
      <c r="D41" s="6"/>
      <c r="E41" s="6"/>
      <c r="I41"/>
      <c r="J41" s="7"/>
      <c r="K41"/>
    </row>
    <row r="42" spans="1:11" s="5" customFormat="1">
      <c r="A42" s="58"/>
      <c r="B42" s="2"/>
      <c r="C42" s="6"/>
      <c r="D42" s="6"/>
      <c r="E42" s="6"/>
      <c r="I42"/>
      <c r="J42" s="7"/>
      <c r="K42"/>
    </row>
    <row r="43" spans="1:11" s="5" customFormat="1">
      <c r="A43" s="58"/>
      <c r="B43" s="2"/>
      <c r="C43" s="6"/>
      <c r="D43" s="6"/>
      <c r="E43" s="6"/>
      <c r="I43"/>
      <c r="J43" s="7"/>
      <c r="K43"/>
    </row>
    <row r="44" spans="1:11" s="5" customFormat="1">
      <c r="A44" s="58"/>
      <c r="B44" s="2"/>
      <c r="C44" s="6"/>
      <c r="D44" s="6"/>
      <c r="E44" s="6"/>
      <c r="I44"/>
      <c r="J44" s="7"/>
      <c r="K44"/>
    </row>
    <row r="45" spans="1:11" s="5" customFormat="1">
      <c r="A45" s="58"/>
      <c r="B45" s="2"/>
      <c r="C45" s="6"/>
      <c r="D45" s="6"/>
      <c r="E45" s="6"/>
      <c r="I45"/>
      <c r="J45" s="7"/>
      <c r="K45"/>
    </row>
    <row r="46" spans="1:11" s="5" customFormat="1">
      <c r="A46" s="58"/>
      <c r="B46" s="2"/>
      <c r="C46" s="6"/>
      <c r="D46" s="6"/>
      <c r="E46" s="6"/>
      <c r="I46"/>
      <c r="J46" s="7"/>
      <c r="K46"/>
    </row>
    <row r="47" spans="1:11">
      <c r="C47" s="6"/>
      <c r="D47" s="6"/>
      <c r="E47" s="6"/>
      <c r="J47" s="7"/>
    </row>
    <row r="48" spans="1:11">
      <c r="C48" s="6"/>
      <c r="D48" s="6"/>
      <c r="E48" s="6"/>
      <c r="J48" s="7"/>
    </row>
    <row r="49" spans="3:10">
      <c r="C49" s="6"/>
      <c r="D49" s="6"/>
      <c r="E49" s="6"/>
      <c r="J49" s="7"/>
    </row>
    <row r="50" spans="3:10">
      <c r="C50" s="6"/>
      <c r="D50" s="6"/>
      <c r="E50" s="6"/>
      <c r="J50" s="7"/>
    </row>
    <row r="51" spans="3:10">
      <c r="C51" s="6"/>
      <c r="D51" s="6"/>
      <c r="E51" s="6"/>
      <c r="J51" s="7"/>
    </row>
    <row r="52" spans="3:10">
      <c r="C52" s="6"/>
      <c r="D52" s="6"/>
      <c r="E52" s="6"/>
      <c r="J52" s="7"/>
    </row>
    <row r="53" spans="3:10">
      <c r="C53" s="6"/>
      <c r="D53" s="6"/>
      <c r="E53" s="6"/>
      <c r="J53" s="7"/>
    </row>
    <row r="54" spans="3:10">
      <c r="C54" s="6"/>
      <c r="D54" s="6"/>
      <c r="E54" s="6"/>
      <c r="J54" s="7"/>
    </row>
    <row r="55" spans="3:10">
      <c r="C55" s="6"/>
      <c r="D55" s="6"/>
      <c r="E55" s="6"/>
      <c r="J55" s="7"/>
    </row>
    <row r="56" spans="3:10">
      <c r="C56" s="6"/>
      <c r="D56" s="6"/>
      <c r="E56" s="6"/>
      <c r="J56" s="7"/>
    </row>
    <row r="57" spans="3:10">
      <c r="C57" s="6"/>
      <c r="D57" s="6"/>
      <c r="E57" s="6"/>
      <c r="J57" s="7"/>
    </row>
    <row r="58" spans="3:10">
      <c r="C58" s="6"/>
      <c r="D58" s="6"/>
      <c r="E58" s="6"/>
      <c r="J58" s="7"/>
    </row>
    <row r="59" spans="3:10">
      <c r="C59" s="6"/>
      <c r="D59" s="6"/>
      <c r="E59" s="6"/>
      <c r="J59" s="7"/>
    </row>
    <row r="60" spans="3:10">
      <c r="C60" s="6"/>
      <c r="D60" s="6"/>
      <c r="E60" s="6"/>
      <c r="J60" s="7"/>
    </row>
    <row r="61" spans="3:10">
      <c r="C61" s="6"/>
      <c r="D61" s="6"/>
      <c r="E61" s="6"/>
      <c r="J61" s="7"/>
    </row>
    <row r="62" spans="3:10">
      <c r="C62" s="6"/>
      <c r="D62" s="6"/>
      <c r="E62" s="6"/>
      <c r="J62" s="7"/>
    </row>
    <row r="63" spans="3:10">
      <c r="C63" s="6"/>
      <c r="D63" s="6"/>
      <c r="E63" s="6"/>
      <c r="J63" s="7"/>
    </row>
    <row r="64" spans="3:10">
      <c r="C64" s="6"/>
      <c r="D64" s="6"/>
      <c r="E64" s="6"/>
      <c r="J64" s="7"/>
    </row>
    <row r="65" spans="3:10">
      <c r="C65" s="6"/>
      <c r="D65" s="6"/>
      <c r="E65" s="6"/>
      <c r="J65" s="7"/>
    </row>
    <row r="66" spans="3:10">
      <c r="C66" s="6"/>
      <c r="D66" s="6"/>
      <c r="E66" s="6"/>
      <c r="J66" s="7"/>
    </row>
    <row r="67" spans="3:10">
      <c r="C67" s="6"/>
      <c r="D67" s="6"/>
      <c r="E67" s="6"/>
      <c r="J67" s="7"/>
    </row>
    <row r="68" spans="3:10">
      <c r="C68" s="6"/>
      <c r="D68" s="6"/>
      <c r="E68" s="6"/>
      <c r="J68" s="7"/>
    </row>
    <row r="69" spans="3:10">
      <c r="C69" s="6"/>
      <c r="D69" s="6"/>
      <c r="E69" s="6"/>
      <c r="J69" s="7"/>
    </row>
    <row r="70" spans="3:10">
      <c r="C70" s="6"/>
      <c r="D70" s="6"/>
      <c r="E70" s="6"/>
      <c r="J70" s="7"/>
    </row>
    <row r="71" spans="3:10">
      <c r="C71" s="6"/>
      <c r="D71" s="6"/>
      <c r="E71" s="6"/>
      <c r="J71" s="7"/>
    </row>
    <row r="72" spans="3:10">
      <c r="C72" s="6"/>
      <c r="D72" s="6"/>
      <c r="E72" s="6"/>
      <c r="J72" s="7"/>
    </row>
    <row r="73" spans="3:10">
      <c r="C73" s="6"/>
      <c r="D73" s="6"/>
      <c r="E73" s="6"/>
      <c r="J73" s="7"/>
    </row>
    <row r="74" spans="3:10">
      <c r="C74" s="6"/>
      <c r="D74" s="6"/>
      <c r="E74" s="6"/>
      <c r="J74" s="7"/>
    </row>
    <row r="75" spans="3:10">
      <c r="C75" s="6"/>
      <c r="D75" s="6"/>
      <c r="E75" s="6"/>
      <c r="J75" s="7"/>
    </row>
    <row r="76" spans="3:10">
      <c r="C76" s="6"/>
      <c r="D76" s="6"/>
      <c r="E76" s="6"/>
      <c r="J76" s="7"/>
    </row>
    <row r="77" spans="3:10">
      <c r="C77" s="6"/>
      <c r="D77" s="6"/>
      <c r="E77" s="6"/>
      <c r="J77" s="7"/>
    </row>
    <row r="78" spans="3:10">
      <c r="C78" s="6"/>
      <c r="D78" s="6"/>
      <c r="E78" s="6"/>
      <c r="J78" s="7"/>
    </row>
    <row r="79" spans="3:10">
      <c r="C79" s="6"/>
      <c r="D79" s="6"/>
      <c r="E79" s="6"/>
      <c r="J79" s="7"/>
    </row>
    <row r="80" spans="3:10">
      <c r="C80" s="6"/>
      <c r="D80" s="6"/>
      <c r="E80" s="6"/>
      <c r="J80" s="7"/>
    </row>
    <row r="81" spans="3:10">
      <c r="C81" s="6"/>
      <c r="D81" s="6"/>
      <c r="E81" s="6"/>
      <c r="J81" s="7"/>
    </row>
    <row r="82" spans="3:10">
      <c r="C82" s="6"/>
      <c r="D82" s="6"/>
      <c r="E82" s="6"/>
      <c r="J82" s="7"/>
    </row>
    <row r="83" spans="3:10">
      <c r="C83" s="6"/>
      <c r="D83" s="6"/>
      <c r="E83" s="6"/>
      <c r="J83" s="7"/>
    </row>
    <row r="84" spans="3:10">
      <c r="C84" s="6"/>
      <c r="D84" s="6"/>
      <c r="E84" s="6"/>
      <c r="J84" s="7"/>
    </row>
    <row r="85" spans="3:10">
      <c r="C85" s="6"/>
      <c r="D85" s="6"/>
      <c r="E85" s="6"/>
      <c r="J85" s="7"/>
    </row>
    <row r="86" spans="3:10">
      <c r="C86" s="6"/>
      <c r="D86" s="6"/>
      <c r="E86" s="6"/>
      <c r="J86" s="7"/>
    </row>
    <row r="87" spans="3:10">
      <c r="C87" s="6"/>
      <c r="D87" s="6"/>
      <c r="E87" s="6"/>
      <c r="J87" s="7"/>
    </row>
    <row r="88" spans="3:10">
      <c r="C88" s="6"/>
      <c r="D88" s="6"/>
      <c r="E88" s="6"/>
      <c r="J88" s="7"/>
    </row>
    <row r="89" spans="3:10">
      <c r="C89" s="6"/>
      <c r="D89" s="6"/>
      <c r="E89" s="6"/>
      <c r="J89" s="7"/>
    </row>
    <row r="90" spans="3:10">
      <c r="C90" s="6"/>
      <c r="D90" s="6"/>
      <c r="E90" s="6"/>
      <c r="J90" s="7"/>
    </row>
    <row r="91" spans="3:10">
      <c r="C91" s="6"/>
      <c r="D91" s="6"/>
      <c r="E91" s="6"/>
      <c r="J91" s="7"/>
    </row>
    <row r="92" spans="3:10">
      <c r="C92" s="6"/>
      <c r="D92" s="6"/>
      <c r="E92" s="6"/>
      <c r="J92" s="7"/>
    </row>
    <row r="93" spans="3:10">
      <c r="C93" s="6"/>
      <c r="D93" s="6"/>
      <c r="E93" s="6"/>
      <c r="J93" s="7"/>
    </row>
    <row r="94" spans="3:10">
      <c r="C94" s="6"/>
      <c r="D94" s="6"/>
      <c r="E94" s="6"/>
      <c r="J94" s="7"/>
    </row>
    <row r="95" spans="3:10">
      <c r="C95" s="6"/>
      <c r="D95" s="6"/>
      <c r="E95" s="6"/>
      <c r="J95" s="7"/>
    </row>
    <row r="96" spans="3:10">
      <c r="C96" s="6"/>
      <c r="D96" s="6"/>
      <c r="E96" s="6"/>
      <c r="J96" s="7"/>
    </row>
    <row r="97" spans="3:10">
      <c r="C97" s="6"/>
      <c r="D97" s="6"/>
      <c r="E97" s="6"/>
      <c r="J97" s="7"/>
    </row>
    <row r="98" spans="3:10">
      <c r="C98" s="6"/>
      <c r="D98" s="6"/>
      <c r="E98" s="6"/>
      <c r="J98" s="7"/>
    </row>
    <row r="99" spans="3:10">
      <c r="C99" s="6"/>
      <c r="D99" s="6"/>
      <c r="E99" s="6"/>
      <c r="J99" s="7"/>
    </row>
    <row r="100" spans="3:10">
      <c r="C100" s="6"/>
      <c r="D100" s="6"/>
      <c r="E100" s="6"/>
      <c r="J100" s="7"/>
    </row>
    <row r="101" spans="3:10">
      <c r="C101" s="6"/>
      <c r="D101" s="6"/>
      <c r="E101" s="6"/>
      <c r="J101" s="7"/>
    </row>
    <row r="102" spans="3:10">
      <c r="C102" s="6"/>
      <c r="D102" s="6"/>
      <c r="E102" s="6"/>
      <c r="J102" s="7"/>
    </row>
    <row r="103" spans="3:10">
      <c r="C103" s="6"/>
      <c r="D103" s="6"/>
      <c r="E103" s="6"/>
      <c r="J103" s="7"/>
    </row>
    <row r="104" spans="3:10">
      <c r="C104" s="6"/>
      <c r="D104" s="6"/>
      <c r="E104" s="6"/>
      <c r="J104" s="7"/>
    </row>
    <row r="105" spans="3:10">
      <c r="C105" s="6"/>
      <c r="D105" s="6"/>
      <c r="E105" s="6"/>
      <c r="J105" s="7"/>
    </row>
    <row r="106" spans="3:10">
      <c r="C106" s="6"/>
      <c r="D106" s="6"/>
      <c r="E106" s="6"/>
      <c r="J106" s="7"/>
    </row>
    <row r="107" spans="3:10">
      <c r="C107" s="6"/>
      <c r="D107" s="6"/>
      <c r="E107" s="6"/>
      <c r="J107" s="7"/>
    </row>
    <row r="108" spans="3:10">
      <c r="C108" s="6"/>
      <c r="D108" s="6"/>
      <c r="E108" s="6"/>
      <c r="J108" s="7"/>
    </row>
    <row r="109" spans="3:10">
      <c r="C109" s="6"/>
      <c r="D109" s="6"/>
      <c r="E109" s="6"/>
      <c r="J109" s="7"/>
    </row>
    <row r="110" spans="3:10">
      <c r="C110" s="6"/>
      <c r="D110" s="6"/>
      <c r="E110" s="6"/>
      <c r="J110" s="7"/>
    </row>
    <row r="111" spans="3:10">
      <c r="C111" s="6"/>
      <c r="D111" s="6"/>
      <c r="E111" s="6"/>
      <c r="J111" s="7"/>
    </row>
    <row r="112" spans="3:10">
      <c r="C112" s="6"/>
      <c r="D112" s="6"/>
      <c r="E112" s="6"/>
      <c r="J112" s="7"/>
    </row>
    <row r="113" spans="3:10">
      <c r="C113" s="6"/>
      <c r="D113" s="6"/>
      <c r="E113" s="6"/>
      <c r="J113" s="7"/>
    </row>
    <row r="114" spans="3:10">
      <c r="C114" s="6"/>
      <c r="D114" s="6"/>
      <c r="E114" s="6"/>
      <c r="J114" s="7"/>
    </row>
    <row r="115" spans="3:10">
      <c r="C115" s="6"/>
      <c r="D115" s="6"/>
      <c r="E115" s="6"/>
      <c r="J115" s="7"/>
    </row>
    <row r="116" spans="3:10">
      <c r="C116" s="6"/>
      <c r="D116" s="6"/>
      <c r="E116" s="6"/>
      <c r="J116" s="7"/>
    </row>
    <row r="117" spans="3:10">
      <c r="C117" s="6"/>
      <c r="D117" s="6"/>
      <c r="E117" s="6"/>
      <c r="J117" s="7"/>
    </row>
    <row r="118" spans="3:10">
      <c r="C118" s="6"/>
      <c r="D118" s="6"/>
      <c r="E118" s="6"/>
      <c r="J118" s="7"/>
    </row>
    <row r="119" spans="3:10">
      <c r="C119" s="6"/>
      <c r="D119" s="6"/>
      <c r="E119" s="6"/>
      <c r="J119" s="7"/>
    </row>
    <row r="120" spans="3:10">
      <c r="C120" s="6"/>
      <c r="D120" s="6"/>
      <c r="E120" s="6"/>
      <c r="J120" s="7"/>
    </row>
    <row r="121" spans="3:10">
      <c r="C121" s="6"/>
      <c r="D121" s="6"/>
      <c r="E121" s="6"/>
      <c r="J121" s="7"/>
    </row>
    <row r="122" spans="3:10">
      <c r="C122" s="6"/>
      <c r="D122" s="6"/>
      <c r="E122" s="6"/>
      <c r="J122" s="7"/>
    </row>
    <row r="123" spans="3:10">
      <c r="C123" s="6"/>
      <c r="D123" s="6"/>
      <c r="E123" s="6"/>
      <c r="J123" s="7"/>
    </row>
    <row r="124" spans="3:10">
      <c r="C124" s="6"/>
      <c r="D124" s="6"/>
      <c r="E124" s="6"/>
      <c r="J124" s="7"/>
    </row>
    <row r="125" spans="3:10">
      <c r="C125" s="6"/>
      <c r="D125" s="6"/>
      <c r="E125" s="6"/>
      <c r="J125" s="7"/>
    </row>
    <row r="126" spans="3:10">
      <c r="C126" s="6"/>
      <c r="D126" s="6"/>
      <c r="E126" s="6"/>
      <c r="J126" s="7"/>
    </row>
    <row r="127" spans="3:10">
      <c r="C127" s="6"/>
      <c r="D127" s="6"/>
      <c r="E127" s="6"/>
      <c r="J127" s="7"/>
    </row>
    <row r="128" spans="3:10">
      <c r="C128" s="6"/>
      <c r="D128" s="6"/>
      <c r="E128" s="6"/>
      <c r="J128" s="7"/>
    </row>
    <row r="129" spans="3:10">
      <c r="C129" s="6"/>
      <c r="D129" s="6"/>
      <c r="E129" s="6"/>
      <c r="J129" s="7"/>
    </row>
    <row r="130" spans="3:10">
      <c r="C130" s="6"/>
      <c r="D130" s="6"/>
      <c r="E130" s="6"/>
      <c r="J130" s="7"/>
    </row>
    <row r="131" spans="3:10">
      <c r="C131" s="6"/>
      <c r="D131" s="6"/>
      <c r="E131" s="6"/>
      <c r="J131" s="7"/>
    </row>
    <row r="132" spans="3:10">
      <c r="C132" s="6"/>
      <c r="D132" s="6"/>
      <c r="E132" s="6"/>
      <c r="J132" s="7"/>
    </row>
    <row r="133" spans="3:10">
      <c r="C133" s="6"/>
      <c r="D133" s="6"/>
      <c r="E133" s="6"/>
      <c r="J133" s="7"/>
    </row>
    <row r="134" spans="3:10">
      <c r="C134" s="6"/>
      <c r="D134" s="6"/>
      <c r="E134" s="6"/>
      <c r="J134" s="7"/>
    </row>
    <row r="135" spans="3:10">
      <c r="C135" s="6"/>
      <c r="D135" s="6"/>
      <c r="E135" s="6"/>
      <c r="J135" s="7"/>
    </row>
    <row r="136" spans="3:10">
      <c r="C136" s="6"/>
      <c r="D136" s="6"/>
      <c r="E136" s="6"/>
      <c r="J136" s="7"/>
    </row>
    <row r="137" spans="3:10">
      <c r="C137" s="6"/>
      <c r="D137" s="6"/>
      <c r="E137" s="6"/>
      <c r="J137" s="7"/>
    </row>
    <row r="138" spans="3:10">
      <c r="C138" s="6"/>
      <c r="D138" s="6"/>
      <c r="E138" s="6"/>
      <c r="J138" s="7"/>
    </row>
    <row r="139" spans="3:10">
      <c r="C139" s="6"/>
      <c r="D139" s="6"/>
      <c r="E139" s="6"/>
      <c r="J139" s="7"/>
    </row>
    <row r="140" spans="3:10">
      <c r="C140" s="6"/>
      <c r="D140" s="6"/>
      <c r="E140" s="6"/>
      <c r="J140" s="7"/>
    </row>
    <row r="141" spans="3:10">
      <c r="C141" s="6"/>
      <c r="D141" s="6"/>
      <c r="E141" s="6"/>
      <c r="J141" s="7"/>
    </row>
    <row r="142" spans="3:10">
      <c r="C142" s="6"/>
      <c r="D142" s="6"/>
      <c r="E142" s="6"/>
      <c r="J142" s="7"/>
    </row>
    <row r="143" spans="3:10">
      <c r="C143" s="6"/>
      <c r="D143" s="6"/>
      <c r="E143" s="6"/>
      <c r="J143" s="7"/>
    </row>
    <row r="144" spans="3:10">
      <c r="C144" s="6"/>
      <c r="D144" s="6"/>
      <c r="E144" s="6"/>
      <c r="J144" s="7"/>
    </row>
    <row r="145" spans="3:10">
      <c r="C145" s="6"/>
      <c r="D145" s="6"/>
      <c r="E145" s="6"/>
      <c r="J145" s="7"/>
    </row>
    <row r="146" spans="3:10">
      <c r="C146" s="6"/>
      <c r="D146" s="6"/>
      <c r="E146" s="6"/>
      <c r="J146" s="7"/>
    </row>
    <row r="147" spans="3:10">
      <c r="C147" s="6"/>
      <c r="D147" s="6"/>
      <c r="E147" s="6"/>
      <c r="J147" s="7"/>
    </row>
    <row r="148" spans="3:10">
      <c r="C148" s="6"/>
      <c r="D148" s="6"/>
      <c r="E148" s="6"/>
      <c r="J148" s="7"/>
    </row>
    <row r="149" spans="3:10">
      <c r="C149" s="6"/>
      <c r="D149" s="6"/>
      <c r="E149" s="6"/>
      <c r="J149" s="7"/>
    </row>
    <row r="150" spans="3:10">
      <c r="C150" s="6"/>
      <c r="D150" s="6"/>
      <c r="E150" s="6"/>
      <c r="J150" s="7"/>
    </row>
    <row r="151" spans="3:10">
      <c r="C151" s="6"/>
      <c r="D151" s="6"/>
      <c r="E151" s="6"/>
      <c r="J151" s="7"/>
    </row>
    <row r="152" spans="3:10">
      <c r="C152" s="6"/>
      <c r="D152" s="6"/>
      <c r="E152" s="6"/>
      <c r="J152" s="7"/>
    </row>
    <row r="153" spans="3:10">
      <c r="C153" s="6"/>
      <c r="D153" s="6"/>
      <c r="E153" s="6"/>
      <c r="J153" s="7"/>
    </row>
    <row r="154" spans="3:10">
      <c r="C154" s="6"/>
      <c r="D154" s="6"/>
      <c r="E154" s="6"/>
      <c r="J154" s="7"/>
    </row>
    <row r="155" spans="3:10">
      <c r="C155" s="6"/>
      <c r="D155" s="6"/>
      <c r="E155" s="6"/>
      <c r="J155" s="7"/>
    </row>
    <row r="156" spans="3:10">
      <c r="C156" s="6"/>
      <c r="D156" s="6"/>
      <c r="E156" s="6"/>
      <c r="J156" s="7"/>
    </row>
    <row r="157" spans="3:10">
      <c r="C157" s="6"/>
      <c r="D157" s="6"/>
      <c r="E157" s="6"/>
      <c r="J157" s="7"/>
    </row>
    <row r="158" spans="3:10">
      <c r="C158" s="6"/>
      <c r="D158" s="6"/>
      <c r="E158" s="6"/>
      <c r="J158" s="7"/>
    </row>
    <row r="159" spans="3:10">
      <c r="C159" s="6"/>
      <c r="D159" s="6"/>
      <c r="E159" s="6"/>
      <c r="J159" s="7"/>
    </row>
    <row r="160" spans="3:10">
      <c r="C160" s="6"/>
      <c r="D160" s="6"/>
      <c r="E160" s="6"/>
      <c r="J160" s="7"/>
    </row>
    <row r="161" spans="3:10">
      <c r="C161" s="6"/>
      <c r="D161" s="6"/>
      <c r="E161" s="6"/>
      <c r="J161" s="7"/>
    </row>
    <row r="162" spans="3:10">
      <c r="C162" s="6"/>
      <c r="D162" s="6"/>
      <c r="E162" s="6"/>
      <c r="J162" s="7"/>
    </row>
    <row r="163" spans="3:10">
      <c r="C163" s="6"/>
      <c r="D163" s="6"/>
      <c r="E163" s="6"/>
      <c r="J163" s="7"/>
    </row>
    <row r="164" spans="3:10">
      <c r="C164" s="6"/>
      <c r="D164" s="6"/>
      <c r="E164" s="6"/>
      <c r="J164" s="7"/>
    </row>
    <row r="165" spans="3:10">
      <c r="C165" s="6"/>
      <c r="D165" s="6"/>
      <c r="E165" s="6"/>
      <c r="J165" s="7"/>
    </row>
    <row r="166" spans="3:10">
      <c r="C166" s="6"/>
      <c r="D166" s="6"/>
      <c r="E166" s="6"/>
      <c r="J166" s="7"/>
    </row>
    <row r="167" spans="3:10">
      <c r="C167" s="6"/>
      <c r="D167" s="6"/>
      <c r="E167" s="6"/>
      <c r="J167" s="7"/>
    </row>
    <row r="168" spans="3:10">
      <c r="C168" s="6"/>
      <c r="D168" s="6"/>
      <c r="E168" s="6"/>
      <c r="J168" s="7"/>
    </row>
    <row r="169" spans="3:10">
      <c r="C169" s="6"/>
      <c r="D169" s="6"/>
      <c r="E169" s="6"/>
      <c r="J169" s="7"/>
    </row>
    <row r="170" spans="3:10">
      <c r="C170" s="6"/>
      <c r="D170" s="6"/>
      <c r="E170" s="6"/>
      <c r="J170" s="7"/>
    </row>
    <row r="171" spans="3:10">
      <c r="C171" s="6"/>
      <c r="D171" s="6"/>
      <c r="E171" s="6"/>
      <c r="J171" s="7"/>
    </row>
    <row r="172" spans="3:10">
      <c r="C172" s="6"/>
      <c r="D172" s="6"/>
      <c r="E172" s="6"/>
      <c r="J172" s="7"/>
    </row>
    <row r="173" spans="3:10">
      <c r="C173" s="6"/>
      <c r="D173" s="6"/>
      <c r="E173" s="6"/>
      <c r="J173" s="7"/>
    </row>
    <row r="174" spans="3:10">
      <c r="C174" s="6"/>
      <c r="D174" s="6"/>
      <c r="E174" s="6"/>
      <c r="J174" s="7"/>
    </row>
    <row r="175" spans="3:10">
      <c r="C175" s="6"/>
      <c r="D175" s="6"/>
      <c r="E175" s="6"/>
      <c r="J175" s="7"/>
    </row>
    <row r="176" spans="3:10">
      <c r="C176" s="6"/>
      <c r="D176" s="6"/>
      <c r="E176" s="6"/>
      <c r="J176" s="7"/>
    </row>
    <row r="177" spans="3:10">
      <c r="C177" s="6"/>
      <c r="D177" s="6"/>
      <c r="E177" s="6"/>
      <c r="J177" s="7"/>
    </row>
    <row r="178" spans="3:10">
      <c r="C178" s="6"/>
      <c r="D178" s="6"/>
      <c r="E178" s="6"/>
      <c r="J178" s="7"/>
    </row>
    <row r="179" spans="3:10">
      <c r="C179" s="6"/>
      <c r="D179" s="6"/>
      <c r="E179" s="6"/>
      <c r="J179" s="7"/>
    </row>
    <row r="180" spans="3:10">
      <c r="C180" s="6"/>
      <c r="D180" s="6"/>
      <c r="E180" s="6"/>
      <c r="J180" s="7"/>
    </row>
    <row r="181" spans="3:10">
      <c r="C181" s="6"/>
      <c r="D181" s="6"/>
      <c r="E181" s="6"/>
      <c r="J181" s="7"/>
    </row>
    <row r="182" spans="3:10">
      <c r="C182" s="6"/>
      <c r="D182" s="6"/>
      <c r="E182" s="6"/>
      <c r="J182" s="7"/>
    </row>
    <row r="183" spans="3:10">
      <c r="C183" s="6"/>
      <c r="D183" s="6"/>
      <c r="E183" s="6"/>
      <c r="J183" s="7"/>
    </row>
    <row r="184" spans="3:10">
      <c r="C184" s="6"/>
      <c r="D184" s="6"/>
      <c r="E184" s="6"/>
      <c r="J184" s="7"/>
    </row>
    <row r="185" spans="3:10">
      <c r="C185" s="6"/>
      <c r="D185" s="6"/>
      <c r="E185" s="6"/>
      <c r="J185" s="7"/>
    </row>
    <row r="186" spans="3:10">
      <c r="C186" s="6"/>
      <c r="D186" s="6"/>
      <c r="E186" s="6"/>
      <c r="J186" s="7"/>
    </row>
    <row r="187" spans="3:10">
      <c r="C187" s="6"/>
      <c r="D187" s="6"/>
      <c r="E187" s="6"/>
      <c r="J187" s="7"/>
    </row>
    <row r="188" spans="3:10">
      <c r="C188" s="6"/>
      <c r="D188" s="6"/>
      <c r="E188" s="6"/>
      <c r="J188" s="7"/>
    </row>
    <row r="189" spans="3:10">
      <c r="C189" s="6"/>
      <c r="D189" s="6"/>
      <c r="E189" s="6"/>
      <c r="J189" s="7"/>
    </row>
    <row r="190" spans="3:10">
      <c r="C190" s="6"/>
      <c r="D190" s="6"/>
      <c r="E190" s="6"/>
      <c r="J190" s="7"/>
    </row>
    <row r="191" spans="3:10">
      <c r="C191" s="6"/>
      <c r="D191" s="6"/>
      <c r="E191" s="6"/>
      <c r="J191" s="7"/>
    </row>
    <row r="192" spans="3:10">
      <c r="C192" s="6"/>
      <c r="D192" s="6"/>
      <c r="E192" s="6"/>
      <c r="J192" s="7"/>
    </row>
    <row r="193" spans="3:10">
      <c r="C193" s="6"/>
      <c r="D193" s="6"/>
      <c r="E193" s="6"/>
      <c r="J193" s="7"/>
    </row>
    <row r="194" spans="3:10">
      <c r="C194" s="6"/>
      <c r="D194" s="6"/>
      <c r="E194" s="6"/>
      <c r="J194" s="7"/>
    </row>
    <row r="195" spans="3:10">
      <c r="C195" s="6"/>
      <c r="D195" s="6"/>
      <c r="E195" s="6"/>
      <c r="J195" s="7"/>
    </row>
    <row r="196" spans="3:10">
      <c r="C196" s="6"/>
      <c r="D196" s="6"/>
      <c r="E196" s="6"/>
      <c r="J196" s="7"/>
    </row>
    <row r="197" spans="3:10">
      <c r="C197" s="6"/>
      <c r="D197" s="6"/>
      <c r="E197" s="6"/>
      <c r="J197" s="7"/>
    </row>
    <row r="198" spans="3:10">
      <c r="C198" s="6"/>
      <c r="D198" s="6"/>
      <c r="E198" s="6"/>
      <c r="J198" s="7"/>
    </row>
    <row r="199" spans="3:10">
      <c r="C199" s="6"/>
      <c r="D199" s="6"/>
      <c r="E199" s="6"/>
      <c r="J199" s="7"/>
    </row>
    <row r="200" spans="3:10">
      <c r="C200" s="6"/>
      <c r="D200" s="6"/>
      <c r="E200" s="6"/>
      <c r="J200" s="7"/>
    </row>
    <row r="201" spans="3:10">
      <c r="C201" s="6"/>
      <c r="D201" s="6"/>
      <c r="E201" s="6"/>
      <c r="J201" s="7"/>
    </row>
    <row r="202" spans="3:10">
      <c r="C202" s="6"/>
      <c r="D202" s="6"/>
      <c r="E202" s="6"/>
      <c r="J202" s="7"/>
    </row>
    <row r="203" spans="3:10">
      <c r="C203" s="6"/>
      <c r="D203" s="6"/>
      <c r="E203" s="6"/>
      <c r="J203" s="7"/>
    </row>
    <row r="204" spans="3:10">
      <c r="C204" s="6"/>
      <c r="D204" s="6"/>
      <c r="E204" s="6"/>
      <c r="J204" s="7"/>
    </row>
    <row r="205" spans="3:10">
      <c r="C205" s="6"/>
      <c r="D205" s="6"/>
      <c r="E205" s="6"/>
      <c r="J205" s="7"/>
    </row>
    <row r="206" spans="3:10">
      <c r="C206" s="6"/>
      <c r="D206" s="6"/>
      <c r="E206" s="6"/>
      <c r="J206" s="7"/>
    </row>
    <row r="207" spans="3:10">
      <c r="C207" s="6"/>
      <c r="D207" s="6"/>
      <c r="E207" s="6"/>
      <c r="J207" s="7"/>
    </row>
    <row r="208" spans="3:10">
      <c r="C208" s="6"/>
      <c r="D208" s="6"/>
      <c r="E208" s="6"/>
      <c r="J208" s="7"/>
    </row>
    <row r="209" spans="3:10">
      <c r="C209" s="6"/>
      <c r="D209" s="6"/>
      <c r="E209" s="6"/>
      <c r="J209" s="7"/>
    </row>
    <row r="210" spans="3:10">
      <c r="C210" s="6"/>
      <c r="D210" s="6"/>
      <c r="E210" s="6"/>
      <c r="J210" s="7"/>
    </row>
    <row r="211" spans="3:10">
      <c r="C211" s="6"/>
      <c r="D211" s="6"/>
      <c r="E211" s="6"/>
      <c r="J211" s="7"/>
    </row>
    <row r="212" spans="3:10">
      <c r="C212" s="6"/>
      <c r="D212" s="6"/>
      <c r="E212" s="6"/>
      <c r="J212" s="7"/>
    </row>
    <row r="213" spans="3:10">
      <c r="C213" s="6"/>
      <c r="D213" s="6"/>
      <c r="E213" s="6"/>
      <c r="J213" s="7"/>
    </row>
    <row r="214" spans="3:10">
      <c r="C214" s="6"/>
      <c r="D214" s="6"/>
      <c r="E214" s="6"/>
      <c r="J214" s="7"/>
    </row>
    <row r="215" spans="3:10">
      <c r="C215" s="6"/>
      <c r="D215" s="6"/>
      <c r="E215" s="6"/>
      <c r="J215" s="7"/>
    </row>
    <row r="216" spans="3:10">
      <c r="C216" s="6"/>
      <c r="D216" s="6"/>
      <c r="E216" s="6"/>
      <c r="J216" s="7"/>
    </row>
    <row r="217" spans="3:10">
      <c r="C217" s="6"/>
      <c r="D217" s="6"/>
      <c r="E217" s="6"/>
      <c r="J217" s="7"/>
    </row>
    <row r="218" spans="3:10">
      <c r="C218" s="6"/>
      <c r="D218" s="6"/>
      <c r="E218" s="6"/>
      <c r="J218" s="7"/>
    </row>
    <row r="219" spans="3:10">
      <c r="C219" s="6"/>
      <c r="D219" s="6"/>
      <c r="E219" s="6"/>
      <c r="J219" s="7"/>
    </row>
    <row r="220" spans="3:10">
      <c r="C220" s="6"/>
      <c r="D220" s="6"/>
      <c r="E220" s="6"/>
      <c r="J220" s="7"/>
    </row>
    <row r="221" spans="3:10">
      <c r="C221" s="6"/>
      <c r="D221" s="6"/>
      <c r="E221" s="6"/>
      <c r="J221" s="7"/>
    </row>
    <row r="222" spans="3:10">
      <c r="C222" s="6"/>
      <c r="D222" s="6"/>
      <c r="E222" s="6"/>
      <c r="J222" s="7"/>
    </row>
    <row r="223" spans="3:10">
      <c r="C223" s="6"/>
      <c r="D223" s="6"/>
      <c r="E223" s="6"/>
      <c r="J223" s="7"/>
    </row>
    <row r="224" spans="3:10">
      <c r="C224" s="6"/>
      <c r="D224" s="6"/>
      <c r="E224" s="6"/>
      <c r="J224" s="7"/>
    </row>
    <row r="225" spans="3:10">
      <c r="C225" s="6"/>
      <c r="D225" s="6"/>
      <c r="E225" s="6"/>
      <c r="J225" s="7"/>
    </row>
    <row r="226" spans="3:10">
      <c r="C226" s="6"/>
      <c r="D226" s="6"/>
      <c r="E226" s="6"/>
      <c r="J226" s="7"/>
    </row>
    <row r="227" spans="3:10">
      <c r="C227" s="6"/>
      <c r="D227" s="6"/>
      <c r="E227" s="6"/>
      <c r="J227" s="7"/>
    </row>
    <row r="228" spans="3:10">
      <c r="C228" s="6"/>
      <c r="D228" s="6"/>
      <c r="E228" s="6"/>
      <c r="J228" s="7"/>
    </row>
    <row r="229" spans="3:10">
      <c r="C229" s="6"/>
      <c r="D229" s="6"/>
      <c r="E229" s="6"/>
      <c r="J229" s="7"/>
    </row>
    <row r="230" spans="3:10">
      <c r="C230" s="6"/>
      <c r="D230" s="6"/>
      <c r="E230" s="6"/>
      <c r="J230" s="7"/>
    </row>
    <row r="231" spans="3:10">
      <c r="C231" s="6"/>
      <c r="D231" s="6"/>
      <c r="E231" s="6"/>
      <c r="J231" s="7"/>
    </row>
    <row r="232" spans="3:10">
      <c r="C232" s="6"/>
      <c r="D232" s="6"/>
      <c r="E232" s="6"/>
      <c r="J232" s="7"/>
    </row>
    <row r="233" spans="3:10">
      <c r="C233" s="6"/>
      <c r="D233" s="6"/>
      <c r="E233" s="6"/>
      <c r="J233" s="7"/>
    </row>
    <row r="234" spans="3:10">
      <c r="C234" s="6"/>
      <c r="D234" s="6"/>
      <c r="E234" s="6"/>
      <c r="J234" s="7"/>
    </row>
    <row r="235" spans="3:10">
      <c r="C235" s="6"/>
      <c r="D235" s="6"/>
      <c r="E235" s="6"/>
      <c r="J235" s="7"/>
    </row>
    <row r="236" spans="3:10">
      <c r="C236" s="6"/>
      <c r="D236" s="6"/>
      <c r="E236" s="6"/>
      <c r="J236" s="7"/>
    </row>
    <row r="237" spans="3:10">
      <c r="C237" s="6"/>
      <c r="D237" s="6"/>
      <c r="E237" s="6"/>
      <c r="J237" s="7"/>
    </row>
    <row r="238" spans="3:10">
      <c r="C238" s="6"/>
      <c r="D238" s="6"/>
      <c r="E238" s="6"/>
      <c r="J238" s="7"/>
    </row>
    <row r="239" spans="3:10">
      <c r="C239" s="6"/>
      <c r="D239" s="6"/>
      <c r="E239" s="6"/>
      <c r="J239" s="7"/>
    </row>
    <row r="240" spans="3:10">
      <c r="C240" s="6"/>
      <c r="D240" s="6"/>
      <c r="E240" s="6"/>
      <c r="J240" s="7"/>
    </row>
    <row r="241" spans="3:10">
      <c r="C241" s="6"/>
      <c r="D241" s="6"/>
      <c r="E241" s="6"/>
      <c r="J241" s="7"/>
    </row>
    <row r="242" spans="3:10">
      <c r="C242" s="6"/>
      <c r="D242" s="6"/>
      <c r="E242" s="6"/>
      <c r="J242" s="7"/>
    </row>
    <row r="243" spans="3:10">
      <c r="C243" s="6"/>
      <c r="D243" s="6"/>
      <c r="E243" s="6"/>
      <c r="J243" s="7"/>
    </row>
    <row r="244" spans="3:10">
      <c r="C244" s="6"/>
      <c r="D244" s="6"/>
      <c r="E244" s="6"/>
      <c r="J244" s="7"/>
    </row>
    <row r="245" spans="3:10">
      <c r="C245" s="6"/>
      <c r="D245" s="6"/>
      <c r="E245" s="6"/>
      <c r="J245" s="7"/>
    </row>
    <row r="246" spans="3:10">
      <c r="C246" s="6"/>
      <c r="D246" s="6"/>
      <c r="E246" s="6"/>
      <c r="J246" s="7"/>
    </row>
    <row r="247" spans="3:10">
      <c r="C247" s="6"/>
      <c r="D247" s="6"/>
      <c r="E247" s="6"/>
      <c r="J247" s="7"/>
    </row>
    <row r="248" spans="3:10">
      <c r="C248" s="6"/>
      <c r="D248" s="6"/>
      <c r="E248" s="6"/>
      <c r="J248" s="7"/>
    </row>
    <row r="249" spans="3:10">
      <c r="C249" s="6"/>
      <c r="D249" s="6"/>
      <c r="E249" s="6"/>
      <c r="J249" s="7"/>
    </row>
    <row r="250" spans="3:10">
      <c r="C250" s="6"/>
      <c r="D250" s="6"/>
      <c r="E250" s="6"/>
      <c r="J250" s="7"/>
    </row>
    <row r="251" spans="3:10">
      <c r="C251" s="6"/>
      <c r="D251" s="6"/>
      <c r="E251" s="6"/>
      <c r="J251" s="7"/>
    </row>
    <row r="252" spans="3:10">
      <c r="C252" s="6"/>
      <c r="D252" s="6"/>
      <c r="E252" s="6"/>
      <c r="J252" s="7"/>
    </row>
    <row r="253" spans="3:10">
      <c r="C253" s="6"/>
      <c r="D253" s="6"/>
      <c r="E253" s="6"/>
      <c r="J253" s="7"/>
    </row>
    <row r="254" spans="3:10">
      <c r="C254" s="6"/>
      <c r="D254" s="6"/>
      <c r="E254" s="6"/>
      <c r="J254" s="7"/>
    </row>
    <row r="255" spans="3:10">
      <c r="C255" s="6"/>
      <c r="D255" s="6"/>
      <c r="E255" s="6"/>
      <c r="J255" s="7"/>
    </row>
    <row r="256" spans="3:10">
      <c r="C256" s="6"/>
      <c r="D256" s="6"/>
      <c r="E256" s="6"/>
      <c r="J256" s="7"/>
    </row>
    <row r="257" spans="3:10">
      <c r="C257" s="6"/>
      <c r="D257" s="6"/>
      <c r="E257" s="6"/>
      <c r="J257" s="7"/>
    </row>
    <row r="258" spans="3:10">
      <c r="C258" s="6"/>
      <c r="D258" s="6"/>
      <c r="E258" s="6"/>
      <c r="J258" s="7"/>
    </row>
    <row r="259" spans="3:10">
      <c r="C259" s="6"/>
      <c r="D259" s="6"/>
      <c r="E259" s="6"/>
      <c r="J259" s="7"/>
    </row>
    <row r="260" spans="3:10">
      <c r="C260" s="6"/>
      <c r="D260" s="6"/>
      <c r="E260" s="6"/>
      <c r="J260" s="7"/>
    </row>
    <row r="261" spans="3:10">
      <c r="C261" s="6"/>
      <c r="D261" s="6"/>
      <c r="E261" s="6"/>
      <c r="J261" s="7"/>
    </row>
    <row r="262" spans="3:10">
      <c r="C262" s="6"/>
      <c r="D262" s="6"/>
      <c r="E262" s="6"/>
      <c r="J262" s="7"/>
    </row>
    <row r="263" spans="3:10">
      <c r="C263" s="6"/>
      <c r="D263" s="6"/>
      <c r="E263" s="6"/>
      <c r="J263" s="7"/>
    </row>
    <row r="264" spans="3:10">
      <c r="C264" s="6"/>
      <c r="D264" s="6"/>
      <c r="E264" s="6"/>
      <c r="J264" s="7"/>
    </row>
    <row r="265" spans="3:10">
      <c r="C265" s="6"/>
      <c r="D265" s="6"/>
      <c r="E265" s="6"/>
      <c r="J265" s="7"/>
    </row>
    <row r="266" spans="3:10">
      <c r="C266" s="6"/>
      <c r="D266" s="6"/>
      <c r="E266" s="6"/>
      <c r="J266" s="7"/>
    </row>
    <row r="267" spans="3:10">
      <c r="C267" s="6"/>
      <c r="D267" s="6"/>
      <c r="E267" s="6"/>
      <c r="J267" s="7"/>
    </row>
    <row r="268" spans="3:10">
      <c r="C268" s="6"/>
      <c r="D268" s="6"/>
      <c r="E268" s="6"/>
      <c r="J268" s="7"/>
    </row>
    <row r="269" spans="3:10">
      <c r="C269" s="6"/>
      <c r="D269" s="6"/>
      <c r="E269" s="6"/>
      <c r="J269" s="7"/>
    </row>
    <row r="270" spans="3:10">
      <c r="C270" s="6"/>
      <c r="D270" s="6"/>
      <c r="E270" s="6"/>
      <c r="J270" s="7"/>
    </row>
    <row r="271" spans="3:10">
      <c r="C271" s="6"/>
      <c r="D271" s="6"/>
      <c r="E271" s="6"/>
      <c r="J271" s="7"/>
    </row>
    <row r="272" spans="3:10">
      <c r="C272" s="6"/>
      <c r="D272" s="6"/>
      <c r="E272" s="6"/>
      <c r="J272" s="7"/>
    </row>
    <row r="273" spans="3:10">
      <c r="C273" s="6"/>
      <c r="D273" s="6"/>
      <c r="E273" s="6"/>
      <c r="J273" s="7"/>
    </row>
    <row r="274" spans="3:10">
      <c r="C274" s="6"/>
      <c r="D274" s="6"/>
      <c r="E274" s="6"/>
      <c r="J274" s="7"/>
    </row>
    <row r="275" spans="3:10">
      <c r="C275" s="6"/>
      <c r="D275" s="6"/>
      <c r="E275" s="6"/>
      <c r="J275" s="7"/>
    </row>
    <row r="276" spans="3:10">
      <c r="C276" s="6"/>
      <c r="D276" s="6"/>
      <c r="E276" s="6"/>
      <c r="J276" s="7"/>
    </row>
    <row r="277" spans="3:10">
      <c r="C277" s="6"/>
      <c r="D277" s="6"/>
      <c r="E277" s="6"/>
      <c r="J277" s="7"/>
    </row>
    <row r="278" spans="3:10">
      <c r="C278" s="6"/>
      <c r="D278" s="6"/>
      <c r="E278" s="6"/>
      <c r="J278" s="7"/>
    </row>
    <row r="279" spans="3:10">
      <c r="C279" s="6"/>
      <c r="D279" s="6"/>
      <c r="E279" s="6"/>
      <c r="J279" s="7"/>
    </row>
    <row r="280" spans="3:10">
      <c r="C280" s="6"/>
      <c r="D280" s="6"/>
      <c r="E280" s="6"/>
      <c r="J280" s="7"/>
    </row>
    <row r="281" spans="3:10">
      <c r="C281" s="6"/>
      <c r="D281" s="6"/>
      <c r="E281" s="6"/>
      <c r="J281" s="7"/>
    </row>
    <row r="282" spans="3:10">
      <c r="C282" s="6"/>
      <c r="D282" s="6"/>
      <c r="E282" s="6"/>
      <c r="J282" s="7"/>
    </row>
    <row r="283" spans="3:10">
      <c r="C283" s="6"/>
      <c r="D283" s="6"/>
      <c r="E283" s="6"/>
      <c r="J283" s="7"/>
    </row>
    <row r="284" spans="3:10">
      <c r="C284" s="6"/>
      <c r="D284" s="6"/>
      <c r="E284" s="6"/>
      <c r="J284" s="7"/>
    </row>
    <row r="285" spans="3:10">
      <c r="C285" s="6"/>
      <c r="D285" s="6"/>
      <c r="E285" s="6"/>
      <c r="J285" s="7"/>
    </row>
    <row r="286" spans="3:10">
      <c r="C286" s="6"/>
      <c r="D286" s="6"/>
      <c r="E286" s="6"/>
      <c r="J286" s="7"/>
    </row>
    <row r="287" spans="3:10">
      <c r="C287" s="6"/>
      <c r="D287" s="6"/>
      <c r="E287" s="6"/>
      <c r="J287" s="7"/>
    </row>
    <row r="288" spans="3:10">
      <c r="C288" s="6"/>
      <c r="D288" s="6"/>
      <c r="E288" s="6"/>
      <c r="J288" s="7"/>
    </row>
    <row r="289" spans="3:10">
      <c r="C289" s="6"/>
      <c r="D289" s="6"/>
      <c r="E289" s="6"/>
      <c r="J289" s="7"/>
    </row>
    <row r="290" spans="3:10">
      <c r="C290" s="6"/>
      <c r="D290" s="6"/>
      <c r="E290" s="6"/>
      <c r="J290" s="7"/>
    </row>
    <row r="291" spans="3:10">
      <c r="C291" s="6"/>
      <c r="D291" s="6"/>
      <c r="E291" s="6"/>
      <c r="J291" s="7"/>
    </row>
    <row r="292" spans="3:10">
      <c r="C292" s="6"/>
      <c r="D292" s="6"/>
      <c r="E292" s="6"/>
      <c r="J292" s="7"/>
    </row>
    <row r="293" spans="3:10">
      <c r="C293" s="6"/>
      <c r="D293" s="6"/>
      <c r="E293" s="6"/>
      <c r="J293" s="7"/>
    </row>
    <row r="294" spans="3:10">
      <c r="C294" s="6"/>
      <c r="D294" s="6"/>
      <c r="E294" s="6"/>
      <c r="J294" s="7"/>
    </row>
    <row r="295" spans="3:10">
      <c r="C295" s="6"/>
      <c r="D295" s="6"/>
      <c r="E295" s="6"/>
      <c r="J295" s="7"/>
    </row>
    <row r="296" spans="3:10">
      <c r="C296" s="6"/>
      <c r="D296" s="6"/>
      <c r="E296" s="6"/>
      <c r="J296" s="7"/>
    </row>
    <row r="297" spans="3:10">
      <c r="C297" s="6"/>
      <c r="D297" s="6"/>
      <c r="E297" s="6"/>
      <c r="J297" s="7"/>
    </row>
    <row r="298" spans="3:10">
      <c r="C298" s="6"/>
      <c r="D298" s="6"/>
      <c r="E298" s="6"/>
      <c r="J298" s="7"/>
    </row>
    <row r="299" spans="3:10">
      <c r="C299" s="6"/>
      <c r="D299" s="6"/>
      <c r="E299" s="6"/>
      <c r="J299" s="7"/>
    </row>
    <row r="300" spans="3:10">
      <c r="C300" s="6"/>
      <c r="D300" s="6"/>
      <c r="E300" s="6"/>
      <c r="J300" s="7"/>
    </row>
    <row r="301" spans="3:10">
      <c r="C301" s="6"/>
      <c r="D301" s="6"/>
      <c r="E301" s="6"/>
      <c r="J301" s="7"/>
    </row>
    <row r="302" spans="3:10">
      <c r="C302" s="6"/>
      <c r="D302" s="6"/>
      <c r="E302" s="6"/>
      <c r="J302" s="7"/>
    </row>
    <row r="303" spans="3:10">
      <c r="C303" s="6"/>
      <c r="D303" s="6"/>
      <c r="E303" s="6"/>
      <c r="J303" s="7"/>
    </row>
    <row r="304" spans="3:10">
      <c r="C304" s="6"/>
      <c r="D304" s="6"/>
      <c r="E304" s="6"/>
      <c r="J304" s="7"/>
    </row>
    <row r="305" spans="3:10">
      <c r="C305" s="6"/>
      <c r="D305" s="6"/>
      <c r="E305" s="6"/>
      <c r="J305" s="7"/>
    </row>
    <row r="306" spans="3:10">
      <c r="C306" s="6"/>
      <c r="D306" s="6"/>
      <c r="E306" s="6"/>
      <c r="J306" s="7"/>
    </row>
    <row r="307" spans="3:10">
      <c r="C307" s="6"/>
      <c r="D307" s="6"/>
      <c r="E307" s="6"/>
      <c r="J307" s="7"/>
    </row>
    <row r="308" spans="3:10">
      <c r="C308" s="6"/>
      <c r="D308" s="6"/>
      <c r="E308" s="6"/>
      <c r="J308" s="7"/>
    </row>
    <row r="309" spans="3:10">
      <c r="C309" s="6"/>
      <c r="D309" s="6"/>
      <c r="E309" s="6"/>
      <c r="J309" s="7"/>
    </row>
    <row r="310" spans="3:10">
      <c r="C310" s="6"/>
      <c r="D310" s="6"/>
      <c r="E310" s="6"/>
      <c r="J310" s="7"/>
    </row>
    <row r="311" spans="3:10">
      <c r="C311" s="6"/>
      <c r="D311" s="6"/>
      <c r="E311" s="6"/>
      <c r="J311" s="7"/>
    </row>
    <row r="312" spans="3:10">
      <c r="C312" s="6"/>
      <c r="D312" s="6"/>
      <c r="E312" s="6"/>
      <c r="J312" s="7"/>
    </row>
    <row r="313" spans="3:10">
      <c r="C313" s="6"/>
      <c r="D313" s="6"/>
      <c r="E313" s="6"/>
      <c r="J313" s="7"/>
    </row>
    <row r="314" spans="3:10">
      <c r="C314" s="6"/>
      <c r="D314" s="6"/>
      <c r="E314" s="6"/>
      <c r="J314" s="7"/>
    </row>
    <row r="315" spans="3:10">
      <c r="C315" s="6"/>
      <c r="D315" s="6"/>
      <c r="E315" s="6"/>
      <c r="J315" s="7"/>
    </row>
    <row r="316" spans="3:10">
      <c r="C316" s="6"/>
      <c r="D316" s="6"/>
      <c r="E316" s="6"/>
      <c r="J316" s="7"/>
    </row>
    <row r="317" spans="3:10">
      <c r="C317" s="6"/>
      <c r="D317" s="6"/>
      <c r="E317" s="6"/>
      <c r="J317" s="7"/>
    </row>
    <row r="318" spans="3:10">
      <c r="C318" s="6"/>
      <c r="D318" s="6"/>
      <c r="E318" s="6"/>
      <c r="J318" s="7"/>
    </row>
    <row r="319" spans="3:10">
      <c r="C319" s="6"/>
      <c r="D319" s="6"/>
      <c r="E319" s="6"/>
      <c r="J319" s="7"/>
    </row>
    <row r="320" spans="3:10">
      <c r="C320" s="6"/>
      <c r="D320" s="6"/>
      <c r="E320" s="6"/>
      <c r="J320" s="7"/>
    </row>
    <row r="321" spans="3:10">
      <c r="C321" s="6"/>
      <c r="D321" s="6"/>
      <c r="E321" s="6"/>
      <c r="J321" s="7"/>
    </row>
    <row r="322" spans="3:10">
      <c r="C322" s="6"/>
      <c r="D322" s="6"/>
      <c r="E322" s="6"/>
      <c r="J322" s="7"/>
    </row>
    <row r="323" spans="3:10">
      <c r="C323" s="6"/>
      <c r="D323" s="6"/>
      <c r="E323" s="6"/>
      <c r="J323" s="7"/>
    </row>
    <row r="324" spans="3:10">
      <c r="C324" s="6"/>
      <c r="D324" s="6"/>
      <c r="E324" s="6"/>
      <c r="J324" s="7"/>
    </row>
    <row r="325" spans="3:10">
      <c r="C325" s="6"/>
      <c r="D325" s="6"/>
      <c r="E325" s="6"/>
      <c r="J325" s="7"/>
    </row>
    <row r="326" spans="3:10">
      <c r="C326" s="6"/>
      <c r="D326" s="6"/>
      <c r="E326" s="6"/>
      <c r="J326" s="7"/>
    </row>
    <row r="327" spans="3:10">
      <c r="C327" s="6"/>
      <c r="D327" s="6"/>
      <c r="E327" s="6"/>
      <c r="J327" s="7"/>
    </row>
    <row r="328" spans="3:10">
      <c r="C328" s="6"/>
      <c r="D328" s="6"/>
      <c r="E328" s="6"/>
      <c r="J328" s="7"/>
    </row>
    <row r="329" spans="3:10">
      <c r="C329" s="6"/>
      <c r="D329" s="6"/>
      <c r="E329" s="6"/>
      <c r="J329" s="7"/>
    </row>
    <row r="330" spans="3:10">
      <c r="C330" s="6"/>
      <c r="D330" s="6"/>
      <c r="E330" s="6"/>
      <c r="J330" s="7"/>
    </row>
    <row r="331" spans="3:10">
      <c r="C331" s="6"/>
      <c r="D331" s="6"/>
      <c r="E331" s="6"/>
      <c r="J331" s="7"/>
    </row>
    <row r="332" spans="3:10">
      <c r="C332" s="6"/>
      <c r="D332" s="6"/>
      <c r="E332" s="6"/>
      <c r="J332" s="7"/>
    </row>
    <row r="333" spans="3:10">
      <c r="C333" s="6"/>
      <c r="D333" s="6"/>
      <c r="E333" s="6"/>
      <c r="J333" s="7"/>
    </row>
    <row r="334" spans="3:10">
      <c r="C334" s="6"/>
      <c r="D334" s="6"/>
      <c r="E334" s="6"/>
      <c r="J334" s="7"/>
    </row>
    <row r="335" spans="3:10">
      <c r="C335" s="6"/>
      <c r="D335" s="6"/>
      <c r="E335" s="6"/>
      <c r="J335" s="7"/>
    </row>
    <row r="336" spans="3:10">
      <c r="C336" s="6"/>
      <c r="D336" s="6"/>
      <c r="E336" s="6"/>
      <c r="J336" s="7"/>
    </row>
    <row r="337" spans="3:10">
      <c r="C337" s="6"/>
      <c r="D337" s="6"/>
      <c r="E337" s="6"/>
      <c r="J337" s="7"/>
    </row>
    <row r="338" spans="3:10">
      <c r="C338" s="6"/>
      <c r="D338" s="6"/>
      <c r="E338" s="6"/>
      <c r="J338" s="7"/>
    </row>
    <row r="339" spans="3:10">
      <c r="C339" s="6"/>
      <c r="D339" s="6"/>
      <c r="E339" s="6"/>
      <c r="J339" s="7"/>
    </row>
    <row r="340" spans="3:10">
      <c r="C340" s="6"/>
      <c r="D340" s="6"/>
      <c r="E340" s="6"/>
      <c r="J340" s="7"/>
    </row>
    <row r="341" spans="3:10">
      <c r="C341" s="6"/>
      <c r="D341" s="6"/>
      <c r="E341" s="6"/>
      <c r="J341" s="7"/>
    </row>
    <row r="342" spans="3:10">
      <c r="C342" s="6"/>
      <c r="D342" s="6"/>
      <c r="E342" s="6"/>
      <c r="J342" s="7"/>
    </row>
    <row r="343" spans="3:10">
      <c r="C343" s="6"/>
      <c r="D343" s="6"/>
      <c r="E343" s="6"/>
      <c r="J343" s="7"/>
    </row>
    <row r="344" spans="3:10">
      <c r="C344" s="6"/>
      <c r="D344" s="6"/>
      <c r="E344" s="6"/>
      <c r="J344" s="7"/>
    </row>
    <row r="345" spans="3:10">
      <c r="C345" s="6"/>
      <c r="D345" s="6"/>
      <c r="E345" s="6"/>
      <c r="J345" s="7"/>
    </row>
    <row r="346" spans="3:10">
      <c r="C346" s="6"/>
      <c r="D346" s="6"/>
      <c r="E346" s="6"/>
      <c r="J346" s="7"/>
    </row>
    <row r="347" spans="3:10">
      <c r="C347" s="6"/>
      <c r="D347" s="6"/>
      <c r="E347" s="6"/>
      <c r="J347" s="7"/>
    </row>
    <row r="348" spans="3:10">
      <c r="C348" s="6"/>
      <c r="D348" s="6"/>
      <c r="E348" s="6"/>
      <c r="J348" s="7"/>
    </row>
    <row r="349" spans="3:10">
      <c r="C349" s="6"/>
      <c r="D349" s="6"/>
      <c r="E349" s="6"/>
      <c r="J349" s="7"/>
    </row>
    <row r="350" spans="3:10">
      <c r="C350" s="6"/>
      <c r="D350" s="6"/>
      <c r="E350" s="6"/>
      <c r="J350" s="7"/>
    </row>
    <row r="351" spans="3:10">
      <c r="C351" s="6"/>
      <c r="D351" s="6"/>
      <c r="E351" s="6"/>
      <c r="J351" s="7"/>
    </row>
    <row r="352" spans="3:10">
      <c r="C352" s="6"/>
      <c r="D352" s="6"/>
      <c r="E352" s="6"/>
      <c r="J352" s="7"/>
    </row>
    <row r="353" spans="3:10">
      <c r="C353" s="6"/>
      <c r="D353" s="6"/>
      <c r="E353" s="6"/>
      <c r="J353" s="7"/>
    </row>
    <row r="354" spans="3:10">
      <c r="C354" s="6"/>
      <c r="D354" s="6"/>
      <c r="E354" s="6"/>
      <c r="J354" s="7"/>
    </row>
    <row r="355" spans="3:10">
      <c r="C355" s="6"/>
      <c r="D355" s="6"/>
      <c r="E355" s="6"/>
      <c r="J355" s="7"/>
    </row>
    <row r="356" spans="3:10">
      <c r="C356" s="6"/>
      <c r="D356" s="6"/>
      <c r="E356" s="6"/>
      <c r="J356" s="7"/>
    </row>
    <row r="357" spans="3:10">
      <c r="C357" s="6"/>
      <c r="D357" s="6"/>
      <c r="E357" s="6"/>
      <c r="J357" s="7"/>
    </row>
    <row r="358" spans="3:10">
      <c r="C358" s="6"/>
      <c r="D358" s="6"/>
      <c r="E358" s="6"/>
      <c r="J358" s="7"/>
    </row>
    <row r="359" spans="3:10">
      <c r="C359" s="6"/>
      <c r="D359" s="6"/>
      <c r="E359" s="6"/>
      <c r="J359" s="7"/>
    </row>
    <row r="360" spans="3:10">
      <c r="C360" s="6"/>
      <c r="D360" s="6"/>
      <c r="E360" s="6"/>
      <c r="J360" s="7"/>
    </row>
    <row r="361" spans="3:10">
      <c r="C361" s="6"/>
      <c r="D361" s="6"/>
      <c r="E361" s="6"/>
      <c r="J361" s="7"/>
    </row>
    <row r="362" spans="3:10">
      <c r="C362" s="6"/>
      <c r="D362" s="6"/>
      <c r="E362" s="6"/>
      <c r="J362" s="7"/>
    </row>
    <row r="363" spans="3:10">
      <c r="C363" s="6"/>
      <c r="D363" s="6"/>
      <c r="E363" s="6"/>
      <c r="J363" s="7"/>
    </row>
    <row r="364" spans="3:10">
      <c r="C364" s="6"/>
      <c r="D364" s="6"/>
      <c r="E364" s="6"/>
      <c r="J364" s="7"/>
    </row>
    <row r="365" spans="3:10">
      <c r="C365" s="6"/>
      <c r="D365" s="6"/>
      <c r="E365" s="6"/>
      <c r="J365" s="7"/>
    </row>
    <row r="366" spans="3:10">
      <c r="C366" s="6"/>
      <c r="D366" s="6"/>
      <c r="E366" s="6"/>
      <c r="J366" s="7"/>
    </row>
    <row r="367" spans="3:10">
      <c r="C367" s="6"/>
      <c r="D367" s="6"/>
      <c r="E367" s="6"/>
      <c r="J367" s="7"/>
    </row>
    <row r="368" spans="3:10">
      <c r="C368" s="6"/>
      <c r="D368" s="6"/>
      <c r="E368" s="6"/>
      <c r="J368" s="7"/>
    </row>
    <row r="369" spans="3:10">
      <c r="C369" s="6"/>
      <c r="D369" s="6"/>
      <c r="E369" s="6"/>
      <c r="J369" s="7"/>
    </row>
    <row r="370" spans="3:10">
      <c r="C370" s="6"/>
      <c r="D370" s="6"/>
      <c r="E370" s="6"/>
      <c r="J370" s="7"/>
    </row>
    <row r="371" spans="3:10">
      <c r="C371" s="6"/>
      <c r="D371" s="6"/>
      <c r="E371" s="6"/>
      <c r="J371" s="7"/>
    </row>
    <row r="372" spans="3:10">
      <c r="C372" s="6"/>
      <c r="D372" s="6"/>
      <c r="E372" s="6"/>
      <c r="J372" s="7"/>
    </row>
    <row r="373" spans="3:10">
      <c r="C373" s="6"/>
      <c r="D373" s="6"/>
      <c r="E373" s="6"/>
      <c r="J373" s="7"/>
    </row>
    <row r="374" spans="3:10">
      <c r="C374" s="6"/>
      <c r="D374" s="6"/>
      <c r="E374" s="6"/>
      <c r="J374" s="7"/>
    </row>
    <row r="375" spans="3:10">
      <c r="C375" s="6"/>
      <c r="D375" s="6"/>
      <c r="E375" s="6"/>
      <c r="J375" s="7"/>
    </row>
    <row r="376" spans="3:10">
      <c r="C376" s="6"/>
      <c r="D376" s="6"/>
      <c r="E376" s="6"/>
      <c r="J376" s="7"/>
    </row>
    <row r="377" spans="3:10">
      <c r="C377" s="6"/>
      <c r="D377" s="6"/>
      <c r="E377" s="6"/>
      <c r="J377" s="7"/>
    </row>
    <row r="378" spans="3:10">
      <c r="C378" s="6"/>
      <c r="D378" s="6"/>
      <c r="E378" s="6"/>
      <c r="J378" s="7"/>
    </row>
    <row r="379" spans="3:10">
      <c r="C379" s="6"/>
      <c r="D379" s="6"/>
      <c r="E379" s="6"/>
      <c r="J379" s="7"/>
    </row>
    <row r="380" spans="3:10">
      <c r="C380" s="6"/>
      <c r="D380" s="6"/>
      <c r="E380" s="6"/>
      <c r="J380" s="7"/>
    </row>
    <row r="381" spans="3:10">
      <c r="C381" s="6"/>
      <c r="D381" s="6"/>
      <c r="E381" s="6"/>
      <c r="J381" s="7"/>
    </row>
    <row r="382" spans="3:10">
      <c r="C382" s="6"/>
      <c r="D382" s="6"/>
      <c r="E382" s="6"/>
      <c r="J382" s="7"/>
    </row>
    <row r="383" spans="3:10">
      <c r="C383" s="6"/>
      <c r="D383" s="6"/>
      <c r="E383" s="6"/>
      <c r="J383" s="7"/>
    </row>
    <row r="384" spans="3:10">
      <c r="C384" s="6"/>
      <c r="D384" s="6"/>
      <c r="E384" s="6"/>
      <c r="J384" s="7"/>
    </row>
    <row r="385" spans="3:10">
      <c r="C385" s="6"/>
      <c r="D385" s="6"/>
      <c r="E385" s="6"/>
      <c r="J385" s="7"/>
    </row>
    <row r="386" spans="3:10">
      <c r="C386" s="6"/>
      <c r="D386" s="6"/>
      <c r="E386" s="6"/>
      <c r="J386" s="7"/>
    </row>
    <row r="387" spans="3:10">
      <c r="C387" s="6"/>
      <c r="D387" s="6"/>
      <c r="E387" s="6"/>
      <c r="J387" s="7"/>
    </row>
    <row r="388" spans="3:10">
      <c r="C388" s="6"/>
      <c r="D388" s="6"/>
      <c r="E388" s="6"/>
      <c r="J388" s="7"/>
    </row>
    <row r="389" spans="3:10">
      <c r="C389" s="6"/>
      <c r="D389" s="6"/>
      <c r="E389" s="6"/>
      <c r="J389" s="7"/>
    </row>
    <row r="390" spans="3:10">
      <c r="C390" s="6"/>
      <c r="D390" s="6"/>
      <c r="E390" s="6"/>
      <c r="J390" s="7"/>
    </row>
    <row r="391" spans="3:10">
      <c r="C391" s="6"/>
      <c r="D391" s="6"/>
      <c r="E391" s="6"/>
      <c r="J391" s="7"/>
    </row>
    <row r="392" spans="3:10">
      <c r="C392" s="6"/>
      <c r="D392" s="6"/>
      <c r="E392" s="6"/>
      <c r="J392" s="7"/>
    </row>
    <row r="393" spans="3:10">
      <c r="C393" s="6"/>
      <c r="D393" s="6"/>
      <c r="E393" s="6"/>
      <c r="J393" s="7"/>
    </row>
    <row r="394" spans="3:10">
      <c r="C394" s="6"/>
      <c r="D394" s="6"/>
      <c r="E394" s="6"/>
      <c r="J394" s="7"/>
    </row>
    <row r="395" spans="3:10">
      <c r="C395" s="6"/>
      <c r="D395" s="6"/>
      <c r="E395" s="6"/>
      <c r="J395" s="7"/>
    </row>
    <row r="396" spans="3:10">
      <c r="C396" s="6"/>
      <c r="D396" s="6"/>
      <c r="E396" s="6"/>
      <c r="J396" s="7"/>
    </row>
    <row r="397" spans="3:10">
      <c r="C397" s="6"/>
      <c r="D397" s="6"/>
      <c r="E397" s="6"/>
      <c r="J397" s="7"/>
    </row>
    <row r="398" spans="3:10">
      <c r="C398" s="6"/>
      <c r="D398" s="6"/>
      <c r="E398" s="6"/>
      <c r="J398" s="7"/>
    </row>
    <row r="399" spans="3:10">
      <c r="C399" s="6"/>
      <c r="D399" s="6"/>
      <c r="E399" s="6"/>
      <c r="J399" s="7"/>
    </row>
    <row r="400" spans="3:10">
      <c r="C400" s="6"/>
      <c r="D400" s="6"/>
      <c r="E400" s="6"/>
      <c r="J400" s="7"/>
    </row>
    <row r="401" spans="3:10">
      <c r="C401" s="6"/>
      <c r="D401" s="6"/>
      <c r="E401" s="6"/>
      <c r="J401" s="7"/>
    </row>
    <row r="402" spans="3:10">
      <c r="C402" s="6"/>
      <c r="D402" s="6"/>
      <c r="E402" s="6"/>
      <c r="J402" s="7"/>
    </row>
    <row r="403" spans="3:10">
      <c r="C403" s="6"/>
      <c r="D403" s="6"/>
      <c r="E403" s="6"/>
      <c r="J403" s="7"/>
    </row>
    <row r="404" spans="3:10">
      <c r="C404" s="6"/>
      <c r="D404" s="6"/>
      <c r="E404" s="6"/>
      <c r="J404" s="7"/>
    </row>
    <row r="405" spans="3:10">
      <c r="C405" s="6"/>
      <c r="D405" s="6"/>
      <c r="E405" s="6"/>
      <c r="J405" s="7"/>
    </row>
    <row r="406" spans="3:10">
      <c r="C406" s="6"/>
      <c r="D406" s="6"/>
      <c r="E406" s="6"/>
      <c r="J406" s="7"/>
    </row>
    <row r="407" spans="3:10">
      <c r="C407" s="6"/>
      <c r="D407" s="6"/>
      <c r="E407" s="6"/>
      <c r="J407" s="7"/>
    </row>
    <row r="408" spans="3:10">
      <c r="C408" s="6"/>
      <c r="D408" s="6"/>
      <c r="E408" s="6"/>
      <c r="J408" s="7"/>
    </row>
    <row r="409" spans="3:10">
      <c r="C409" s="6"/>
      <c r="D409" s="6"/>
      <c r="E409" s="6"/>
      <c r="J409" s="7"/>
    </row>
    <row r="410" spans="3:10">
      <c r="C410" s="6"/>
      <c r="D410" s="6"/>
      <c r="E410" s="6"/>
      <c r="J410" s="7"/>
    </row>
    <row r="411" spans="3:10">
      <c r="C411" s="6"/>
      <c r="D411" s="6"/>
      <c r="E411" s="6"/>
      <c r="J411" s="7"/>
    </row>
    <row r="412" spans="3:10">
      <c r="C412" s="6"/>
      <c r="D412" s="6"/>
      <c r="E412" s="6"/>
      <c r="J412" s="7"/>
    </row>
    <row r="413" spans="3:10">
      <c r="C413" s="6"/>
      <c r="D413" s="6"/>
      <c r="E413" s="6"/>
      <c r="J413" s="7"/>
    </row>
    <row r="414" spans="3:10">
      <c r="C414" s="6"/>
      <c r="D414" s="6"/>
      <c r="E414" s="6"/>
      <c r="J414" s="7"/>
    </row>
    <row r="415" spans="3:10">
      <c r="C415" s="6"/>
      <c r="D415" s="6"/>
      <c r="E415" s="6"/>
      <c r="J415" s="7"/>
    </row>
    <row r="416" spans="3:10">
      <c r="C416" s="6"/>
      <c r="D416" s="6"/>
      <c r="E416" s="6"/>
      <c r="J416" s="7"/>
    </row>
    <row r="417" spans="3:10">
      <c r="C417" s="6"/>
      <c r="D417" s="6"/>
      <c r="E417" s="6"/>
      <c r="J417" s="7"/>
    </row>
    <row r="418" spans="3:10">
      <c r="C418" s="6"/>
      <c r="D418" s="6"/>
      <c r="E418" s="6"/>
      <c r="J418" s="7"/>
    </row>
    <row r="419" spans="3:10">
      <c r="C419" s="6"/>
      <c r="D419" s="6"/>
      <c r="E419" s="6"/>
      <c r="J419" s="7"/>
    </row>
    <row r="420" spans="3:10">
      <c r="C420" s="6"/>
      <c r="D420" s="6"/>
      <c r="E420" s="6"/>
      <c r="J420" s="7"/>
    </row>
    <row r="421" spans="3:10">
      <c r="C421" s="6"/>
      <c r="D421" s="6"/>
      <c r="E421" s="6"/>
      <c r="J421" s="7"/>
    </row>
    <row r="422" spans="3:10">
      <c r="C422" s="6"/>
      <c r="D422" s="6"/>
      <c r="E422" s="6"/>
      <c r="J422" s="7"/>
    </row>
    <row r="423" spans="3:10">
      <c r="C423" s="6"/>
      <c r="D423" s="6"/>
      <c r="E423" s="6"/>
      <c r="J423" s="7"/>
    </row>
    <row r="424" spans="3:10">
      <c r="C424" s="6"/>
      <c r="D424" s="6"/>
      <c r="E424" s="6"/>
      <c r="J424" s="7"/>
    </row>
    <row r="425" spans="3:10">
      <c r="C425" s="6"/>
      <c r="D425" s="6"/>
      <c r="E425" s="6"/>
      <c r="J425" s="7"/>
    </row>
    <row r="426" spans="3:10">
      <c r="C426" s="6"/>
      <c r="D426" s="6"/>
      <c r="E426" s="6"/>
      <c r="J426" s="7"/>
    </row>
    <row r="427" spans="3:10">
      <c r="C427" s="6"/>
      <c r="D427" s="6"/>
      <c r="E427" s="6"/>
      <c r="J427" s="7"/>
    </row>
    <row r="428" spans="3:10">
      <c r="C428" s="6"/>
      <c r="D428" s="6"/>
      <c r="E428" s="6"/>
      <c r="J428" s="7"/>
    </row>
    <row r="429" spans="3:10">
      <c r="C429" s="6"/>
      <c r="D429" s="6"/>
      <c r="E429" s="6"/>
      <c r="J429" s="7"/>
    </row>
    <row r="430" spans="3:10">
      <c r="C430" s="6"/>
      <c r="D430" s="6"/>
      <c r="E430" s="6"/>
      <c r="J430" s="7"/>
    </row>
    <row r="431" spans="3:10">
      <c r="C431" s="6"/>
      <c r="D431" s="6"/>
      <c r="E431" s="6"/>
      <c r="J431" s="7"/>
    </row>
    <row r="432" spans="3:10">
      <c r="C432" s="6"/>
      <c r="D432" s="6"/>
      <c r="E432" s="6"/>
      <c r="J432" s="7"/>
    </row>
    <row r="433" spans="3:10">
      <c r="C433" s="6"/>
      <c r="D433" s="6"/>
      <c r="E433" s="6"/>
      <c r="J433" s="7"/>
    </row>
    <row r="434" spans="3:10">
      <c r="C434" s="6"/>
      <c r="D434" s="6"/>
      <c r="E434" s="6"/>
      <c r="J434" s="7"/>
    </row>
    <row r="435" spans="3:10">
      <c r="C435" s="6"/>
      <c r="D435" s="6"/>
      <c r="E435" s="6"/>
      <c r="J435" s="7"/>
    </row>
    <row r="436" spans="3:10">
      <c r="C436" s="6"/>
      <c r="D436" s="6"/>
      <c r="E436" s="6"/>
      <c r="J436" s="7"/>
    </row>
    <row r="437" spans="3:10">
      <c r="C437" s="6"/>
      <c r="D437" s="6"/>
      <c r="E437" s="6"/>
      <c r="J437" s="7"/>
    </row>
    <row r="438" spans="3:10">
      <c r="C438" s="6"/>
      <c r="D438" s="6"/>
      <c r="E438" s="6"/>
      <c r="J438" s="7"/>
    </row>
    <row r="439" spans="3:10">
      <c r="C439" s="6"/>
      <c r="D439" s="6"/>
      <c r="E439" s="6"/>
      <c r="J439" s="7"/>
    </row>
    <row r="440" spans="3:10">
      <c r="C440" s="6"/>
      <c r="D440" s="6"/>
      <c r="E440" s="6"/>
      <c r="J440" s="7"/>
    </row>
    <row r="441" spans="3:10">
      <c r="C441" s="6"/>
      <c r="D441" s="6"/>
      <c r="E441" s="6"/>
      <c r="J441" s="7"/>
    </row>
    <row r="442" spans="3:10">
      <c r="C442" s="6"/>
      <c r="D442" s="6"/>
      <c r="E442" s="6"/>
      <c r="J442" s="7"/>
    </row>
    <row r="443" spans="3:10">
      <c r="C443" s="6"/>
      <c r="D443" s="6"/>
      <c r="E443" s="6"/>
      <c r="J443" s="7"/>
    </row>
    <row r="444" spans="3:10">
      <c r="C444" s="6"/>
      <c r="D444" s="6"/>
      <c r="E444" s="6"/>
      <c r="J444" s="7"/>
    </row>
    <row r="445" spans="3:10">
      <c r="C445" s="6"/>
      <c r="D445" s="6"/>
      <c r="E445" s="6"/>
      <c r="J445" s="7"/>
    </row>
    <row r="446" spans="3:10">
      <c r="C446" s="6"/>
      <c r="D446" s="6"/>
      <c r="E446" s="6"/>
      <c r="J446" s="7"/>
    </row>
    <row r="447" spans="3:10">
      <c r="C447" s="6"/>
      <c r="D447" s="6"/>
      <c r="E447" s="6"/>
      <c r="J447" s="7"/>
    </row>
    <row r="448" spans="3:10">
      <c r="C448" s="6"/>
      <c r="D448" s="6"/>
      <c r="E448" s="6"/>
      <c r="J448" s="7"/>
    </row>
    <row r="449" spans="3:10">
      <c r="C449" s="6"/>
      <c r="D449" s="6"/>
      <c r="E449" s="6"/>
      <c r="J449" s="7"/>
    </row>
    <row r="450" spans="3:10">
      <c r="C450" s="6"/>
      <c r="D450" s="6"/>
      <c r="E450" s="6"/>
      <c r="J450" s="7"/>
    </row>
    <row r="451" spans="3:10">
      <c r="C451" s="6"/>
      <c r="D451" s="6"/>
      <c r="E451" s="6"/>
      <c r="J451" s="7"/>
    </row>
    <row r="452" spans="3:10">
      <c r="C452" s="6"/>
      <c r="D452" s="6"/>
      <c r="E452" s="6"/>
      <c r="J452" s="7"/>
    </row>
    <row r="453" spans="3:10">
      <c r="C453" s="6"/>
      <c r="D453" s="6"/>
      <c r="E453" s="6"/>
      <c r="J453" s="7"/>
    </row>
    <row r="454" spans="3:10">
      <c r="C454" s="6"/>
      <c r="D454" s="6"/>
      <c r="E454" s="6"/>
      <c r="J454" s="7"/>
    </row>
    <row r="455" spans="3:10">
      <c r="C455" s="6"/>
      <c r="D455" s="6"/>
      <c r="E455" s="6"/>
      <c r="J455" s="7"/>
    </row>
    <row r="456" spans="3:10">
      <c r="C456" s="6"/>
      <c r="D456" s="6"/>
      <c r="E456" s="6"/>
      <c r="J456" s="7"/>
    </row>
    <row r="457" spans="3:10">
      <c r="C457" s="6"/>
      <c r="D457" s="6"/>
      <c r="E457" s="6"/>
      <c r="J457" s="7"/>
    </row>
    <row r="458" spans="3:10">
      <c r="C458" s="6"/>
      <c r="D458" s="6"/>
      <c r="E458" s="6"/>
      <c r="J458" s="7"/>
    </row>
    <row r="459" spans="3:10">
      <c r="C459" s="6"/>
      <c r="D459" s="6"/>
      <c r="E459" s="6"/>
      <c r="J459" s="7"/>
    </row>
    <row r="460" spans="3:10">
      <c r="C460" s="6"/>
      <c r="D460" s="6"/>
      <c r="E460" s="6"/>
      <c r="J460" s="7"/>
    </row>
    <row r="461" spans="3:10">
      <c r="C461" s="6"/>
      <c r="D461" s="6"/>
      <c r="E461" s="6"/>
      <c r="J461" s="7"/>
    </row>
    <row r="462" spans="3:10">
      <c r="C462" s="6"/>
      <c r="D462" s="6"/>
      <c r="E462" s="6"/>
      <c r="J462" s="7"/>
    </row>
    <row r="463" spans="3:10">
      <c r="C463" s="6"/>
      <c r="D463" s="6"/>
      <c r="E463" s="6"/>
      <c r="J463" s="7"/>
    </row>
    <row r="464" spans="3:10">
      <c r="C464" s="6"/>
      <c r="D464" s="6"/>
      <c r="E464" s="6"/>
      <c r="J464" s="7"/>
    </row>
    <row r="465" spans="3:10">
      <c r="C465" s="6"/>
      <c r="D465" s="6"/>
      <c r="E465" s="6"/>
      <c r="J465" s="7"/>
    </row>
    <row r="466" spans="3:10">
      <c r="C466" s="6"/>
      <c r="D466" s="6"/>
      <c r="E466" s="6"/>
      <c r="J466" s="7"/>
    </row>
    <row r="467" spans="3:10">
      <c r="C467" s="6"/>
      <c r="D467" s="6"/>
      <c r="E467" s="6"/>
      <c r="J467" s="7"/>
    </row>
    <row r="468" spans="3:10">
      <c r="C468" s="6"/>
      <c r="D468" s="6"/>
      <c r="E468" s="6"/>
      <c r="J468" s="7"/>
    </row>
    <row r="469" spans="3:10">
      <c r="C469" s="6"/>
      <c r="D469" s="6"/>
      <c r="E469" s="6"/>
      <c r="J469" s="7"/>
    </row>
    <row r="470" spans="3:10">
      <c r="C470" s="6"/>
      <c r="D470" s="6"/>
      <c r="E470" s="6"/>
      <c r="J470" s="7"/>
    </row>
    <row r="471" spans="3:10">
      <c r="C471" s="6"/>
      <c r="D471" s="6"/>
      <c r="E471" s="6"/>
      <c r="J471" s="7"/>
    </row>
    <row r="472" spans="3:10">
      <c r="C472" s="6"/>
      <c r="D472" s="6"/>
      <c r="E472" s="6"/>
      <c r="J472" s="7"/>
    </row>
    <row r="473" spans="3:10">
      <c r="C473" s="6"/>
      <c r="D473" s="6"/>
      <c r="E473" s="6"/>
      <c r="J473" s="7"/>
    </row>
    <row r="474" spans="3:10">
      <c r="C474" s="6"/>
      <c r="D474" s="6"/>
      <c r="E474" s="6"/>
      <c r="J474" s="7"/>
    </row>
    <row r="475" spans="3:10">
      <c r="C475" s="6"/>
      <c r="D475" s="6"/>
      <c r="E475" s="6"/>
      <c r="J475" s="7"/>
    </row>
    <row r="476" spans="3:10">
      <c r="C476" s="6"/>
      <c r="D476" s="6"/>
      <c r="E476" s="6"/>
      <c r="J476" s="7"/>
    </row>
    <row r="477" spans="3:10">
      <c r="C477" s="6"/>
      <c r="D477" s="6"/>
      <c r="E477" s="6"/>
      <c r="J477" s="7"/>
    </row>
    <row r="478" spans="3:10">
      <c r="C478" s="6"/>
      <c r="D478" s="6"/>
      <c r="E478" s="6"/>
      <c r="J478" s="7"/>
    </row>
    <row r="479" spans="3:10">
      <c r="C479" s="6"/>
      <c r="D479" s="6"/>
      <c r="E479" s="6"/>
      <c r="J479" s="7"/>
    </row>
    <row r="480" spans="3:10">
      <c r="C480" s="6"/>
      <c r="D480" s="6"/>
      <c r="E480" s="6"/>
      <c r="J480" s="7"/>
    </row>
    <row r="481" spans="3:10">
      <c r="C481" s="6"/>
      <c r="D481" s="6"/>
      <c r="E481" s="6"/>
      <c r="J481" s="7"/>
    </row>
    <row r="482" spans="3:10">
      <c r="C482" s="6"/>
      <c r="D482" s="6"/>
      <c r="E482" s="6"/>
      <c r="J482" s="7"/>
    </row>
    <row r="483" spans="3:10">
      <c r="C483" s="6"/>
      <c r="D483" s="6"/>
      <c r="E483" s="6"/>
      <c r="J483" s="7"/>
    </row>
    <row r="484" spans="3:10">
      <c r="C484" s="6"/>
      <c r="D484" s="6"/>
      <c r="E484" s="6"/>
      <c r="J484" s="7"/>
    </row>
    <row r="485" spans="3:10">
      <c r="C485" s="6"/>
      <c r="D485" s="6"/>
      <c r="E485" s="6"/>
      <c r="J485" s="7"/>
    </row>
    <row r="486" spans="3:10">
      <c r="C486" s="6"/>
      <c r="D486" s="6"/>
      <c r="E486" s="6"/>
      <c r="J486" s="7"/>
    </row>
    <row r="487" spans="3:10">
      <c r="C487" s="6"/>
      <c r="D487" s="6"/>
      <c r="E487" s="6"/>
      <c r="J487" s="7"/>
    </row>
    <row r="488" spans="3:10">
      <c r="C488" s="6"/>
      <c r="D488" s="6"/>
      <c r="E488" s="6"/>
      <c r="J488" s="7"/>
    </row>
    <row r="489" spans="3:10">
      <c r="C489" s="6"/>
      <c r="D489" s="6"/>
      <c r="E489" s="6"/>
      <c r="J489" s="7"/>
    </row>
    <row r="490" spans="3:10">
      <c r="C490" s="6"/>
      <c r="D490" s="6"/>
      <c r="E490" s="6"/>
      <c r="J490" s="7"/>
    </row>
    <row r="491" spans="3:10">
      <c r="C491" s="6"/>
      <c r="D491" s="6"/>
      <c r="E491" s="6"/>
      <c r="J491" s="7"/>
    </row>
    <row r="492" spans="3:10">
      <c r="C492" s="6"/>
      <c r="D492" s="6"/>
      <c r="E492" s="6"/>
      <c r="J492" s="7"/>
    </row>
    <row r="493" spans="3:10">
      <c r="C493" s="6"/>
      <c r="D493" s="6"/>
      <c r="E493" s="6"/>
      <c r="J493" s="7"/>
    </row>
    <row r="494" spans="3:10">
      <c r="C494" s="6"/>
      <c r="D494" s="6"/>
      <c r="E494" s="6"/>
      <c r="J494" s="7"/>
    </row>
    <row r="495" spans="3:10">
      <c r="C495" s="6"/>
      <c r="D495" s="6"/>
      <c r="E495" s="6"/>
      <c r="J495" s="7"/>
    </row>
    <row r="496" spans="3:10">
      <c r="C496" s="6"/>
      <c r="D496" s="6"/>
      <c r="E496" s="6"/>
      <c r="J496" s="7"/>
    </row>
    <row r="497" spans="3:10">
      <c r="C497" s="6"/>
      <c r="D497" s="6"/>
      <c r="E497" s="6"/>
      <c r="J497" s="7"/>
    </row>
    <row r="498" spans="3:10">
      <c r="C498" s="6"/>
      <c r="D498" s="6"/>
      <c r="E498" s="6"/>
      <c r="J498" s="7"/>
    </row>
    <row r="499" spans="3:10">
      <c r="C499" s="6"/>
      <c r="D499" s="6"/>
      <c r="E499" s="6"/>
      <c r="J499" s="7"/>
    </row>
    <row r="500" spans="3:10">
      <c r="C500" s="6"/>
      <c r="D500" s="6"/>
      <c r="E500" s="6"/>
      <c r="J500" s="7"/>
    </row>
    <row r="501" spans="3:10">
      <c r="C501" s="6"/>
      <c r="D501" s="6"/>
      <c r="E501" s="6"/>
      <c r="J501" s="7"/>
    </row>
    <row r="502" spans="3:10">
      <c r="C502" s="6"/>
      <c r="D502" s="6"/>
      <c r="E502" s="6"/>
      <c r="J502" s="7"/>
    </row>
    <row r="503" spans="3:10">
      <c r="C503" s="6"/>
      <c r="D503" s="6"/>
      <c r="E503" s="6"/>
      <c r="J503" s="7"/>
    </row>
    <row r="504" spans="3:10">
      <c r="C504" s="6"/>
      <c r="D504" s="6"/>
      <c r="E504" s="6"/>
      <c r="J504" s="7"/>
    </row>
    <row r="505" spans="3:10">
      <c r="C505" s="6"/>
      <c r="D505" s="6"/>
      <c r="E505" s="6"/>
      <c r="J505" s="7"/>
    </row>
    <row r="506" spans="3:10">
      <c r="C506" s="6"/>
      <c r="D506" s="6"/>
      <c r="E506" s="6"/>
      <c r="J506" s="7"/>
    </row>
    <row r="507" spans="3:10">
      <c r="C507" s="6"/>
      <c r="D507" s="6"/>
      <c r="E507" s="6"/>
      <c r="J507" s="7"/>
    </row>
    <row r="508" spans="3:10">
      <c r="C508" s="6"/>
      <c r="D508" s="6"/>
      <c r="E508" s="6"/>
      <c r="J508" s="7"/>
    </row>
    <row r="509" spans="3:10">
      <c r="C509" s="6"/>
      <c r="D509" s="6"/>
      <c r="E509" s="6"/>
      <c r="J509" s="7"/>
    </row>
    <row r="510" spans="3:10">
      <c r="C510" s="6"/>
      <c r="D510" s="6"/>
      <c r="E510" s="6"/>
      <c r="J510" s="7"/>
    </row>
    <row r="511" spans="3:10">
      <c r="C511" s="6"/>
      <c r="D511" s="6"/>
      <c r="E511" s="6"/>
      <c r="J511" s="7"/>
    </row>
    <row r="512" spans="3:10">
      <c r="C512" s="6"/>
      <c r="D512" s="6"/>
      <c r="E512" s="6"/>
      <c r="J512" s="7"/>
    </row>
    <row r="513" spans="3:10">
      <c r="C513" s="6"/>
      <c r="D513" s="6"/>
      <c r="E513" s="6"/>
      <c r="J513" s="7"/>
    </row>
    <row r="514" spans="3:10">
      <c r="C514" s="6"/>
      <c r="D514" s="6"/>
      <c r="E514" s="6"/>
      <c r="J514" s="7"/>
    </row>
    <row r="515" spans="3:10">
      <c r="C515" s="6"/>
      <c r="D515" s="6"/>
      <c r="E515" s="6"/>
      <c r="J515" s="7"/>
    </row>
    <row r="516" spans="3:10">
      <c r="C516" s="6"/>
      <c r="D516" s="6"/>
      <c r="E516" s="6"/>
      <c r="J516" s="7"/>
    </row>
    <row r="517" spans="3:10">
      <c r="C517" s="6"/>
      <c r="D517" s="6"/>
      <c r="E517" s="6"/>
      <c r="J517" s="7"/>
    </row>
    <row r="518" spans="3:10">
      <c r="C518" s="6"/>
      <c r="D518" s="6"/>
      <c r="E518" s="6"/>
      <c r="J518" s="7"/>
    </row>
    <row r="519" spans="3:10">
      <c r="C519" s="6"/>
      <c r="D519" s="6"/>
      <c r="E519" s="6"/>
      <c r="J519" s="7"/>
    </row>
    <row r="520" spans="3:10">
      <c r="C520" s="6"/>
      <c r="D520" s="6"/>
      <c r="E520" s="6"/>
      <c r="J520" s="7"/>
    </row>
    <row r="521" spans="3:10">
      <c r="C521" s="6"/>
      <c r="D521" s="6"/>
      <c r="E521" s="6"/>
      <c r="J521" s="7"/>
    </row>
    <row r="522" spans="3:10">
      <c r="C522" s="6"/>
      <c r="D522" s="6"/>
      <c r="E522" s="6"/>
      <c r="J522" s="7"/>
    </row>
    <row r="523" spans="3:10">
      <c r="C523" s="6"/>
      <c r="D523" s="6"/>
      <c r="E523" s="6"/>
      <c r="J523" s="7"/>
    </row>
    <row r="524" spans="3:10">
      <c r="C524" s="6"/>
      <c r="D524" s="6"/>
      <c r="E524" s="6"/>
      <c r="J524" s="7"/>
    </row>
    <row r="525" spans="3:10">
      <c r="C525" s="6"/>
      <c r="D525" s="6"/>
      <c r="E525" s="6"/>
      <c r="J525" s="7"/>
    </row>
    <row r="526" spans="3:10">
      <c r="C526" s="6"/>
      <c r="D526" s="6"/>
      <c r="E526" s="6"/>
      <c r="J526" s="7"/>
    </row>
    <row r="527" spans="3:10">
      <c r="C527" s="6"/>
      <c r="D527" s="6"/>
      <c r="E527" s="6"/>
      <c r="J527" s="7"/>
    </row>
    <row r="528" spans="3:10">
      <c r="C528" s="6"/>
      <c r="D528" s="6"/>
      <c r="E528" s="6"/>
      <c r="J528" s="7"/>
    </row>
    <row r="529" spans="3:10">
      <c r="C529" s="6"/>
      <c r="D529" s="6"/>
      <c r="E529" s="6"/>
      <c r="J529" s="7"/>
    </row>
    <row r="530" spans="3:10">
      <c r="C530" s="6"/>
      <c r="D530" s="6"/>
      <c r="E530" s="6"/>
      <c r="J530" s="7"/>
    </row>
    <row r="531" spans="3:10">
      <c r="C531" s="6"/>
      <c r="D531" s="6"/>
      <c r="E531" s="6"/>
      <c r="J531" s="7"/>
    </row>
    <row r="532" spans="3:10">
      <c r="C532" s="6"/>
      <c r="D532" s="6"/>
      <c r="E532" s="6"/>
      <c r="J532" s="7"/>
    </row>
    <row r="533" spans="3:10">
      <c r="C533" s="6"/>
      <c r="D533" s="6"/>
      <c r="E533" s="6"/>
      <c r="J533" s="7"/>
    </row>
    <row r="534" spans="3:10">
      <c r="C534" s="6"/>
      <c r="D534" s="6"/>
      <c r="E534" s="6"/>
      <c r="J534" s="7"/>
    </row>
    <row r="535" spans="3:10">
      <c r="C535" s="6"/>
      <c r="D535" s="6"/>
      <c r="E535" s="6"/>
      <c r="J535" s="7"/>
    </row>
    <row r="536" spans="3:10">
      <c r="C536" s="6"/>
      <c r="D536" s="6"/>
      <c r="E536" s="6"/>
      <c r="J536" s="7"/>
    </row>
    <row r="537" spans="3:10">
      <c r="C537" s="6"/>
      <c r="D537" s="6"/>
      <c r="E537" s="6"/>
      <c r="J537" s="7"/>
    </row>
    <row r="538" spans="3:10">
      <c r="C538" s="6"/>
      <c r="D538" s="6"/>
      <c r="E538" s="6"/>
      <c r="J538" s="7"/>
    </row>
    <row r="539" spans="3:10">
      <c r="C539" s="6"/>
      <c r="D539" s="6"/>
      <c r="E539" s="6"/>
      <c r="J539" s="7"/>
    </row>
    <row r="540" spans="3:10">
      <c r="C540" s="6"/>
      <c r="D540" s="6"/>
      <c r="E540" s="6"/>
      <c r="J540" s="7"/>
    </row>
    <row r="541" spans="3:10">
      <c r="C541" s="6"/>
      <c r="D541" s="6"/>
      <c r="E541" s="6"/>
      <c r="J541" s="7"/>
    </row>
    <row r="542" spans="3:10">
      <c r="C542" s="6"/>
      <c r="D542" s="6"/>
      <c r="E542" s="6"/>
      <c r="J542" s="7"/>
    </row>
    <row r="543" spans="3:10">
      <c r="C543" s="6"/>
      <c r="D543" s="6"/>
      <c r="E543" s="6"/>
      <c r="J543" s="7"/>
    </row>
    <row r="544" spans="3:10">
      <c r="C544" s="6"/>
      <c r="D544" s="6"/>
      <c r="E544" s="6"/>
      <c r="J544" s="7"/>
    </row>
    <row r="545" spans="3:10">
      <c r="C545" s="6"/>
      <c r="D545" s="6"/>
      <c r="E545" s="6"/>
      <c r="J545" s="7"/>
    </row>
    <row r="546" spans="3:10">
      <c r="C546" s="6"/>
      <c r="D546" s="6"/>
      <c r="E546" s="6"/>
      <c r="J546" s="7"/>
    </row>
    <row r="547" spans="3:10">
      <c r="C547" s="6"/>
      <c r="D547" s="6"/>
      <c r="E547" s="6"/>
      <c r="J547" s="7"/>
    </row>
    <row r="548" spans="3:10">
      <c r="C548" s="6"/>
      <c r="D548" s="6"/>
      <c r="E548" s="6"/>
      <c r="J548" s="7"/>
    </row>
    <row r="549" spans="3:10">
      <c r="C549" s="6"/>
      <c r="D549" s="6"/>
      <c r="E549" s="6"/>
      <c r="J549" s="7"/>
    </row>
    <row r="550" spans="3:10">
      <c r="C550" s="6"/>
      <c r="D550" s="6"/>
      <c r="E550" s="6"/>
      <c r="J550" s="7"/>
    </row>
    <row r="551" spans="3:10">
      <c r="C551" s="6"/>
      <c r="D551" s="6"/>
      <c r="E551" s="6"/>
      <c r="J551" s="7"/>
    </row>
    <row r="552" spans="3:10">
      <c r="C552" s="6"/>
      <c r="D552" s="6"/>
      <c r="E552" s="6"/>
      <c r="J552" s="7"/>
    </row>
    <row r="553" spans="3:10">
      <c r="C553" s="6"/>
      <c r="D553" s="6"/>
      <c r="E553" s="6"/>
      <c r="J553" s="7"/>
    </row>
    <row r="554" spans="3:10">
      <c r="C554" s="6"/>
      <c r="D554" s="6"/>
      <c r="E554" s="6"/>
      <c r="J554" s="7"/>
    </row>
    <row r="555" spans="3:10">
      <c r="C555" s="6"/>
      <c r="D555" s="6"/>
      <c r="E555" s="6"/>
      <c r="J555" s="7"/>
    </row>
    <row r="556" spans="3:10">
      <c r="C556" s="6"/>
      <c r="D556" s="6"/>
      <c r="E556" s="6"/>
      <c r="J556" s="7"/>
    </row>
    <row r="557" spans="3:10">
      <c r="C557" s="6"/>
      <c r="D557" s="6"/>
      <c r="E557" s="6"/>
      <c r="J557" s="7"/>
    </row>
    <row r="558" spans="3:10">
      <c r="C558" s="6"/>
      <c r="D558" s="6"/>
      <c r="E558" s="6"/>
      <c r="J558" s="7"/>
    </row>
    <row r="559" spans="3:10">
      <c r="C559" s="6"/>
      <c r="D559" s="6"/>
      <c r="E559" s="6"/>
      <c r="J559" s="7"/>
    </row>
    <row r="560" spans="3:10">
      <c r="C560" s="6"/>
      <c r="D560" s="6"/>
      <c r="E560" s="6"/>
      <c r="J560" s="7"/>
    </row>
    <row r="561" spans="3:10">
      <c r="C561" s="6"/>
      <c r="D561" s="6"/>
      <c r="E561" s="6"/>
      <c r="J561" s="7"/>
    </row>
    <row r="562" spans="3:10">
      <c r="C562" s="6"/>
      <c r="D562" s="6"/>
      <c r="E562" s="6"/>
      <c r="J562" s="7"/>
    </row>
    <row r="563" spans="3:10">
      <c r="C563" s="6"/>
      <c r="D563" s="6"/>
      <c r="E563" s="6"/>
      <c r="J563" s="7"/>
    </row>
    <row r="564" spans="3:10">
      <c r="C564" s="6"/>
      <c r="D564" s="6"/>
      <c r="E564" s="6"/>
      <c r="J564" s="7"/>
    </row>
    <row r="565" spans="3:10">
      <c r="C565" s="6"/>
      <c r="D565" s="6"/>
      <c r="E565" s="6"/>
      <c r="J565" s="7"/>
    </row>
    <row r="566" spans="3:10">
      <c r="C566" s="6"/>
      <c r="D566" s="6"/>
      <c r="E566" s="6"/>
      <c r="J566" s="7"/>
    </row>
    <row r="567" spans="3:10">
      <c r="C567" s="6"/>
      <c r="D567" s="6"/>
      <c r="E567" s="6"/>
      <c r="J567" s="7"/>
    </row>
    <row r="568" spans="3:10">
      <c r="C568" s="6"/>
      <c r="D568" s="6"/>
      <c r="E568" s="6"/>
      <c r="J568" s="7"/>
    </row>
    <row r="569" spans="3:10">
      <c r="C569" s="6"/>
      <c r="D569" s="6"/>
      <c r="E569" s="6"/>
      <c r="J569" s="7"/>
    </row>
    <row r="570" spans="3:10">
      <c r="C570" s="6"/>
      <c r="D570" s="6"/>
      <c r="E570" s="6"/>
      <c r="J570" s="7"/>
    </row>
    <row r="571" spans="3:10">
      <c r="C571" s="6"/>
      <c r="D571" s="6"/>
      <c r="E571" s="6"/>
      <c r="J571" s="7"/>
    </row>
    <row r="572" spans="3:10">
      <c r="C572" s="6"/>
      <c r="D572" s="6"/>
      <c r="E572" s="6"/>
      <c r="J572" s="7"/>
    </row>
    <row r="573" spans="3:10">
      <c r="C573" s="6"/>
      <c r="D573" s="6"/>
      <c r="E573" s="6"/>
      <c r="J573" s="7"/>
    </row>
    <row r="574" spans="3:10">
      <c r="C574" s="6"/>
      <c r="D574" s="6"/>
      <c r="E574" s="6"/>
      <c r="J574" s="7"/>
    </row>
    <row r="575" spans="3:10">
      <c r="C575" s="6"/>
      <c r="D575" s="6"/>
      <c r="E575" s="6"/>
      <c r="J575" s="7"/>
    </row>
    <row r="576" spans="3:10">
      <c r="C576" s="6"/>
      <c r="D576" s="6"/>
      <c r="E576" s="6"/>
      <c r="J576" s="7"/>
    </row>
    <row r="577" spans="3:10">
      <c r="C577" s="6"/>
      <c r="D577" s="6"/>
      <c r="E577" s="6"/>
      <c r="J577" s="7"/>
    </row>
    <row r="578" spans="3:10">
      <c r="C578" s="6"/>
      <c r="D578" s="6"/>
      <c r="E578" s="6"/>
      <c r="J578" s="7"/>
    </row>
    <row r="579" spans="3:10">
      <c r="C579" s="6"/>
      <c r="D579" s="6"/>
      <c r="E579" s="6"/>
      <c r="J579" s="7"/>
    </row>
    <row r="580" spans="3:10">
      <c r="C580" s="6"/>
      <c r="D580" s="6"/>
      <c r="E580" s="6"/>
      <c r="J580" s="7"/>
    </row>
    <row r="581" spans="3:10">
      <c r="C581" s="6"/>
      <c r="D581" s="6"/>
      <c r="E581" s="6"/>
      <c r="J581" s="7"/>
    </row>
    <row r="582" spans="3:10">
      <c r="C582" s="6"/>
      <c r="D582" s="6"/>
      <c r="E582" s="6"/>
      <c r="J582" s="7"/>
    </row>
    <row r="583" spans="3:10">
      <c r="C583" s="6"/>
      <c r="D583" s="6"/>
      <c r="E583" s="6"/>
      <c r="J583" s="7"/>
    </row>
    <row r="584" spans="3:10">
      <c r="C584" s="6"/>
      <c r="D584" s="6"/>
      <c r="E584" s="6"/>
      <c r="J584" s="7"/>
    </row>
    <row r="585" spans="3:10">
      <c r="C585" s="6"/>
      <c r="D585" s="6"/>
      <c r="E585" s="6"/>
      <c r="J585" s="7"/>
    </row>
    <row r="586" spans="3:10">
      <c r="C586" s="6"/>
      <c r="D586" s="6"/>
      <c r="E586" s="6"/>
      <c r="J586" s="7"/>
    </row>
    <row r="587" spans="3:10">
      <c r="C587" s="6"/>
      <c r="D587" s="6"/>
      <c r="E587" s="6"/>
      <c r="J587" s="7"/>
    </row>
    <row r="588" spans="3:10">
      <c r="C588" s="6"/>
      <c r="D588" s="6"/>
      <c r="E588" s="6"/>
      <c r="J588" s="7"/>
    </row>
    <row r="589" spans="3:10">
      <c r="C589" s="6"/>
      <c r="D589" s="6"/>
      <c r="E589" s="6"/>
      <c r="J589" s="7"/>
    </row>
    <row r="590" spans="3:10">
      <c r="C590" s="6"/>
      <c r="D590" s="6"/>
      <c r="E590" s="6"/>
      <c r="J590" s="7"/>
    </row>
    <row r="591" spans="3:10">
      <c r="C591" s="6"/>
      <c r="D591" s="6"/>
      <c r="E591" s="6"/>
      <c r="J591" s="7"/>
    </row>
    <row r="592" spans="3:10">
      <c r="C592" s="6"/>
      <c r="D592" s="6"/>
      <c r="E592" s="6"/>
      <c r="J592" s="7"/>
    </row>
    <row r="593" spans="3:10">
      <c r="C593" s="6"/>
      <c r="D593" s="6"/>
      <c r="E593" s="6"/>
      <c r="J593" s="7"/>
    </row>
    <row r="594" spans="3:10">
      <c r="C594" s="6"/>
      <c r="D594" s="6"/>
      <c r="E594" s="6"/>
      <c r="J594" s="7"/>
    </row>
    <row r="595" spans="3:10">
      <c r="C595" s="6"/>
      <c r="D595" s="6"/>
      <c r="E595" s="6"/>
      <c r="J595" s="7"/>
    </row>
    <row r="596" spans="3:10">
      <c r="C596" s="6"/>
      <c r="D596" s="6"/>
      <c r="E596" s="6"/>
      <c r="J596" s="7"/>
    </row>
    <row r="597" spans="3:10">
      <c r="C597" s="6"/>
      <c r="D597" s="6"/>
      <c r="E597" s="6"/>
      <c r="J597" s="7"/>
    </row>
    <row r="598" spans="3:10">
      <c r="C598" s="6"/>
      <c r="D598" s="6"/>
      <c r="E598" s="6"/>
      <c r="J598" s="7"/>
    </row>
    <row r="599" spans="3:10">
      <c r="C599" s="6"/>
      <c r="D599" s="6"/>
      <c r="E599" s="6"/>
      <c r="J599" s="7"/>
    </row>
    <row r="600" spans="3:10">
      <c r="C600" s="6"/>
      <c r="D600" s="6"/>
      <c r="E600" s="6"/>
      <c r="J600" s="7"/>
    </row>
    <row r="601" spans="3:10">
      <c r="C601" s="6"/>
      <c r="D601" s="6"/>
      <c r="E601" s="6"/>
      <c r="J601" s="7"/>
    </row>
    <row r="602" spans="3:10">
      <c r="C602" s="6"/>
      <c r="D602" s="6"/>
      <c r="E602" s="6"/>
      <c r="J602" s="7"/>
    </row>
    <row r="603" spans="3:10">
      <c r="C603" s="6"/>
      <c r="D603" s="6"/>
      <c r="E603" s="6"/>
      <c r="J603" s="7"/>
    </row>
    <row r="604" spans="3:10">
      <c r="C604" s="6"/>
      <c r="D604" s="6"/>
      <c r="E604" s="6"/>
      <c r="J604" s="7"/>
    </row>
    <row r="605" spans="3:10">
      <c r="C605" s="6"/>
      <c r="D605" s="6"/>
      <c r="E605" s="6"/>
      <c r="J605" s="7"/>
    </row>
    <row r="606" spans="3:10">
      <c r="C606" s="6"/>
      <c r="D606" s="6"/>
      <c r="E606" s="6"/>
      <c r="J606" s="7"/>
    </row>
    <row r="607" spans="3:10">
      <c r="C607" s="6"/>
      <c r="D607" s="6"/>
      <c r="E607" s="6"/>
      <c r="J607" s="7"/>
    </row>
    <row r="608" spans="3:10">
      <c r="C608" s="6"/>
      <c r="D608" s="6"/>
      <c r="E608" s="6"/>
      <c r="J608" s="7"/>
    </row>
    <row r="609" spans="3:10">
      <c r="C609" s="6"/>
      <c r="D609" s="6"/>
      <c r="E609" s="6"/>
      <c r="J609" s="7"/>
    </row>
    <row r="610" spans="3:10">
      <c r="C610" s="6"/>
      <c r="D610" s="6"/>
      <c r="E610" s="6"/>
      <c r="J610" s="7"/>
    </row>
    <row r="611" spans="3:10">
      <c r="C611" s="6"/>
      <c r="D611" s="6"/>
      <c r="E611" s="6"/>
      <c r="J611" s="7"/>
    </row>
    <row r="612" spans="3:10">
      <c r="C612" s="6"/>
      <c r="D612" s="6"/>
      <c r="E612" s="6"/>
      <c r="J612" s="7"/>
    </row>
    <row r="613" spans="3:10">
      <c r="C613" s="6"/>
      <c r="D613" s="6"/>
      <c r="E613" s="6"/>
      <c r="J613" s="7"/>
    </row>
    <row r="614" spans="3:10">
      <c r="C614" s="6"/>
      <c r="D614" s="6"/>
      <c r="E614" s="6"/>
      <c r="J614" s="7"/>
    </row>
    <row r="615" spans="3:10">
      <c r="C615" s="6"/>
      <c r="D615" s="6"/>
      <c r="E615" s="6"/>
      <c r="J615" s="7"/>
    </row>
    <row r="616" spans="3:10">
      <c r="C616" s="6"/>
      <c r="D616" s="6"/>
      <c r="E616" s="6"/>
      <c r="J616" s="7"/>
    </row>
    <row r="617" spans="3:10">
      <c r="C617" s="6"/>
      <c r="D617" s="6"/>
      <c r="E617" s="6"/>
      <c r="J617" s="7"/>
    </row>
    <row r="618" spans="3:10">
      <c r="C618" s="6"/>
      <c r="D618" s="6"/>
      <c r="E618" s="6"/>
      <c r="J618" s="7"/>
    </row>
    <row r="619" spans="3:10">
      <c r="C619" s="6"/>
      <c r="D619" s="6"/>
      <c r="E619" s="6"/>
      <c r="J619" s="7"/>
    </row>
    <row r="620" spans="3:10">
      <c r="C620" s="6"/>
      <c r="D620" s="6"/>
      <c r="E620" s="6"/>
      <c r="J620" s="7"/>
    </row>
    <row r="621" spans="3:10">
      <c r="C621" s="6"/>
      <c r="D621" s="6"/>
      <c r="E621" s="6"/>
      <c r="J621" s="7"/>
    </row>
    <row r="622" spans="3:10">
      <c r="C622" s="6"/>
      <c r="D622" s="6"/>
      <c r="E622" s="6"/>
      <c r="J622" s="7"/>
    </row>
    <row r="623" spans="3:10">
      <c r="C623" s="6"/>
      <c r="D623" s="6"/>
      <c r="E623" s="6"/>
      <c r="J623" s="7"/>
    </row>
    <row r="624" spans="3:10">
      <c r="C624" s="6"/>
      <c r="D624" s="6"/>
      <c r="E624" s="6"/>
      <c r="J624" s="7"/>
    </row>
    <row r="625" spans="3:10">
      <c r="C625" s="6"/>
      <c r="D625" s="6"/>
      <c r="E625" s="6"/>
      <c r="J625" s="7"/>
    </row>
    <row r="626" spans="3:10">
      <c r="C626" s="6"/>
      <c r="D626" s="6"/>
      <c r="E626" s="6"/>
      <c r="J626" s="7"/>
    </row>
    <row r="627" spans="3:10">
      <c r="C627" s="6"/>
      <c r="D627" s="6"/>
      <c r="E627" s="6"/>
      <c r="J627" s="7"/>
    </row>
    <row r="628" spans="3:10">
      <c r="C628" s="6"/>
      <c r="D628" s="6"/>
      <c r="E628" s="6"/>
      <c r="J628" s="7"/>
    </row>
    <row r="629" spans="3:10">
      <c r="C629" s="6"/>
      <c r="D629" s="6"/>
      <c r="E629" s="6"/>
      <c r="J629" s="7"/>
    </row>
    <row r="630" spans="3:10">
      <c r="C630" s="6"/>
      <c r="D630" s="6"/>
      <c r="E630" s="6"/>
      <c r="J630" s="7"/>
    </row>
    <row r="631" spans="3:10">
      <c r="C631" s="6"/>
      <c r="D631" s="6"/>
      <c r="E631" s="6"/>
      <c r="J631" s="7"/>
    </row>
    <row r="632" spans="3:10">
      <c r="C632" s="6"/>
      <c r="D632" s="6"/>
      <c r="E632" s="6"/>
      <c r="J632" s="7"/>
    </row>
    <row r="633" spans="3:10">
      <c r="C633" s="6"/>
      <c r="D633" s="6"/>
      <c r="E633" s="6"/>
      <c r="J633" s="7"/>
    </row>
    <row r="634" spans="3:10">
      <c r="C634" s="6"/>
      <c r="D634" s="6"/>
      <c r="E634" s="6"/>
      <c r="J634" s="7"/>
    </row>
    <row r="635" spans="3:10">
      <c r="C635" s="6"/>
      <c r="D635" s="6"/>
      <c r="E635" s="6"/>
      <c r="J635" s="7"/>
    </row>
    <row r="636" spans="3:10">
      <c r="C636" s="6"/>
      <c r="D636" s="6"/>
      <c r="E636" s="6"/>
      <c r="J636" s="7"/>
    </row>
    <row r="637" spans="3:10">
      <c r="C637" s="6"/>
      <c r="D637" s="6"/>
      <c r="E637" s="6"/>
      <c r="J637" s="7"/>
    </row>
    <row r="638" spans="3:10">
      <c r="C638" s="6"/>
      <c r="D638" s="6"/>
      <c r="E638" s="6"/>
      <c r="J638" s="7"/>
    </row>
    <row r="639" spans="3:10">
      <c r="C639" s="6"/>
      <c r="D639" s="6"/>
      <c r="E639" s="6"/>
      <c r="J639" s="7"/>
    </row>
    <row r="640" spans="3:10">
      <c r="C640" s="6"/>
      <c r="D640" s="6"/>
      <c r="E640" s="6"/>
      <c r="J640" s="7"/>
    </row>
    <row r="641" spans="3:10">
      <c r="C641" s="6"/>
      <c r="D641" s="6"/>
      <c r="E641" s="6"/>
      <c r="J641" s="7"/>
    </row>
    <row r="642" spans="3:10">
      <c r="C642" s="6"/>
      <c r="D642" s="6"/>
      <c r="E642" s="6"/>
      <c r="J642" s="7"/>
    </row>
    <row r="643" spans="3:10">
      <c r="C643" s="6"/>
      <c r="D643" s="6"/>
      <c r="E643" s="6"/>
      <c r="J643" s="7"/>
    </row>
    <row r="644" spans="3:10">
      <c r="C644" s="6"/>
      <c r="D644" s="6"/>
      <c r="E644" s="6"/>
      <c r="J644" s="7"/>
    </row>
    <row r="645" spans="3:10">
      <c r="C645" s="6"/>
      <c r="D645" s="6"/>
      <c r="E645" s="6"/>
      <c r="J645" s="7"/>
    </row>
    <row r="646" spans="3:10">
      <c r="C646" s="6"/>
      <c r="D646" s="6"/>
      <c r="E646" s="6"/>
      <c r="J646" s="7"/>
    </row>
    <row r="647" spans="3:10">
      <c r="C647" s="6"/>
      <c r="D647" s="6"/>
      <c r="E647" s="6"/>
      <c r="J647" s="7"/>
    </row>
    <row r="648" spans="3:10">
      <c r="C648" s="6"/>
      <c r="D648" s="6"/>
      <c r="E648" s="6"/>
      <c r="J648" s="7"/>
    </row>
    <row r="649" spans="3:10">
      <c r="C649" s="6"/>
      <c r="D649" s="6"/>
      <c r="E649" s="6"/>
      <c r="J649" s="7"/>
    </row>
    <row r="650" spans="3:10">
      <c r="C650" s="6"/>
      <c r="D650" s="6"/>
      <c r="E650" s="6"/>
      <c r="J650" s="7"/>
    </row>
    <row r="651" spans="3:10">
      <c r="C651" s="6"/>
      <c r="D651" s="6"/>
      <c r="E651" s="6"/>
      <c r="J651" s="7"/>
    </row>
    <row r="652" spans="3:10">
      <c r="C652" s="6"/>
      <c r="D652" s="6"/>
      <c r="E652" s="6"/>
      <c r="J652" s="7"/>
    </row>
    <row r="653" spans="3:10">
      <c r="C653" s="6"/>
      <c r="D653" s="6"/>
      <c r="E653" s="6"/>
      <c r="J653" s="7"/>
    </row>
    <row r="654" spans="3:10">
      <c r="C654" s="6"/>
      <c r="D654" s="6"/>
      <c r="E654" s="6"/>
      <c r="J654" s="7"/>
    </row>
    <row r="655" spans="3:10">
      <c r="C655" s="6"/>
      <c r="D655" s="6"/>
      <c r="E655" s="6"/>
      <c r="J655" s="7"/>
    </row>
    <row r="656" spans="3:10">
      <c r="C656" s="6"/>
      <c r="D656" s="6"/>
      <c r="E656" s="6"/>
      <c r="J656" s="7"/>
    </row>
    <row r="657" spans="3:10">
      <c r="C657" s="6"/>
      <c r="D657" s="6"/>
      <c r="E657" s="6"/>
      <c r="J657" s="7"/>
    </row>
    <row r="658" spans="3:10">
      <c r="C658" s="6"/>
      <c r="D658" s="6"/>
      <c r="E658" s="6"/>
      <c r="J658" s="7"/>
    </row>
    <row r="659" spans="3:10">
      <c r="C659" s="6"/>
      <c r="D659" s="6"/>
      <c r="E659" s="6"/>
      <c r="J659" s="7"/>
    </row>
    <row r="660" spans="3:10">
      <c r="C660" s="6"/>
      <c r="D660" s="6"/>
      <c r="E660" s="6"/>
      <c r="J660" s="7"/>
    </row>
    <row r="661" spans="3:10">
      <c r="C661" s="6"/>
      <c r="D661" s="6"/>
      <c r="E661" s="6"/>
      <c r="J661" s="7"/>
    </row>
    <row r="662" spans="3:10">
      <c r="C662" s="6"/>
      <c r="D662" s="6"/>
      <c r="E662" s="6"/>
      <c r="J662" s="7"/>
    </row>
    <row r="663" spans="3:10">
      <c r="C663" s="6"/>
      <c r="D663" s="6"/>
      <c r="E663" s="6"/>
      <c r="J663" s="7"/>
    </row>
    <row r="664" spans="3:10">
      <c r="C664" s="6"/>
      <c r="D664" s="6"/>
      <c r="E664" s="6"/>
      <c r="J664" s="7"/>
    </row>
    <row r="665" spans="3:10">
      <c r="C665" s="6"/>
      <c r="D665" s="6"/>
      <c r="E665" s="6"/>
      <c r="J665" s="7"/>
    </row>
    <row r="666" spans="3:10">
      <c r="C666" s="6"/>
      <c r="D666" s="6"/>
      <c r="E666" s="6"/>
      <c r="J666" s="7"/>
    </row>
    <row r="667" spans="3:10">
      <c r="C667" s="6"/>
      <c r="D667" s="6"/>
      <c r="E667" s="6"/>
      <c r="J667" s="7"/>
    </row>
    <row r="668" spans="3:10">
      <c r="C668" s="6"/>
      <c r="D668" s="6"/>
      <c r="E668" s="6"/>
      <c r="J668" s="7"/>
    </row>
    <row r="669" spans="3:10">
      <c r="C669" s="6"/>
      <c r="D669" s="6"/>
      <c r="E669" s="6"/>
      <c r="J669" s="7"/>
    </row>
    <row r="670" spans="3:10">
      <c r="C670" s="6"/>
      <c r="D670" s="6"/>
      <c r="E670" s="6"/>
      <c r="J670" s="7"/>
    </row>
    <row r="671" spans="3:10">
      <c r="C671" s="6"/>
      <c r="D671" s="6"/>
      <c r="E671" s="6"/>
      <c r="J671" s="7"/>
    </row>
    <row r="672" spans="3:10">
      <c r="C672" s="6"/>
      <c r="D672" s="6"/>
      <c r="E672" s="6"/>
      <c r="J672" s="7"/>
    </row>
    <row r="673" spans="3:10">
      <c r="C673" s="6"/>
      <c r="D673" s="6"/>
      <c r="E673" s="6"/>
      <c r="J673" s="7"/>
    </row>
    <row r="674" spans="3:10">
      <c r="C674" s="6"/>
      <c r="D674" s="6"/>
      <c r="E674" s="6"/>
      <c r="J674" s="7"/>
    </row>
    <row r="675" spans="3:10">
      <c r="C675" s="6"/>
      <c r="D675" s="6"/>
      <c r="E675" s="6"/>
      <c r="J675" s="7"/>
    </row>
    <row r="676" spans="3:10">
      <c r="C676" s="6"/>
      <c r="D676" s="6"/>
      <c r="E676" s="6"/>
      <c r="J676" s="7"/>
    </row>
    <row r="677" spans="3:10">
      <c r="C677" s="6"/>
      <c r="D677" s="6"/>
      <c r="E677" s="6"/>
      <c r="J677" s="7"/>
    </row>
    <row r="678" spans="3:10">
      <c r="C678" s="6"/>
      <c r="D678" s="6"/>
      <c r="E678" s="6"/>
      <c r="J678" s="7"/>
    </row>
    <row r="679" spans="3:10">
      <c r="C679" s="6"/>
      <c r="D679" s="6"/>
      <c r="E679" s="6"/>
      <c r="J679" s="7"/>
    </row>
    <row r="680" spans="3:10">
      <c r="C680" s="6"/>
      <c r="D680" s="6"/>
      <c r="E680" s="6"/>
      <c r="J680" s="7"/>
    </row>
    <row r="681" spans="3:10">
      <c r="C681" s="6"/>
      <c r="D681" s="6"/>
      <c r="E681" s="6"/>
      <c r="J681" s="7"/>
    </row>
    <row r="682" spans="3:10">
      <c r="C682" s="6"/>
      <c r="D682" s="6"/>
      <c r="E682" s="6"/>
      <c r="J682" s="7"/>
    </row>
    <row r="683" spans="3:10">
      <c r="C683" s="6"/>
      <c r="D683" s="6"/>
      <c r="E683" s="6"/>
      <c r="J683" s="7"/>
    </row>
    <row r="684" spans="3:10">
      <c r="C684" s="6"/>
      <c r="D684" s="6"/>
      <c r="E684" s="6"/>
      <c r="J684" s="7"/>
    </row>
    <row r="685" spans="3:10">
      <c r="C685" s="6"/>
      <c r="D685" s="6"/>
      <c r="E685" s="6"/>
      <c r="J685" s="7"/>
    </row>
    <row r="686" spans="3:10">
      <c r="C686" s="6"/>
      <c r="D686" s="6"/>
      <c r="E686" s="6"/>
      <c r="J686" s="7"/>
    </row>
    <row r="687" spans="3:10">
      <c r="C687" s="6"/>
      <c r="D687" s="6"/>
      <c r="E687" s="6"/>
      <c r="J687" s="7"/>
    </row>
    <row r="688" spans="3:10">
      <c r="C688" s="6"/>
      <c r="D688" s="6"/>
      <c r="E688" s="6"/>
      <c r="J688" s="7"/>
    </row>
    <row r="689" spans="3:10">
      <c r="C689" s="6"/>
      <c r="D689" s="6"/>
      <c r="E689" s="6"/>
      <c r="J689" s="7"/>
    </row>
    <row r="690" spans="3:10">
      <c r="C690" s="6"/>
      <c r="D690" s="6"/>
      <c r="E690" s="6"/>
      <c r="J690" s="7"/>
    </row>
    <row r="691" spans="3:10">
      <c r="C691" s="6"/>
      <c r="D691" s="6"/>
      <c r="E691" s="6"/>
      <c r="J691" s="7"/>
    </row>
    <row r="692" spans="3:10">
      <c r="C692" s="6"/>
      <c r="D692" s="6"/>
      <c r="E692" s="6"/>
      <c r="J692" s="7"/>
    </row>
    <row r="693" spans="3:10">
      <c r="C693" s="6"/>
      <c r="D693" s="6"/>
      <c r="E693" s="6"/>
      <c r="J693" s="7"/>
    </row>
    <row r="694" spans="3:10">
      <c r="C694" s="6"/>
      <c r="D694" s="6"/>
      <c r="E694" s="6"/>
      <c r="J694" s="7"/>
    </row>
    <row r="695" spans="3:10">
      <c r="C695" s="6"/>
      <c r="D695" s="6"/>
      <c r="E695" s="6"/>
      <c r="J695" s="7"/>
    </row>
    <row r="696" spans="3:10">
      <c r="C696" s="6"/>
      <c r="D696" s="6"/>
      <c r="E696" s="6"/>
      <c r="J696" s="7"/>
    </row>
    <row r="697" spans="3:10">
      <c r="C697" s="6"/>
      <c r="D697" s="6"/>
      <c r="E697" s="6"/>
      <c r="J697" s="7"/>
    </row>
    <row r="698" spans="3:10">
      <c r="C698" s="6"/>
      <c r="D698" s="6"/>
      <c r="E698" s="6"/>
      <c r="J698" s="7"/>
    </row>
    <row r="699" spans="3:10">
      <c r="C699" s="6"/>
      <c r="D699" s="6"/>
      <c r="E699" s="6"/>
      <c r="J699" s="7"/>
    </row>
    <row r="700" spans="3:10">
      <c r="C700" s="6"/>
      <c r="D700" s="6"/>
      <c r="E700" s="6"/>
      <c r="J700" s="7"/>
    </row>
    <row r="701" spans="3:10">
      <c r="C701" s="6"/>
      <c r="D701" s="6"/>
      <c r="E701" s="6"/>
      <c r="J701" s="7"/>
    </row>
    <row r="702" spans="3:10">
      <c r="C702" s="6"/>
      <c r="D702" s="6"/>
      <c r="E702" s="6"/>
      <c r="J702" s="7"/>
    </row>
    <row r="703" spans="3:10">
      <c r="C703" s="6"/>
      <c r="D703" s="6"/>
      <c r="E703" s="6"/>
      <c r="J703" s="7"/>
    </row>
    <row r="704" spans="3:10">
      <c r="C704" s="6"/>
      <c r="D704" s="6"/>
      <c r="E704" s="6"/>
      <c r="J704" s="7"/>
    </row>
    <row r="705" spans="3:10">
      <c r="C705" s="6"/>
      <c r="D705" s="6"/>
      <c r="E705" s="6"/>
      <c r="J705" s="7"/>
    </row>
    <row r="706" spans="3:10">
      <c r="C706" s="6"/>
      <c r="D706" s="6"/>
      <c r="E706" s="6"/>
      <c r="J706" s="7"/>
    </row>
    <row r="707" spans="3:10">
      <c r="C707" s="6"/>
      <c r="D707" s="6"/>
      <c r="E707" s="6"/>
      <c r="J707" s="7"/>
    </row>
    <row r="708" spans="3:10">
      <c r="C708" s="6"/>
      <c r="D708" s="6"/>
      <c r="E708" s="6"/>
      <c r="J708" s="7"/>
    </row>
    <row r="709" spans="3:10">
      <c r="C709" s="6"/>
      <c r="D709" s="6"/>
      <c r="E709" s="6"/>
      <c r="J709" s="7"/>
    </row>
    <row r="710" spans="3:10">
      <c r="C710" s="6"/>
      <c r="D710" s="6"/>
      <c r="E710" s="6"/>
      <c r="J710" s="7"/>
    </row>
    <row r="711" spans="3:10">
      <c r="C711" s="6"/>
      <c r="D711" s="6"/>
      <c r="E711" s="6"/>
      <c r="J711" s="7"/>
    </row>
    <row r="712" spans="3:10">
      <c r="C712" s="6"/>
      <c r="D712" s="6"/>
      <c r="E712" s="6"/>
      <c r="J712" s="7"/>
    </row>
    <row r="713" spans="3:10">
      <c r="C713" s="6"/>
      <c r="D713" s="6"/>
      <c r="E713" s="6"/>
      <c r="J713" s="7"/>
    </row>
    <row r="714" spans="3:10">
      <c r="C714" s="6"/>
      <c r="D714" s="6"/>
      <c r="E714" s="6"/>
      <c r="J714" s="7"/>
    </row>
    <row r="715" spans="3:10">
      <c r="C715" s="6"/>
      <c r="D715" s="6"/>
      <c r="E715" s="6"/>
      <c r="J715" s="7"/>
    </row>
    <row r="716" spans="3:10">
      <c r="C716" s="6"/>
      <c r="D716" s="6"/>
      <c r="E716" s="6"/>
      <c r="J716" s="7"/>
    </row>
    <row r="717" spans="3:10">
      <c r="C717" s="6"/>
      <c r="D717" s="6"/>
      <c r="E717" s="6"/>
      <c r="J717" s="7"/>
    </row>
    <row r="718" spans="3:10">
      <c r="C718" s="6"/>
      <c r="D718" s="6"/>
      <c r="E718" s="6"/>
      <c r="J718" s="7"/>
    </row>
    <row r="719" spans="3:10">
      <c r="C719" s="6"/>
      <c r="D719" s="6"/>
      <c r="E719" s="6"/>
      <c r="J719" s="7"/>
    </row>
    <row r="720" spans="3:10">
      <c r="C720" s="6"/>
      <c r="D720" s="6"/>
      <c r="E720" s="6"/>
      <c r="J720" s="7"/>
    </row>
    <row r="721" spans="3:10">
      <c r="C721" s="6"/>
      <c r="D721" s="6"/>
      <c r="E721" s="6"/>
      <c r="J721" s="7"/>
    </row>
    <row r="722" spans="3:10">
      <c r="C722" s="6"/>
      <c r="D722" s="6"/>
      <c r="E722" s="6"/>
      <c r="J722" s="7"/>
    </row>
    <row r="723" spans="3:10">
      <c r="C723" s="6"/>
      <c r="D723" s="6"/>
      <c r="E723" s="6"/>
      <c r="J723" s="7"/>
    </row>
    <row r="724" spans="3:10">
      <c r="C724" s="6"/>
      <c r="D724" s="6"/>
      <c r="E724" s="6"/>
      <c r="J724" s="7"/>
    </row>
    <row r="725" spans="3:10">
      <c r="C725" s="6"/>
      <c r="D725" s="6"/>
      <c r="E725" s="6"/>
      <c r="J725" s="7"/>
    </row>
    <row r="726" spans="3:10">
      <c r="C726" s="6"/>
      <c r="D726" s="6"/>
      <c r="E726" s="6"/>
      <c r="J726" s="7"/>
    </row>
    <row r="727" spans="3:10">
      <c r="C727" s="6"/>
      <c r="D727" s="6"/>
      <c r="E727" s="6"/>
      <c r="J727" s="7"/>
    </row>
    <row r="728" spans="3:10">
      <c r="C728" s="6"/>
      <c r="D728" s="6"/>
      <c r="E728" s="6"/>
      <c r="J728" s="7"/>
    </row>
    <row r="729" spans="3:10">
      <c r="C729" s="6"/>
      <c r="D729" s="6"/>
      <c r="E729" s="6"/>
      <c r="J729" s="7"/>
    </row>
    <row r="730" spans="3:10">
      <c r="C730" s="6"/>
      <c r="D730" s="6"/>
      <c r="E730" s="6"/>
      <c r="J730" s="7"/>
    </row>
    <row r="731" spans="3:10">
      <c r="C731" s="6"/>
      <c r="D731" s="6"/>
      <c r="E731" s="6"/>
      <c r="J731" s="7"/>
    </row>
    <row r="732" spans="3:10">
      <c r="C732" s="6"/>
      <c r="D732" s="6"/>
      <c r="E732" s="6"/>
      <c r="J732" s="7"/>
    </row>
    <row r="733" spans="3:10">
      <c r="C733" s="6"/>
      <c r="D733" s="6"/>
      <c r="E733" s="6"/>
      <c r="J733" s="7"/>
    </row>
    <row r="734" spans="3:10">
      <c r="C734" s="6"/>
      <c r="D734" s="6"/>
      <c r="E734" s="6"/>
      <c r="J734" s="7"/>
    </row>
    <row r="735" spans="3:10">
      <c r="C735" s="6"/>
      <c r="D735" s="6"/>
      <c r="E735" s="6"/>
      <c r="J735" s="7"/>
    </row>
    <row r="736" spans="3:10">
      <c r="C736" s="6"/>
      <c r="D736" s="6"/>
      <c r="E736" s="6"/>
      <c r="J736" s="7"/>
    </row>
    <row r="737" spans="3:10">
      <c r="C737" s="6"/>
      <c r="D737" s="6"/>
      <c r="E737" s="6"/>
      <c r="J737" s="7"/>
    </row>
    <row r="738" spans="3:10">
      <c r="C738" s="6"/>
      <c r="D738" s="6"/>
      <c r="E738" s="6"/>
      <c r="J738" s="7"/>
    </row>
    <row r="739" spans="3:10">
      <c r="C739" s="6"/>
      <c r="D739" s="6"/>
      <c r="E739" s="6"/>
      <c r="J739" s="7"/>
    </row>
    <row r="740" spans="3:10">
      <c r="C740" s="6"/>
      <c r="D740" s="6"/>
      <c r="E740" s="6"/>
      <c r="J740" s="7"/>
    </row>
    <row r="741" spans="3:10">
      <c r="C741" s="6"/>
      <c r="D741" s="6"/>
      <c r="E741" s="6"/>
      <c r="J741" s="7"/>
    </row>
    <row r="742" spans="3:10">
      <c r="C742" s="6"/>
      <c r="D742" s="6"/>
      <c r="E742" s="6"/>
      <c r="J742" s="7"/>
    </row>
    <row r="743" spans="3:10">
      <c r="C743" s="6"/>
      <c r="D743" s="6"/>
      <c r="E743" s="6"/>
      <c r="J743" s="7"/>
    </row>
    <row r="744" spans="3:10">
      <c r="C744" s="6"/>
      <c r="D744" s="6"/>
      <c r="E744" s="6"/>
      <c r="J744" s="7"/>
    </row>
    <row r="745" spans="3:10">
      <c r="C745" s="6"/>
      <c r="D745" s="6"/>
      <c r="E745" s="6"/>
      <c r="J745" s="7"/>
    </row>
    <row r="746" spans="3:10">
      <c r="C746" s="6"/>
      <c r="D746" s="6"/>
      <c r="E746" s="6"/>
      <c r="J746" s="7"/>
    </row>
    <row r="747" spans="3:10">
      <c r="C747" s="6"/>
      <c r="D747" s="6"/>
      <c r="E747" s="6"/>
      <c r="J747" s="7"/>
    </row>
    <row r="748" spans="3:10">
      <c r="C748" s="6"/>
      <c r="D748" s="6"/>
      <c r="E748" s="6"/>
      <c r="J748" s="7"/>
    </row>
    <row r="749" spans="3:10">
      <c r="C749" s="6"/>
      <c r="D749" s="6"/>
      <c r="E749" s="6"/>
      <c r="J749" s="7"/>
    </row>
    <row r="750" spans="3:10">
      <c r="C750" s="6"/>
      <c r="D750" s="6"/>
      <c r="E750" s="6"/>
      <c r="J750" s="7"/>
    </row>
    <row r="751" spans="3:10">
      <c r="C751" s="6"/>
      <c r="D751" s="6"/>
      <c r="E751" s="6"/>
      <c r="J751" s="7"/>
    </row>
    <row r="752" spans="3:10">
      <c r="C752" s="6"/>
      <c r="D752" s="6"/>
      <c r="E752" s="6"/>
      <c r="J752" s="7"/>
    </row>
    <row r="753" spans="3:10">
      <c r="C753" s="6"/>
      <c r="D753" s="6"/>
      <c r="E753" s="6"/>
      <c r="J753" s="7"/>
    </row>
    <row r="754" spans="3:10">
      <c r="C754" s="6"/>
      <c r="D754" s="6"/>
      <c r="E754" s="6"/>
      <c r="J754" s="7"/>
    </row>
    <row r="755" spans="3:10">
      <c r="C755" s="6"/>
      <c r="D755" s="6"/>
      <c r="E755" s="6"/>
      <c r="J755" s="7"/>
    </row>
    <row r="756" spans="3:10">
      <c r="C756" s="6"/>
      <c r="D756" s="6"/>
      <c r="E756" s="6"/>
      <c r="J756" s="7"/>
    </row>
    <row r="757" spans="3:10">
      <c r="C757" s="6"/>
      <c r="D757" s="6"/>
      <c r="E757" s="6"/>
      <c r="J757" s="7"/>
    </row>
    <row r="758" spans="3:10">
      <c r="C758" s="6"/>
      <c r="D758" s="6"/>
      <c r="E758" s="6"/>
      <c r="J758" s="7"/>
    </row>
    <row r="759" spans="3:10">
      <c r="C759" s="6"/>
      <c r="D759" s="6"/>
      <c r="E759" s="6"/>
      <c r="J759" s="7"/>
    </row>
    <row r="760" spans="3:10">
      <c r="C760" s="6"/>
      <c r="D760" s="6"/>
      <c r="E760" s="6"/>
      <c r="J760" s="7"/>
    </row>
    <row r="761" spans="3:10">
      <c r="C761" s="6"/>
      <c r="D761" s="6"/>
      <c r="E761" s="6"/>
      <c r="J761" s="7"/>
    </row>
    <row r="762" spans="3:10">
      <c r="C762" s="6"/>
      <c r="D762" s="6"/>
      <c r="E762" s="6"/>
      <c r="J762" s="7"/>
    </row>
    <row r="763" spans="3:10">
      <c r="C763" s="6"/>
      <c r="D763" s="6"/>
      <c r="E763" s="6"/>
      <c r="J763" s="7"/>
    </row>
    <row r="764" spans="3:10">
      <c r="C764" s="6"/>
      <c r="D764" s="6"/>
      <c r="E764" s="6"/>
      <c r="J764" s="7"/>
    </row>
    <row r="765" spans="3:10">
      <c r="C765" s="6"/>
      <c r="D765" s="6"/>
      <c r="E765" s="6"/>
      <c r="J765" s="7"/>
    </row>
    <row r="766" spans="3:10">
      <c r="C766" s="6"/>
      <c r="D766" s="6"/>
      <c r="E766" s="6"/>
      <c r="J766" s="7"/>
    </row>
    <row r="767" spans="3:10">
      <c r="C767" s="6"/>
      <c r="D767" s="6"/>
      <c r="E767" s="6"/>
      <c r="J767" s="7"/>
    </row>
    <row r="768" spans="3:10">
      <c r="C768" s="6"/>
      <c r="D768" s="6"/>
      <c r="E768" s="6"/>
      <c r="J768" s="7"/>
    </row>
    <row r="769" spans="3:10">
      <c r="C769" s="6"/>
      <c r="D769" s="6"/>
      <c r="E769" s="6"/>
      <c r="J769" s="7"/>
    </row>
    <row r="770" spans="3:10">
      <c r="C770" s="6"/>
      <c r="D770" s="6"/>
      <c r="E770" s="6"/>
      <c r="J770" s="7"/>
    </row>
    <row r="771" spans="3:10">
      <c r="C771" s="6"/>
      <c r="D771" s="6"/>
      <c r="E771" s="6"/>
      <c r="J771" s="7"/>
    </row>
    <row r="772" spans="3:10">
      <c r="C772" s="6"/>
      <c r="D772" s="6"/>
      <c r="E772" s="6"/>
      <c r="J772" s="7"/>
    </row>
    <row r="773" spans="3:10">
      <c r="C773" s="6"/>
      <c r="D773" s="6"/>
      <c r="E773" s="6"/>
      <c r="J773" s="7"/>
    </row>
    <row r="774" spans="3:10">
      <c r="C774" s="6"/>
      <c r="D774" s="6"/>
      <c r="E774" s="6"/>
      <c r="J774" s="7"/>
    </row>
    <row r="775" spans="3:10">
      <c r="C775" s="6"/>
      <c r="D775" s="6"/>
      <c r="E775" s="6"/>
      <c r="J775" s="7"/>
    </row>
    <row r="776" spans="3:10">
      <c r="C776" s="6"/>
      <c r="D776" s="6"/>
      <c r="E776" s="6"/>
      <c r="J776" s="7"/>
    </row>
    <row r="777" spans="3:10">
      <c r="C777" s="6"/>
      <c r="D777" s="6"/>
      <c r="E777" s="6"/>
      <c r="J777" s="7"/>
    </row>
    <row r="778" spans="3:10">
      <c r="C778" s="6"/>
      <c r="D778" s="6"/>
      <c r="E778" s="6"/>
      <c r="J778" s="7"/>
    </row>
    <row r="779" spans="3:10">
      <c r="C779" s="6"/>
      <c r="D779" s="6"/>
      <c r="E779" s="6"/>
      <c r="J779" s="7"/>
    </row>
    <row r="780" spans="3:10">
      <c r="C780" s="6"/>
      <c r="D780" s="6"/>
      <c r="E780" s="6"/>
      <c r="J780" s="7"/>
    </row>
    <row r="781" spans="3:10">
      <c r="C781" s="6"/>
      <c r="D781" s="6"/>
      <c r="E781" s="6"/>
      <c r="J781" s="7"/>
    </row>
    <row r="782" spans="3:10">
      <c r="C782" s="6"/>
      <c r="D782" s="6"/>
      <c r="E782" s="6"/>
      <c r="J782" s="7"/>
    </row>
    <row r="783" spans="3:10">
      <c r="C783" s="6"/>
      <c r="D783" s="6"/>
      <c r="E783" s="6"/>
      <c r="J783" s="7"/>
    </row>
    <row r="784" spans="3:10">
      <c r="C784" s="6"/>
      <c r="D784" s="6"/>
      <c r="E784" s="6"/>
      <c r="J784" s="7"/>
    </row>
    <row r="785" spans="3:10">
      <c r="C785" s="6"/>
      <c r="D785" s="6"/>
      <c r="E785" s="6"/>
      <c r="J785" s="7"/>
    </row>
    <row r="786" spans="3:10">
      <c r="C786" s="6"/>
      <c r="D786" s="6"/>
      <c r="E786" s="6"/>
      <c r="J786" s="7"/>
    </row>
    <row r="787" spans="3:10">
      <c r="C787" s="6"/>
      <c r="D787" s="6"/>
      <c r="E787" s="6"/>
      <c r="J787" s="7"/>
    </row>
    <row r="788" spans="3:10">
      <c r="C788" s="6"/>
      <c r="D788" s="6"/>
      <c r="E788" s="6"/>
      <c r="J788" s="7"/>
    </row>
    <row r="789" spans="3:10">
      <c r="C789" s="6"/>
      <c r="D789" s="6"/>
      <c r="E789" s="6"/>
      <c r="J789" s="7"/>
    </row>
    <row r="790" spans="3:10">
      <c r="C790" s="6"/>
      <c r="D790" s="6"/>
      <c r="E790" s="6"/>
      <c r="J790" s="7"/>
    </row>
    <row r="791" spans="3:10">
      <c r="C791" s="6"/>
      <c r="D791" s="6"/>
      <c r="E791" s="6"/>
      <c r="J791" s="7"/>
    </row>
    <row r="792" spans="3:10">
      <c r="C792" s="6"/>
      <c r="D792" s="6"/>
      <c r="E792" s="6"/>
      <c r="J792" s="7"/>
    </row>
    <row r="793" spans="3:10">
      <c r="C793" s="6"/>
      <c r="D793" s="6"/>
      <c r="E793" s="6"/>
      <c r="J793" s="7"/>
    </row>
    <row r="794" spans="3:10">
      <c r="C794" s="6"/>
      <c r="D794" s="6"/>
      <c r="E794" s="6"/>
      <c r="J794" s="7"/>
    </row>
    <row r="795" spans="3:10">
      <c r="C795" s="6"/>
      <c r="D795" s="6"/>
      <c r="E795" s="6"/>
      <c r="J795" s="7"/>
    </row>
    <row r="796" spans="3:10">
      <c r="C796" s="6"/>
      <c r="D796" s="6"/>
      <c r="E796" s="6"/>
      <c r="J796" s="7"/>
    </row>
    <row r="797" spans="3:10">
      <c r="C797" s="6"/>
      <c r="D797" s="6"/>
      <c r="E797" s="6"/>
      <c r="J797" s="7"/>
    </row>
    <row r="798" spans="3:10">
      <c r="C798" s="6"/>
      <c r="D798" s="6"/>
      <c r="E798" s="6"/>
      <c r="J798" s="7"/>
    </row>
    <row r="799" spans="3:10">
      <c r="C799" s="6"/>
      <c r="D799" s="6"/>
      <c r="E799" s="6"/>
      <c r="J799" s="7"/>
    </row>
    <row r="800" spans="3:10">
      <c r="C800" s="6"/>
      <c r="D800" s="6"/>
      <c r="E800" s="6"/>
      <c r="J800" s="7"/>
    </row>
    <row r="801" spans="3:10">
      <c r="C801" s="6"/>
      <c r="D801" s="6"/>
      <c r="E801" s="6"/>
      <c r="J801" s="7"/>
    </row>
    <row r="802" spans="3:10">
      <c r="C802" s="6"/>
      <c r="D802" s="6"/>
      <c r="E802" s="6"/>
      <c r="J802" s="7"/>
    </row>
    <row r="803" spans="3:10">
      <c r="C803" s="6"/>
      <c r="D803" s="6"/>
      <c r="E803" s="6"/>
      <c r="J803" s="7"/>
    </row>
    <row r="804" spans="3:10">
      <c r="C804" s="6"/>
      <c r="D804" s="6"/>
      <c r="E804" s="6"/>
      <c r="J804" s="7"/>
    </row>
    <row r="805" spans="3:10">
      <c r="C805" s="6"/>
      <c r="D805" s="6"/>
      <c r="E805" s="6"/>
      <c r="J805" s="7"/>
    </row>
    <row r="806" spans="3:10">
      <c r="C806" s="6"/>
      <c r="D806" s="6"/>
      <c r="E806" s="6"/>
      <c r="J806" s="7"/>
    </row>
    <row r="807" spans="3:10">
      <c r="C807" s="6"/>
      <c r="D807" s="6"/>
      <c r="E807" s="6"/>
      <c r="J807" s="7"/>
    </row>
    <row r="808" spans="3:10">
      <c r="C808" s="6"/>
      <c r="D808" s="6"/>
      <c r="E808" s="6"/>
      <c r="J808" s="7"/>
    </row>
    <row r="809" spans="3:10">
      <c r="C809" s="6"/>
      <c r="D809" s="6"/>
      <c r="E809" s="6"/>
      <c r="J809" s="7"/>
    </row>
    <row r="810" spans="3:10">
      <c r="C810" s="6"/>
      <c r="D810" s="6"/>
      <c r="E810" s="6"/>
      <c r="J810" s="7"/>
    </row>
    <row r="811" spans="3:10">
      <c r="C811" s="6"/>
      <c r="D811" s="6"/>
      <c r="E811" s="6"/>
      <c r="J811" s="7"/>
    </row>
    <row r="812" spans="3:10">
      <c r="C812" s="6"/>
      <c r="D812" s="6"/>
      <c r="E812" s="6"/>
      <c r="J812" s="7"/>
    </row>
    <row r="813" spans="3:10">
      <c r="C813" s="6"/>
      <c r="D813" s="6"/>
      <c r="E813" s="6"/>
      <c r="J813" s="7"/>
    </row>
    <row r="814" spans="3:10">
      <c r="C814" s="6"/>
      <c r="D814" s="6"/>
      <c r="E814" s="6"/>
      <c r="J814" s="7"/>
    </row>
    <row r="815" spans="3:10">
      <c r="C815" s="6"/>
      <c r="D815" s="6"/>
      <c r="E815" s="6"/>
      <c r="J815" s="7"/>
    </row>
    <row r="816" spans="3:10">
      <c r="C816" s="6"/>
      <c r="D816" s="6"/>
      <c r="E816" s="6"/>
      <c r="J816" s="7"/>
    </row>
    <row r="817" spans="3:10">
      <c r="C817" s="6"/>
      <c r="D817" s="6"/>
      <c r="E817" s="6"/>
      <c r="J817" s="7"/>
    </row>
    <row r="818" spans="3:10">
      <c r="C818" s="6"/>
      <c r="D818" s="6"/>
      <c r="E818" s="6"/>
      <c r="J818" s="7"/>
    </row>
    <row r="819" spans="3:10">
      <c r="C819" s="6"/>
      <c r="D819" s="6"/>
      <c r="E819" s="6"/>
      <c r="J819" s="7"/>
    </row>
    <row r="820" spans="3:10">
      <c r="C820" s="6"/>
      <c r="D820" s="6"/>
      <c r="E820" s="6"/>
      <c r="J820" s="7"/>
    </row>
    <row r="821" spans="3:10">
      <c r="C821" s="6"/>
      <c r="D821" s="6"/>
      <c r="E821" s="6"/>
      <c r="J821" s="7"/>
    </row>
    <row r="822" spans="3:10">
      <c r="C822" s="6"/>
      <c r="D822" s="6"/>
      <c r="E822" s="6"/>
      <c r="J822" s="7"/>
    </row>
    <row r="823" spans="3:10">
      <c r="C823" s="6"/>
      <c r="D823" s="6"/>
      <c r="E823" s="6"/>
      <c r="J823" s="7"/>
    </row>
    <row r="824" spans="3:10">
      <c r="C824" s="6"/>
      <c r="D824" s="6"/>
      <c r="E824" s="6"/>
      <c r="J824" s="7"/>
    </row>
    <row r="825" spans="3:10">
      <c r="C825" s="6"/>
      <c r="D825" s="6"/>
      <c r="E825" s="6"/>
      <c r="J825" s="7"/>
    </row>
    <row r="826" spans="3:10">
      <c r="C826" s="6"/>
      <c r="D826" s="6"/>
      <c r="E826" s="6"/>
      <c r="J826" s="7"/>
    </row>
    <row r="827" spans="3:10">
      <c r="C827" s="6"/>
      <c r="D827" s="6"/>
      <c r="E827" s="6"/>
      <c r="J827" s="7"/>
    </row>
    <row r="828" spans="3:10">
      <c r="C828" s="6"/>
      <c r="D828" s="6"/>
      <c r="E828" s="6"/>
      <c r="J828" s="7"/>
    </row>
    <row r="829" spans="3:10">
      <c r="C829" s="6"/>
      <c r="D829" s="6"/>
      <c r="E829" s="6"/>
      <c r="J829" s="7"/>
    </row>
    <row r="830" spans="3:10">
      <c r="C830" s="6"/>
      <c r="D830" s="6"/>
      <c r="E830" s="6"/>
      <c r="J830" s="7"/>
    </row>
    <row r="831" spans="3:10">
      <c r="C831" s="6"/>
      <c r="D831" s="6"/>
      <c r="E831" s="6"/>
      <c r="J831" s="7"/>
    </row>
    <row r="832" spans="3:10">
      <c r="C832" s="6"/>
      <c r="D832" s="6"/>
      <c r="E832" s="6"/>
      <c r="J832" s="7"/>
    </row>
    <row r="833" spans="3:10">
      <c r="C833" s="6"/>
      <c r="D833" s="6"/>
      <c r="E833" s="6"/>
      <c r="J833" s="7"/>
    </row>
  </sheetData>
  <autoFilter ref="A3:N3"/>
  <mergeCells count="2">
    <mergeCell ref="A2:L2"/>
    <mergeCell ref="A16:L16"/>
  </mergeCells>
  <phoneticPr fontId="32" type="noConversion"/>
  <printOptions horizontalCentered="1"/>
  <pageMargins left="0" right="0" top="0.196527777777778" bottom="1.1812499999999999" header="0.51180555555555496" footer="0"/>
  <pageSetup paperSize="9" firstPageNumber="0" orientation="portrait" horizontalDpi="300" verticalDpi="300"/>
  <headerFooter>
    <oddFooter>&amp;C第 &amp;P 页，共 &amp;N 页</oddFooter>
  </headerFooter>
</worksheet>
</file>

<file path=xl/worksheets/sheet3.xml><?xml version="1.0" encoding="utf-8"?>
<worksheet xmlns="http://schemas.openxmlformats.org/spreadsheetml/2006/main" xmlns:r="http://schemas.openxmlformats.org/officeDocument/2006/relationships">
  <dimension ref="A1:N853"/>
  <sheetViews>
    <sheetView workbookViewId="0">
      <pane ySplit="3" topLeftCell="A4" activePane="bottomLeft" state="frozen"/>
      <selection pane="bottomLeft" activeCell="E14" sqref="E14"/>
    </sheetView>
  </sheetViews>
  <sheetFormatPr defaultRowHeight="16.5"/>
  <cols>
    <col min="1" max="1" width="5.5" style="58" customWidth="1"/>
    <col min="2" max="2" width="15.875" style="2" customWidth="1"/>
    <col min="3" max="4" width="14.625" style="3" customWidth="1"/>
    <col min="5" max="5" width="12.125" style="3" customWidth="1"/>
    <col min="6" max="6" width="10.625" hidden="1" customWidth="1"/>
    <col min="7" max="7" width="11.875" hidden="1" customWidth="1"/>
    <col min="8" max="8" width="9.25" hidden="1" customWidth="1"/>
    <col min="9" max="9" width="12.625" hidden="1" customWidth="1"/>
    <col min="10" max="10" width="10" style="4" customWidth="1"/>
    <col min="11" max="11" width="14.375" customWidth="1"/>
    <col min="12" max="12" width="10.5" style="5" customWidth="1"/>
    <col min="13" max="13" width="9" customWidth="1"/>
    <col min="14" max="14" width="14.5" customWidth="1"/>
    <col min="15" max="15" width="10.5" customWidth="1"/>
    <col min="16" max="1025" width="8.75" customWidth="1"/>
  </cols>
  <sheetData>
    <row r="1" spans="1:14">
      <c r="C1" s="6"/>
      <c r="D1" s="6"/>
      <c r="E1" s="6"/>
      <c r="J1" s="7"/>
    </row>
    <row r="2" spans="1:14" ht="66.75" customHeight="1">
      <c r="A2" s="239" t="s">
        <v>333</v>
      </c>
      <c r="B2" s="239"/>
      <c r="C2" s="239"/>
      <c r="D2" s="239"/>
      <c r="E2" s="239"/>
      <c r="F2" s="239"/>
      <c r="G2" s="239"/>
      <c r="H2" s="239"/>
      <c r="I2" s="239"/>
      <c r="J2" s="239"/>
      <c r="K2" s="239"/>
      <c r="L2" s="239"/>
    </row>
    <row r="3" spans="1:14" ht="40.5" customHeight="1">
      <c r="A3" s="59" t="s">
        <v>1</v>
      </c>
      <c r="B3" s="9" t="s">
        <v>2</v>
      </c>
      <c r="C3" s="9" t="s">
        <v>3</v>
      </c>
      <c r="D3" s="9" t="s">
        <v>4</v>
      </c>
      <c r="E3" s="9" t="s">
        <v>5</v>
      </c>
      <c r="F3" s="10"/>
      <c r="G3" s="10"/>
      <c r="H3" s="10"/>
      <c r="I3" s="11"/>
      <c r="J3" s="9" t="s">
        <v>6</v>
      </c>
      <c r="K3" s="9" t="s">
        <v>7</v>
      </c>
      <c r="L3" s="12" t="s">
        <v>8</v>
      </c>
      <c r="N3" s="5" t="s">
        <v>286</v>
      </c>
    </row>
    <row r="4" spans="1:14" ht="40.5" customHeight="1">
      <c r="A4" s="65" t="s">
        <v>283</v>
      </c>
      <c r="B4" s="66" t="s">
        <v>287</v>
      </c>
      <c r="C4" s="61">
        <f>C5+'冠名基金收支明细 (2019) '!C4</f>
        <v>4746034.6999999993</v>
      </c>
      <c r="D4" s="61">
        <f>D5+'冠名基金收支明细 (2019) '!D4</f>
        <v>4162984.42</v>
      </c>
      <c r="E4" s="61">
        <f>SUM(E6,E9,E12,E15,E18,E21,E23,E25,E27,E28,E30,E32,E34)</f>
        <v>583050.27999999991</v>
      </c>
      <c r="F4" s="10"/>
      <c r="G4" s="10"/>
      <c r="H4" s="10"/>
      <c r="I4" s="11"/>
      <c r="J4" s="14" t="s">
        <v>9</v>
      </c>
      <c r="K4" s="14" t="s">
        <v>9</v>
      </c>
      <c r="L4" s="67" t="s">
        <v>288</v>
      </c>
      <c r="N4" s="68">
        <f>E5+'冠名基金收支明细 (2019) '!E4</f>
        <v>583050.28</v>
      </c>
    </row>
    <row r="5" spans="1:14" ht="40.5" customHeight="1">
      <c r="A5" s="65" t="s">
        <v>283</v>
      </c>
      <c r="B5" s="66" t="s">
        <v>19</v>
      </c>
      <c r="C5" s="69">
        <f>C6+C9+C12+C15+C18+C21+C23+C25+C27+C28+C30+C32+C34</f>
        <v>2701034.6999999997</v>
      </c>
      <c r="D5" s="69">
        <f>D6+D9+D12+D15+D18+D21+D23+D25+D27+D28+D30+D32+D34</f>
        <v>2769504.42</v>
      </c>
      <c r="E5" s="61">
        <f>E8+E11+E20+E22+E24+E26+E29+E31+E33+E35</f>
        <v>-68469.72000000003</v>
      </c>
      <c r="F5" s="10"/>
      <c r="G5" s="10"/>
      <c r="H5" s="10"/>
      <c r="I5" s="11"/>
      <c r="J5" s="14" t="s">
        <v>9</v>
      </c>
      <c r="K5" s="14" t="s">
        <v>9</v>
      </c>
      <c r="L5" s="48" t="s">
        <v>9</v>
      </c>
      <c r="N5" s="63"/>
    </row>
    <row r="6" spans="1:14" s="18" customFormat="1" ht="37.5" customHeight="1">
      <c r="A6" s="64" t="s">
        <v>13</v>
      </c>
      <c r="B6" s="25" t="s">
        <v>14</v>
      </c>
      <c r="C6" s="3">
        <f>C8</f>
        <v>380000</v>
      </c>
      <c r="D6" s="3">
        <f>D8</f>
        <v>608312</v>
      </c>
      <c r="E6" s="3">
        <f>E7+E8</f>
        <v>351688</v>
      </c>
      <c r="F6" s="26"/>
      <c r="G6" s="26"/>
      <c r="H6" s="26"/>
      <c r="I6" s="26"/>
      <c r="J6" s="4" t="s">
        <v>15</v>
      </c>
      <c r="K6" s="27" t="s">
        <v>16</v>
      </c>
      <c r="L6" s="28" t="s">
        <v>17</v>
      </c>
      <c r="N6" s="19"/>
    </row>
    <row r="7" spans="1:14" s="18" customFormat="1" ht="37.5" customHeight="1">
      <c r="A7" s="64" t="s">
        <v>13</v>
      </c>
      <c r="B7" s="30" t="s">
        <v>18</v>
      </c>
      <c r="C7" s="14" t="s">
        <v>9</v>
      </c>
      <c r="D7" s="14" t="s">
        <v>9</v>
      </c>
      <c r="E7" s="31">
        <f>'冠名基金收支明细 (2019) '!E6</f>
        <v>580000</v>
      </c>
      <c r="F7" s="26"/>
      <c r="G7" s="26"/>
      <c r="H7" s="26"/>
      <c r="I7" s="26"/>
      <c r="J7" s="32" t="s">
        <v>15</v>
      </c>
      <c r="K7" s="27" t="s">
        <v>16</v>
      </c>
      <c r="L7" s="28" t="s">
        <v>17</v>
      </c>
      <c r="N7" s="19"/>
    </row>
    <row r="8" spans="1:14" s="18" customFormat="1" ht="37.5" customHeight="1">
      <c r="A8" s="64" t="s">
        <v>13</v>
      </c>
      <c r="B8" s="30" t="s">
        <v>19</v>
      </c>
      <c r="C8" s="31">
        <v>380000</v>
      </c>
      <c r="D8" s="31">
        <v>608312</v>
      </c>
      <c r="E8" s="31">
        <f>C8-D8</f>
        <v>-228312</v>
      </c>
      <c r="F8" s="26"/>
      <c r="G8" s="26"/>
      <c r="H8" s="26"/>
      <c r="I8" s="26"/>
      <c r="J8" s="32" t="s">
        <v>15</v>
      </c>
      <c r="K8" s="27" t="s">
        <v>16</v>
      </c>
      <c r="L8" s="28" t="s">
        <v>17</v>
      </c>
    </row>
    <row r="9" spans="1:14" s="18" customFormat="1" ht="37.5" customHeight="1">
      <c r="A9" s="64" t="s">
        <v>21</v>
      </c>
      <c r="B9" s="25" t="s">
        <v>22</v>
      </c>
      <c r="C9" s="3">
        <f>C11</f>
        <v>1500000</v>
      </c>
      <c r="D9" s="3">
        <f>D11</f>
        <v>1500000</v>
      </c>
      <c r="E9" s="3">
        <f>E10+E11</f>
        <v>0</v>
      </c>
      <c r="F9" s="3"/>
      <c r="G9" s="33"/>
      <c r="H9" s="30"/>
      <c r="I9" s="34"/>
      <c r="J9" s="4" t="s">
        <v>23</v>
      </c>
      <c r="K9" s="27" t="s">
        <v>24</v>
      </c>
      <c r="L9" s="28" t="s">
        <v>25</v>
      </c>
      <c r="N9" s="19"/>
    </row>
    <row r="10" spans="1:14" s="18" customFormat="1" ht="37.5" customHeight="1">
      <c r="A10" s="64" t="s">
        <v>21</v>
      </c>
      <c r="B10" s="30" t="s">
        <v>18</v>
      </c>
      <c r="C10" s="14" t="s">
        <v>9</v>
      </c>
      <c r="D10" s="14" t="s">
        <v>9</v>
      </c>
      <c r="E10" s="31">
        <f>'冠名基金收支明细 (2019) '!E8</f>
        <v>0</v>
      </c>
      <c r="F10" s="3"/>
      <c r="G10" s="33"/>
      <c r="H10" s="30"/>
      <c r="I10" s="34"/>
      <c r="J10" s="32" t="s">
        <v>23</v>
      </c>
      <c r="K10" s="27" t="s">
        <v>24</v>
      </c>
      <c r="L10" s="28" t="s">
        <v>25</v>
      </c>
    </row>
    <row r="11" spans="1:14" s="18" customFormat="1" ht="37.5" customHeight="1">
      <c r="A11" s="64" t="s">
        <v>21</v>
      </c>
      <c r="B11" s="30" t="s">
        <v>19</v>
      </c>
      <c r="C11" s="31">
        <v>1500000</v>
      </c>
      <c r="D11" s="31">
        <v>1500000</v>
      </c>
      <c r="E11" s="31">
        <f>C11-D11</f>
        <v>0</v>
      </c>
      <c r="F11" s="3"/>
      <c r="G11" s="33"/>
      <c r="H11" s="30"/>
      <c r="I11" s="34"/>
      <c r="J11" s="32" t="s">
        <v>23</v>
      </c>
      <c r="K11" s="27" t="s">
        <v>24</v>
      </c>
      <c r="L11" s="28" t="s">
        <v>25</v>
      </c>
    </row>
    <row r="12" spans="1:14" s="18" customFormat="1" ht="37.5" customHeight="1">
      <c r="A12" s="64" t="s">
        <v>26</v>
      </c>
      <c r="B12" s="25" t="s">
        <v>27</v>
      </c>
      <c r="C12" s="3">
        <f>C15</f>
        <v>0</v>
      </c>
      <c r="D12" s="3">
        <f>D15</f>
        <v>0</v>
      </c>
      <c r="E12" s="3">
        <f>E13</f>
        <v>20000</v>
      </c>
      <c r="F12" s="3"/>
      <c r="G12" s="33"/>
      <c r="H12" s="30"/>
      <c r="I12" s="34"/>
      <c r="J12" s="4" t="s">
        <v>28</v>
      </c>
      <c r="K12" s="35" t="s">
        <v>29</v>
      </c>
      <c r="L12" s="28" t="s">
        <v>30</v>
      </c>
      <c r="N12" s="19"/>
    </row>
    <row r="13" spans="1:14" s="18" customFormat="1" ht="37.5" customHeight="1">
      <c r="A13" s="64" t="s">
        <v>26</v>
      </c>
      <c r="B13" s="30" t="s">
        <v>18</v>
      </c>
      <c r="C13" s="14" t="s">
        <v>9</v>
      </c>
      <c r="D13" s="14" t="s">
        <v>9</v>
      </c>
      <c r="E13" s="31">
        <f>'冠名基金收支明细 (2019) '!E10</f>
        <v>20000</v>
      </c>
      <c r="F13" s="3"/>
      <c r="G13" s="33"/>
      <c r="H13" s="30"/>
      <c r="I13" s="34"/>
      <c r="J13" s="32" t="s">
        <v>28</v>
      </c>
      <c r="K13" s="35" t="s">
        <v>29</v>
      </c>
      <c r="L13" s="28" t="s">
        <v>30</v>
      </c>
      <c r="N13" s="19"/>
    </row>
    <row r="14" spans="1:14" s="18" customFormat="1" ht="37.5" customHeight="1">
      <c r="A14" s="64"/>
      <c r="B14" s="30" t="s">
        <v>19</v>
      </c>
      <c r="C14" s="31">
        <v>0</v>
      </c>
      <c r="D14" s="31">
        <v>0</v>
      </c>
      <c r="E14" s="31">
        <f>C14-D14</f>
        <v>0</v>
      </c>
      <c r="F14" s="3"/>
      <c r="G14" s="33"/>
      <c r="H14" s="30"/>
      <c r="I14" s="34"/>
      <c r="J14" s="32" t="s">
        <v>28</v>
      </c>
      <c r="K14" s="35" t="s">
        <v>29</v>
      </c>
      <c r="L14" s="28" t="s">
        <v>35</v>
      </c>
      <c r="N14" s="19"/>
    </row>
    <row r="15" spans="1:14" s="18" customFormat="1" ht="37.5" customHeight="1">
      <c r="A15" s="64" t="s">
        <v>31</v>
      </c>
      <c r="B15" s="25" t="s">
        <v>32</v>
      </c>
      <c r="C15" s="3">
        <f>-C17</f>
        <v>0</v>
      </c>
      <c r="D15" s="3">
        <v>0</v>
      </c>
      <c r="E15" s="3">
        <f>E16</f>
        <v>1520</v>
      </c>
      <c r="F15" s="3"/>
      <c r="G15" s="33"/>
      <c r="H15" s="30"/>
      <c r="I15" s="34"/>
      <c r="J15" s="4" t="s">
        <v>33</v>
      </c>
      <c r="K15" s="27" t="s">
        <v>34</v>
      </c>
      <c r="L15" s="28" t="s">
        <v>35</v>
      </c>
    </row>
    <row r="16" spans="1:14" s="18" customFormat="1" ht="37.5" customHeight="1">
      <c r="A16" s="64" t="s">
        <v>31</v>
      </c>
      <c r="B16" s="30" t="s">
        <v>18</v>
      </c>
      <c r="C16" s="14" t="s">
        <v>9</v>
      </c>
      <c r="D16" s="14" t="s">
        <v>9</v>
      </c>
      <c r="E16" s="31">
        <f>'冠名基金收支明细 (2019) '!E12</f>
        <v>1520</v>
      </c>
      <c r="F16" s="3"/>
      <c r="G16" s="33"/>
      <c r="H16" s="30"/>
      <c r="I16" s="34"/>
      <c r="J16" s="32" t="s">
        <v>33</v>
      </c>
      <c r="K16" s="27" t="s">
        <v>34</v>
      </c>
      <c r="L16" s="28" t="s">
        <v>35</v>
      </c>
    </row>
    <row r="17" spans="1:12" s="18" customFormat="1" ht="37.5" customHeight="1">
      <c r="A17" s="64"/>
      <c r="B17" s="30" t="s">
        <v>19</v>
      </c>
      <c r="C17" s="31">
        <v>0</v>
      </c>
      <c r="D17" s="31">
        <v>0</v>
      </c>
      <c r="E17" s="31">
        <f>C17-D17</f>
        <v>0</v>
      </c>
      <c r="F17" s="3"/>
      <c r="G17" s="33"/>
      <c r="H17" s="30"/>
      <c r="I17" s="34"/>
      <c r="J17" s="32" t="s">
        <v>33</v>
      </c>
      <c r="K17" s="27" t="s">
        <v>34</v>
      </c>
      <c r="L17" s="28" t="s">
        <v>40</v>
      </c>
    </row>
    <row r="18" spans="1:12" s="18" customFormat="1" ht="37.5" customHeight="1">
      <c r="A18" s="64" t="s">
        <v>36</v>
      </c>
      <c r="B18" s="25" t="s">
        <v>37</v>
      </c>
      <c r="C18" s="3">
        <f>C20</f>
        <v>18350</v>
      </c>
      <c r="D18" s="3">
        <f>D20</f>
        <v>50000</v>
      </c>
      <c r="E18" s="3">
        <f>E19+E20</f>
        <v>18350</v>
      </c>
      <c r="F18" s="3"/>
      <c r="G18" s="33"/>
      <c r="H18" s="30"/>
      <c r="I18" s="34"/>
      <c r="J18" s="4" t="s">
        <v>38</v>
      </c>
      <c r="K18" s="27" t="s">
        <v>39</v>
      </c>
      <c r="L18" s="28" t="s">
        <v>40</v>
      </c>
    </row>
    <row r="19" spans="1:12" s="18" customFormat="1" ht="37.5" customHeight="1">
      <c r="A19" s="70"/>
      <c r="B19" s="30" t="s">
        <v>18</v>
      </c>
      <c r="C19" s="14" t="s">
        <v>9</v>
      </c>
      <c r="D19" s="14" t="s">
        <v>9</v>
      </c>
      <c r="E19" s="31">
        <f>'冠名基金收支明细 (2019) '!E14</f>
        <v>50000</v>
      </c>
      <c r="F19" s="3"/>
      <c r="G19" s="33"/>
      <c r="H19" s="30"/>
      <c r="I19" s="34"/>
      <c r="J19" s="32" t="s">
        <v>38</v>
      </c>
      <c r="K19" s="27" t="s">
        <v>39</v>
      </c>
      <c r="L19" s="28" t="s">
        <v>40</v>
      </c>
    </row>
    <row r="20" spans="1:12" s="18" customFormat="1" ht="37.5" customHeight="1">
      <c r="A20" s="70"/>
      <c r="B20" s="30" t="s">
        <v>19</v>
      </c>
      <c r="C20" s="31">
        <v>18350</v>
      </c>
      <c r="D20" s="31">
        <v>50000</v>
      </c>
      <c r="E20" s="31">
        <f>C20-D20</f>
        <v>-31650</v>
      </c>
      <c r="F20" s="3"/>
      <c r="G20" s="33"/>
      <c r="H20" s="30"/>
      <c r="I20" s="34"/>
      <c r="J20" s="32" t="s">
        <v>38</v>
      </c>
      <c r="K20" s="27" t="s">
        <v>39</v>
      </c>
      <c r="L20" s="28" t="s">
        <v>40</v>
      </c>
    </row>
    <row r="21" spans="1:12" s="18" customFormat="1" ht="37.5" customHeight="1">
      <c r="A21" s="64" t="s">
        <v>41</v>
      </c>
      <c r="B21" s="25" t="s">
        <v>42</v>
      </c>
      <c r="C21" s="3">
        <f t="shared" ref="C21:I21" si="0">C22</f>
        <v>70990.179999999993</v>
      </c>
      <c r="D21" s="3">
        <f t="shared" si="0"/>
        <v>38276.42</v>
      </c>
      <c r="E21" s="3">
        <f t="shared" si="0"/>
        <v>32713.759999999995</v>
      </c>
      <c r="F21" s="3">
        <f t="shared" si="0"/>
        <v>0</v>
      </c>
      <c r="G21" s="3">
        <f t="shared" si="0"/>
        <v>0</v>
      </c>
      <c r="H21" s="3">
        <f t="shared" si="0"/>
        <v>0</v>
      </c>
      <c r="I21" s="3">
        <f t="shared" si="0"/>
        <v>0</v>
      </c>
      <c r="J21" s="4" t="s">
        <v>33</v>
      </c>
      <c r="K21" s="27" t="s">
        <v>43</v>
      </c>
      <c r="L21" s="28" t="s">
        <v>44</v>
      </c>
    </row>
    <row r="22" spans="1:12" s="18" customFormat="1" ht="37.5" customHeight="1">
      <c r="A22" s="70"/>
      <c r="B22" s="30" t="s">
        <v>19</v>
      </c>
      <c r="C22" s="31">
        <v>70990.179999999993</v>
      </c>
      <c r="D22" s="31">
        <v>38276.42</v>
      </c>
      <c r="E22" s="31">
        <f>C22-D22</f>
        <v>32713.759999999995</v>
      </c>
      <c r="F22" s="3"/>
      <c r="G22" s="33"/>
      <c r="H22" s="30"/>
      <c r="I22" s="34"/>
      <c r="J22" s="32" t="s">
        <v>33</v>
      </c>
      <c r="K22" s="27" t="s">
        <v>43</v>
      </c>
      <c r="L22" s="28" t="s">
        <v>44</v>
      </c>
    </row>
    <row r="23" spans="1:12" s="18" customFormat="1" ht="37.5" customHeight="1">
      <c r="A23" s="64" t="s">
        <v>46</v>
      </c>
      <c r="B23" s="25" t="s">
        <v>47</v>
      </c>
      <c r="C23" s="3">
        <f>C24</f>
        <v>30000</v>
      </c>
      <c r="D23" s="3">
        <f>D24</f>
        <v>0</v>
      </c>
      <c r="E23" s="3">
        <f>E24</f>
        <v>30000</v>
      </c>
      <c r="F23" s="3"/>
      <c r="G23" s="33"/>
      <c r="H23" s="30"/>
      <c r="I23" s="34"/>
      <c r="J23" s="4" t="s">
        <v>33</v>
      </c>
      <c r="K23" s="27" t="s">
        <v>48</v>
      </c>
      <c r="L23" s="28" t="s">
        <v>49</v>
      </c>
    </row>
    <row r="24" spans="1:12" s="18" customFormat="1" ht="37.5" customHeight="1">
      <c r="A24" s="70"/>
      <c r="B24" s="30" t="s">
        <v>19</v>
      </c>
      <c r="C24" s="31">
        <v>30000</v>
      </c>
      <c r="D24" s="31">
        <v>0</v>
      </c>
      <c r="E24" s="31">
        <f>C24-D24</f>
        <v>30000</v>
      </c>
      <c r="F24" s="3"/>
      <c r="G24" s="33"/>
      <c r="H24" s="30"/>
      <c r="I24" s="34"/>
      <c r="J24" s="32" t="s">
        <v>33</v>
      </c>
      <c r="K24" s="27" t="s">
        <v>48</v>
      </c>
      <c r="L24" s="28" t="s">
        <v>49</v>
      </c>
    </row>
    <row r="25" spans="1:12" s="18" customFormat="1" ht="37.5" customHeight="1">
      <c r="A25" s="64" t="s">
        <v>50</v>
      </c>
      <c r="B25" s="25" t="s">
        <v>51</v>
      </c>
      <c r="C25" s="3">
        <f>C26</f>
        <v>50000</v>
      </c>
      <c r="D25" s="3">
        <f>D26</f>
        <v>0</v>
      </c>
      <c r="E25" s="3">
        <f>E26</f>
        <v>50000</v>
      </c>
      <c r="F25" s="3"/>
      <c r="G25" s="33"/>
      <c r="H25" s="30"/>
      <c r="I25" s="34"/>
      <c r="J25" s="4" t="s">
        <v>33</v>
      </c>
      <c r="K25" s="27" t="s">
        <v>52</v>
      </c>
      <c r="L25" s="28" t="s">
        <v>53</v>
      </c>
    </row>
    <row r="26" spans="1:12" s="18" customFormat="1" ht="37.5" customHeight="1">
      <c r="A26" s="70"/>
      <c r="B26" s="30" t="s">
        <v>19</v>
      </c>
      <c r="C26" s="31">
        <v>50000</v>
      </c>
      <c r="D26" s="31">
        <v>0</v>
      </c>
      <c r="E26" s="31">
        <f>C26-D26</f>
        <v>50000</v>
      </c>
      <c r="F26" s="3"/>
      <c r="G26" s="33"/>
      <c r="H26" s="30"/>
      <c r="I26" s="34"/>
      <c r="J26" s="32" t="s">
        <v>33</v>
      </c>
      <c r="K26" s="27" t="s">
        <v>52</v>
      </c>
      <c r="L26" s="28" t="s">
        <v>53</v>
      </c>
    </row>
    <row r="27" spans="1:12" s="18" customFormat="1" ht="37.5" customHeight="1">
      <c r="A27" s="64" t="s">
        <v>54</v>
      </c>
      <c r="B27" s="25" t="s">
        <v>55</v>
      </c>
      <c r="C27" s="3">
        <v>0</v>
      </c>
      <c r="D27" s="3">
        <v>0</v>
      </c>
      <c r="E27" s="3">
        <v>0</v>
      </c>
      <c r="F27" s="3"/>
      <c r="G27" s="33"/>
      <c r="H27" s="30"/>
      <c r="I27" s="34"/>
      <c r="J27" s="4" t="s">
        <v>10</v>
      </c>
      <c r="K27" s="36" t="s">
        <v>56</v>
      </c>
      <c r="L27" s="28" t="s">
        <v>57</v>
      </c>
    </row>
    <row r="28" spans="1:12" s="18" customFormat="1" ht="37.5" customHeight="1">
      <c r="A28" s="64" t="s">
        <v>58</v>
      </c>
      <c r="B28" s="25" t="s">
        <v>59</v>
      </c>
      <c r="C28" s="3">
        <f>SUM(C29:C29)</f>
        <v>200000</v>
      </c>
      <c r="D28" s="3">
        <f>SUM(D29:D29)</f>
        <v>200000</v>
      </c>
      <c r="E28" s="3">
        <f>E29</f>
        <v>0</v>
      </c>
      <c r="F28" s="3"/>
      <c r="G28" s="33"/>
      <c r="H28" s="30"/>
      <c r="I28" s="34"/>
      <c r="J28" s="4" t="s">
        <v>33</v>
      </c>
      <c r="K28" s="27" t="s">
        <v>60</v>
      </c>
      <c r="L28" s="28" t="s">
        <v>61</v>
      </c>
    </row>
    <row r="29" spans="1:12" s="18" customFormat="1" ht="37.5" customHeight="1">
      <c r="A29" s="70"/>
      <c r="B29" s="30" t="s">
        <v>19</v>
      </c>
      <c r="C29" s="31">
        <v>200000</v>
      </c>
      <c r="D29" s="31">
        <v>200000</v>
      </c>
      <c r="E29" s="31">
        <v>0</v>
      </c>
      <c r="F29" s="3"/>
      <c r="G29" s="33"/>
      <c r="H29" s="30"/>
      <c r="I29" s="34"/>
      <c r="J29" s="32" t="s">
        <v>33</v>
      </c>
      <c r="K29" s="27" t="s">
        <v>60</v>
      </c>
      <c r="L29" s="28" t="s">
        <v>61</v>
      </c>
    </row>
    <row r="30" spans="1:12" s="18" customFormat="1" ht="37.5" customHeight="1">
      <c r="A30" s="64" t="s">
        <v>62</v>
      </c>
      <c r="B30" s="25" t="s">
        <v>63</v>
      </c>
      <c r="C30" s="3">
        <f>C31</f>
        <v>100457.92</v>
      </c>
      <c r="D30" s="3">
        <f>D31</f>
        <v>100000</v>
      </c>
      <c r="E30" s="3">
        <f>E31</f>
        <v>457.91999999999825</v>
      </c>
      <c r="F30" s="3"/>
      <c r="G30" s="33"/>
      <c r="H30" s="30"/>
      <c r="I30" s="34"/>
      <c r="J30" s="4" t="s">
        <v>38</v>
      </c>
      <c r="K30" s="27" t="s">
        <v>64</v>
      </c>
      <c r="L30" s="28" t="s">
        <v>65</v>
      </c>
    </row>
    <row r="31" spans="1:12" s="18" customFormat="1" ht="37.5" customHeight="1">
      <c r="A31" s="70"/>
      <c r="B31" s="37" t="s">
        <v>19</v>
      </c>
      <c r="C31" s="31">
        <v>100457.92</v>
      </c>
      <c r="D31" s="31">
        <v>100000</v>
      </c>
      <c r="E31" s="31">
        <f>C31-D31</f>
        <v>457.91999999999825</v>
      </c>
      <c r="F31" s="3"/>
      <c r="G31" s="33"/>
      <c r="H31" s="30"/>
      <c r="I31" s="34"/>
      <c r="J31" s="32" t="s">
        <v>38</v>
      </c>
      <c r="K31" s="27" t="s">
        <v>64</v>
      </c>
      <c r="L31" s="28" t="s">
        <v>65</v>
      </c>
    </row>
    <row r="32" spans="1:12" ht="30" customHeight="1">
      <c r="A32" s="64" t="s">
        <v>102</v>
      </c>
      <c r="B32" s="25" t="s">
        <v>103</v>
      </c>
      <c r="C32" s="3">
        <f>C33</f>
        <v>50000</v>
      </c>
      <c r="D32" s="3">
        <f>D33</f>
        <v>0</v>
      </c>
      <c r="E32" s="3">
        <f>E33</f>
        <v>50000</v>
      </c>
      <c r="F32" s="31"/>
      <c r="G32" s="39"/>
      <c r="H32" s="30"/>
      <c r="I32" s="34"/>
      <c r="J32" s="4" t="s">
        <v>38</v>
      </c>
      <c r="K32" s="40" t="s">
        <v>104</v>
      </c>
      <c r="L32" s="28" t="s">
        <v>105</v>
      </c>
    </row>
    <row r="33" spans="1:12" ht="30" customHeight="1">
      <c r="A33" s="71"/>
      <c r="B33" s="37" t="s">
        <v>19</v>
      </c>
      <c r="C33" s="31">
        <v>50000</v>
      </c>
      <c r="D33" s="31">
        <v>0</v>
      </c>
      <c r="E33" s="31">
        <f>C33-D33</f>
        <v>50000</v>
      </c>
      <c r="F33" s="31"/>
      <c r="G33" s="39"/>
      <c r="H33" s="30"/>
      <c r="I33" s="34"/>
      <c r="J33" s="32" t="s">
        <v>38</v>
      </c>
      <c r="K33" s="40" t="s">
        <v>104</v>
      </c>
      <c r="L33" s="28" t="s">
        <v>105</v>
      </c>
    </row>
    <row r="34" spans="1:12" ht="30" customHeight="1">
      <c r="A34" s="64" t="s">
        <v>106</v>
      </c>
      <c r="B34" s="25" t="s">
        <v>107</v>
      </c>
      <c r="C34" s="3">
        <f>C35</f>
        <v>301236.59999999998</v>
      </c>
      <c r="D34" s="3">
        <f>D35</f>
        <v>272916</v>
      </c>
      <c r="E34" s="3">
        <f>E35</f>
        <v>28320.599999999977</v>
      </c>
      <c r="F34" s="31"/>
      <c r="G34" s="39"/>
      <c r="H34" s="30"/>
      <c r="I34" s="34"/>
      <c r="J34" s="4" t="s">
        <v>33</v>
      </c>
      <c r="K34" s="40" t="s">
        <v>108</v>
      </c>
      <c r="L34" s="28" t="s">
        <v>109</v>
      </c>
    </row>
    <row r="35" spans="1:12" ht="30" customHeight="1">
      <c r="A35" s="71"/>
      <c r="B35" s="37" t="s">
        <v>19</v>
      </c>
      <c r="C35" s="31">
        <v>301236.59999999998</v>
      </c>
      <c r="D35" s="31">
        <v>272916</v>
      </c>
      <c r="E35" s="31">
        <f>C35-D35</f>
        <v>28320.599999999977</v>
      </c>
      <c r="F35" s="31"/>
      <c r="G35" s="39"/>
      <c r="H35" s="30"/>
      <c r="I35" s="34"/>
      <c r="J35" s="32" t="s">
        <v>33</v>
      </c>
      <c r="K35" s="40" t="s">
        <v>108</v>
      </c>
      <c r="L35" s="28" t="s">
        <v>109</v>
      </c>
    </row>
    <row r="36" spans="1:12" ht="84.75" customHeight="1">
      <c r="A36" s="241" t="s">
        <v>289</v>
      </c>
      <c r="B36" s="241"/>
      <c r="C36" s="241"/>
      <c r="D36" s="241"/>
      <c r="E36" s="241"/>
      <c r="F36" s="241"/>
      <c r="G36" s="241"/>
      <c r="H36" s="241"/>
      <c r="I36" s="241"/>
      <c r="J36" s="241"/>
      <c r="K36" s="241"/>
      <c r="L36" s="241"/>
    </row>
    <row r="37" spans="1:12" ht="21.95" customHeight="1">
      <c r="C37" s="6"/>
      <c r="D37" s="6"/>
      <c r="E37" s="6"/>
      <c r="J37" s="7"/>
    </row>
    <row r="38" spans="1:12" ht="21.95" customHeight="1">
      <c r="C38" s="6"/>
      <c r="D38" s="6"/>
      <c r="E38" s="6"/>
      <c r="F38" s="57"/>
      <c r="J38" s="7"/>
    </row>
    <row r="39" spans="1:12" ht="21.95" customHeight="1">
      <c r="C39" s="6"/>
      <c r="D39" s="6"/>
      <c r="E39" s="6"/>
      <c r="J39" s="7"/>
    </row>
    <row r="40" spans="1:12" ht="21.95" customHeight="1">
      <c r="C40" s="6"/>
      <c r="D40" s="6"/>
      <c r="E40" s="6"/>
      <c r="J40" s="7"/>
    </row>
    <row r="41" spans="1:12" ht="18" customHeight="1">
      <c r="C41" s="6"/>
      <c r="D41" s="6"/>
      <c r="E41" s="6"/>
      <c r="J41" s="7"/>
    </row>
    <row r="42" spans="1:12" ht="18" customHeight="1">
      <c r="C42" s="6"/>
      <c r="D42" s="6"/>
      <c r="E42" s="6"/>
      <c r="J42" s="7"/>
    </row>
    <row r="43" spans="1:12" ht="18" customHeight="1">
      <c r="C43" s="6"/>
      <c r="D43" s="6"/>
      <c r="E43" s="6"/>
      <c r="J43" s="7"/>
    </row>
    <row r="44" spans="1:12">
      <c r="C44" s="6"/>
      <c r="D44" s="6"/>
      <c r="E44" s="6"/>
      <c r="J44" s="7"/>
    </row>
    <row r="45" spans="1:12">
      <c r="C45" s="6"/>
      <c r="D45" s="6"/>
      <c r="E45" s="6"/>
      <c r="J45" s="7"/>
    </row>
    <row r="46" spans="1:12">
      <c r="C46" s="6"/>
      <c r="D46" s="6"/>
      <c r="E46" s="6"/>
      <c r="J46" s="7"/>
    </row>
    <row r="47" spans="1:12">
      <c r="C47" s="6"/>
      <c r="D47" s="6"/>
      <c r="E47" s="6"/>
      <c r="J47" s="7"/>
    </row>
    <row r="48" spans="1:12">
      <c r="C48" s="6"/>
      <c r="D48" s="6"/>
      <c r="E48" s="6"/>
      <c r="J48" s="7"/>
    </row>
    <row r="49" spans="1:11">
      <c r="C49" s="6"/>
      <c r="D49" s="6"/>
      <c r="E49" s="6"/>
      <c r="J49" s="7"/>
    </row>
    <row r="50" spans="1:11" s="5" customFormat="1">
      <c r="A50" s="58"/>
      <c r="B50" s="2"/>
      <c r="C50" s="6"/>
      <c r="D50" s="6"/>
      <c r="E50" s="6"/>
      <c r="I50"/>
      <c r="J50" s="7"/>
      <c r="K50"/>
    </row>
    <row r="51" spans="1:11" s="5" customFormat="1">
      <c r="A51" s="58"/>
      <c r="B51" s="2"/>
      <c r="C51" s="6"/>
      <c r="D51" s="6"/>
      <c r="E51" s="6"/>
      <c r="I51"/>
      <c r="J51" s="7"/>
      <c r="K51"/>
    </row>
    <row r="52" spans="1:11" s="5" customFormat="1">
      <c r="A52" s="58"/>
      <c r="B52" s="2"/>
      <c r="C52" s="6"/>
      <c r="D52" s="6"/>
      <c r="E52" s="6"/>
      <c r="I52"/>
      <c r="J52" s="7"/>
      <c r="K52"/>
    </row>
    <row r="53" spans="1:11" s="5" customFormat="1">
      <c r="A53" s="58"/>
      <c r="B53" s="2"/>
      <c r="C53" s="6"/>
      <c r="D53" s="6"/>
      <c r="E53" s="6"/>
      <c r="I53"/>
      <c r="J53" s="7"/>
      <c r="K53"/>
    </row>
    <row r="54" spans="1:11" s="5" customFormat="1">
      <c r="A54" s="58"/>
      <c r="B54" s="2"/>
      <c r="C54" s="6"/>
      <c r="D54" s="6"/>
      <c r="E54" s="6"/>
      <c r="I54"/>
      <c r="J54" s="7"/>
      <c r="K54"/>
    </row>
    <row r="55" spans="1:11" s="5" customFormat="1">
      <c r="A55" s="58"/>
      <c r="B55" s="2"/>
      <c r="C55" s="6"/>
      <c r="D55" s="6"/>
      <c r="E55" s="6"/>
      <c r="I55"/>
      <c r="J55" s="7"/>
      <c r="K55"/>
    </row>
    <row r="56" spans="1:11" s="5" customFormat="1">
      <c r="A56" s="58"/>
      <c r="B56" s="2"/>
      <c r="C56" s="6"/>
      <c r="D56" s="6"/>
      <c r="E56" s="6"/>
      <c r="I56"/>
      <c r="J56" s="7"/>
      <c r="K56"/>
    </row>
    <row r="57" spans="1:11" s="5" customFormat="1">
      <c r="A57" s="58"/>
      <c r="B57" s="2"/>
      <c r="C57" s="6"/>
      <c r="D57" s="6"/>
      <c r="E57" s="6"/>
      <c r="I57"/>
      <c r="J57" s="7"/>
      <c r="K57"/>
    </row>
    <row r="58" spans="1:11" s="5" customFormat="1">
      <c r="A58" s="58"/>
      <c r="B58" s="2"/>
      <c r="C58" s="6"/>
      <c r="D58" s="6"/>
      <c r="E58" s="6"/>
      <c r="I58"/>
      <c r="J58" s="7"/>
      <c r="K58"/>
    </row>
    <row r="59" spans="1:11" s="5" customFormat="1">
      <c r="A59" s="58"/>
      <c r="B59" s="2"/>
      <c r="C59" s="6"/>
      <c r="D59" s="6"/>
      <c r="E59" s="6"/>
      <c r="I59"/>
      <c r="J59" s="7"/>
      <c r="K59"/>
    </row>
    <row r="60" spans="1:11" s="5" customFormat="1">
      <c r="A60" s="58"/>
      <c r="B60" s="2"/>
      <c r="C60" s="6"/>
      <c r="D60" s="6"/>
      <c r="E60" s="6"/>
      <c r="I60"/>
      <c r="J60" s="7"/>
      <c r="K60"/>
    </row>
    <row r="61" spans="1:11" s="5" customFormat="1">
      <c r="A61" s="58"/>
      <c r="B61" s="2"/>
      <c r="C61" s="6"/>
      <c r="D61" s="6"/>
      <c r="E61" s="6"/>
      <c r="I61"/>
      <c r="J61" s="7"/>
      <c r="K61"/>
    </row>
    <row r="62" spans="1:11" s="5" customFormat="1">
      <c r="A62" s="58"/>
      <c r="B62" s="2"/>
      <c r="C62" s="6"/>
      <c r="D62" s="6"/>
      <c r="E62" s="6"/>
      <c r="I62"/>
      <c r="J62" s="7"/>
      <c r="K62"/>
    </row>
    <row r="63" spans="1:11" s="5" customFormat="1">
      <c r="A63" s="58"/>
      <c r="B63" s="2"/>
      <c r="C63" s="6"/>
      <c r="D63" s="6"/>
      <c r="E63" s="6"/>
      <c r="I63"/>
      <c r="J63" s="7"/>
      <c r="K63"/>
    </row>
    <row r="64" spans="1:11" s="5" customFormat="1">
      <c r="A64" s="58"/>
      <c r="B64" s="2"/>
      <c r="C64" s="6"/>
      <c r="D64" s="6"/>
      <c r="E64" s="6"/>
      <c r="I64"/>
      <c r="J64" s="7"/>
      <c r="K64"/>
    </row>
    <row r="65" spans="1:11" s="5" customFormat="1">
      <c r="A65" s="58"/>
      <c r="B65" s="2"/>
      <c r="C65" s="6"/>
      <c r="D65" s="6"/>
      <c r="E65" s="6"/>
      <c r="I65"/>
      <c r="J65" s="7"/>
      <c r="K65"/>
    </row>
    <row r="66" spans="1:11" s="5" customFormat="1">
      <c r="A66" s="58"/>
      <c r="B66" s="2"/>
      <c r="C66" s="6"/>
      <c r="D66" s="6"/>
      <c r="E66" s="6"/>
      <c r="I66"/>
      <c r="J66" s="7"/>
      <c r="K66"/>
    </row>
    <row r="67" spans="1:11">
      <c r="C67" s="6"/>
      <c r="D67" s="6"/>
      <c r="E67" s="6"/>
      <c r="J67" s="7"/>
    </row>
    <row r="68" spans="1:11">
      <c r="C68" s="6"/>
      <c r="D68" s="6"/>
      <c r="E68" s="6"/>
      <c r="J68" s="7"/>
    </row>
    <row r="69" spans="1:11">
      <c r="C69" s="6"/>
      <c r="D69" s="6"/>
      <c r="E69" s="6"/>
      <c r="J69" s="7"/>
    </row>
    <row r="70" spans="1:11">
      <c r="C70" s="6"/>
      <c r="D70" s="6"/>
      <c r="E70" s="6"/>
      <c r="J70" s="7"/>
    </row>
    <row r="71" spans="1:11">
      <c r="C71" s="6"/>
      <c r="D71" s="6"/>
      <c r="E71" s="6"/>
      <c r="J71" s="7"/>
    </row>
    <row r="72" spans="1:11">
      <c r="C72" s="6"/>
      <c r="D72" s="6"/>
      <c r="E72" s="6"/>
      <c r="J72" s="7"/>
    </row>
    <row r="73" spans="1:11">
      <c r="C73" s="6"/>
      <c r="D73" s="6"/>
      <c r="E73" s="6"/>
      <c r="J73" s="7"/>
    </row>
    <row r="74" spans="1:11">
      <c r="C74" s="6"/>
      <c r="D74" s="6"/>
      <c r="E74" s="6"/>
      <c r="J74" s="7"/>
    </row>
    <row r="75" spans="1:11">
      <c r="C75" s="6"/>
      <c r="D75" s="6"/>
      <c r="E75" s="6"/>
      <c r="J75" s="7"/>
    </row>
    <row r="76" spans="1:11">
      <c r="C76" s="6"/>
      <c r="D76" s="6"/>
      <c r="E76" s="6"/>
      <c r="J76" s="7"/>
    </row>
    <row r="77" spans="1:11">
      <c r="C77" s="6"/>
      <c r="D77" s="6"/>
      <c r="E77" s="6"/>
      <c r="J77" s="7"/>
    </row>
    <row r="78" spans="1:11">
      <c r="C78" s="6"/>
      <c r="D78" s="6"/>
      <c r="E78" s="6"/>
      <c r="J78" s="7"/>
    </row>
    <row r="79" spans="1:11">
      <c r="C79" s="6"/>
      <c r="D79" s="6"/>
      <c r="E79" s="6"/>
      <c r="J79" s="7"/>
    </row>
    <row r="80" spans="1:11">
      <c r="C80" s="6"/>
      <c r="D80" s="6"/>
      <c r="E80" s="6"/>
      <c r="J80" s="7"/>
    </row>
    <row r="81" spans="3:10">
      <c r="C81" s="6"/>
      <c r="D81" s="6"/>
      <c r="E81" s="6"/>
      <c r="J81" s="7"/>
    </row>
    <row r="82" spans="3:10">
      <c r="C82" s="6"/>
      <c r="D82" s="6"/>
      <c r="E82" s="6"/>
      <c r="J82" s="7"/>
    </row>
    <row r="83" spans="3:10">
      <c r="C83" s="6"/>
      <c r="D83" s="6"/>
      <c r="E83" s="6"/>
      <c r="J83" s="7"/>
    </row>
    <row r="84" spans="3:10">
      <c r="C84" s="6"/>
      <c r="D84" s="6"/>
      <c r="E84" s="6"/>
      <c r="J84" s="7"/>
    </row>
    <row r="85" spans="3:10">
      <c r="C85" s="6"/>
      <c r="D85" s="6"/>
      <c r="E85" s="6"/>
      <c r="J85" s="7"/>
    </row>
    <row r="86" spans="3:10">
      <c r="C86" s="6"/>
      <c r="D86" s="6"/>
      <c r="E86" s="6"/>
      <c r="J86" s="7"/>
    </row>
    <row r="87" spans="3:10">
      <c r="C87" s="6"/>
      <c r="D87" s="6"/>
      <c r="E87" s="6"/>
      <c r="J87" s="7"/>
    </row>
    <row r="88" spans="3:10">
      <c r="C88" s="6"/>
      <c r="D88" s="6"/>
      <c r="E88" s="6"/>
      <c r="J88" s="7"/>
    </row>
    <row r="89" spans="3:10">
      <c r="C89" s="6"/>
      <c r="D89" s="6"/>
      <c r="E89" s="6"/>
      <c r="J89" s="7"/>
    </row>
    <row r="90" spans="3:10">
      <c r="C90" s="6"/>
      <c r="D90" s="6"/>
      <c r="E90" s="6"/>
      <c r="J90" s="7"/>
    </row>
    <row r="91" spans="3:10">
      <c r="C91" s="6"/>
      <c r="D91" s="6"/>
      <c r="E91" s="6"/>
      <c r="J91" s="7"/>
    </row>
    <row r="92" spans="3:10">
      <c r="C92" s="6"/>
      <c r="D92" s="6"/>
      <c r="E92" s="6"/>
      <c r="J92" s="7"/>
    </row>
    <row r="93" spans="3:10">
      <c r="C93" s="6"/>
      <c r="D93" s="6"/>
      <c r="E93" s="6"/>
      <c r="J93" s="7"/>
    </row>
    <row r="94" spans="3:10">
      <c r="C94" s="6"/>
      <c r="D94" s="6"/>
      <c r="E94" s="6"/>
      <c r="J94" s="7"/>
    </row>
    <row r="95" spans="3:10">
      <c r="C95" s="6"/>
      <c r="D95" s="6"/>
      <c r="E95" s="6"/>
      <c r="J95" s="7"/>
    </row>
    <row r="96" spans="3:10">
      <c r="C96" s="6"/>
      <c r="D96" s="6"/>
      <c r="E96" s="6"/>
      <c r="J96" s="7"/>
    </row>
    <row r="97" spans="3:10">
      <c r="C97" s="6"/>
      <c r="D97" s="6"/>
      <c r="E97" s="6"/>
      <c r="J97" s="7"/>
    </row>
    <row r="98" spans="3:10">
      <c r="C98" s="6"/>
      <c r="D98" s="6"/>
      <c r="E98" s="6"/>
      <c r="J98" s="7"/>
    </row>
    <row r="99" spans="3:10">
      <c r="C99" s="6"/>
      <c r="D99" s="6"/>
      <c r="E99" s="6"/>
      <c r="J99" s="7"/>
    </row>
    <row r="100" spans="3:10">
      <c r="C100" s="6"/>
      <c r="D100" s="6"/>
      <c r="E100" s="6"/>
      <c r="J100" s="7"/>
    </row>
    <row r="101" spans="3:10">
      <c r="C101" s="6"/>
      <c r="D101" s="6"/>
      <c r="E101" s="6"/>
      <c r="J101" s="7"/>
    </row>
    <row r="102" spans="3:10">
      <c r="C102" s="6"/>
      <c r="D102" s="6"/>
      <c r="E102" s="6"/>
      <c r="J102" s="7"/>
    </row>
    <row r="103" spans="3:10">
      <c r="C103" s="6"/>
      <c r="D103" s="6"/>
      <c r="E103" s="6"/>
      <c r="J103" s="7"/>
    </row>
    <row r="104" spans="3:10">
      <c r="C104" s="6"/>
      <c r="D104" s="6"/>
      <c r="E104" s="6"/>
      <c r="J104" s="7"/>
    </row>
    <row r="105" spans="3:10">
      <c r="C105" s="6"/>
      <c r="D105" s="6"/>
      <c r="E105" s="6"/>
      <c r="J105" s="7"/>
    </row>
    <row r="106" spans="3:10">
      <c r="C106" s="6"/>
      <c r="D106" s="6"/>
      <c r="E106" s="6"/>
      <c r="J106" s="7"/>
    </row>
    <row r="107" spans="3:10">
      <c r="C107" s="6"/>
      <c r="D107" s="6"/>
      <c r="E107" s="6"/>
      <c r="J107" s="7"/>
    </row>
    <row r="108" spans="3:10">
      <c r="C108" s="6"/>
      <c r="D108" s="6"/>
      <c r="E108" s="6"/>
      <c r="J108" s="7"/>
    </row>
    <row r="109" spans="3:10">
      <c r="C109" s="6"/>
      <c r="D109" s="6"/>
      <c r="E109" s="6"/>
      <c r="J109" s="7"/>
    </row>
    <row r="110" spans="3:10">
      <c r="C110" s="6"/>
      <c r="D110" s="6"/>
      <c r="E110" s="6"/>
      <c r="J110" s="7"/>
    </row>
    <row r="111" spans="3:10">
      <c r="C111" s="6"/>
      <c r="D111" s="6"/>
      <c r="E111" s="6"/>
      <c r="J111" s="7"/>
    </row>
    <row r="112" spans="3:10">
      <c r="C112" s="6"/>
      <c r="D112" s="6"/>
      <c r="E112" s="6"/>
      <c r="J112" s="7"/>
    </row>
    <row r="113" spans="3:10">
      <c r="C113" s="6"/>
      <c r="D113" s="6"/>
      <c r="E113" s="6"/>
      <c r="J113" s="7"/>
    </row>
    <row r="114" spans="3:10">
      <c r="C114" s="6"/>
      <c r="D114" s="6"/>
      <c r="E114" s="6"/>
      <c r="J114" s="7"/>
    </row>
    <row r="115" spans="3:10">
      <c r="C115" s="6"/>
      <c r="D115" s="6"/>
      <c r="E115" s="6"/>
      <c r="J115" s="7"/>
    </row>
    <row r="116" spans="3:10">
      <c r="C116" s="6"/>
      <c r="D116" s="6"/>
      <c r="E116" s="6"/>
      <c r="J116" s="7"/>
    </row>
    <row r="117" spans="3:10">
      <c r="C117" s="6"/>
      <c r="D117" s="6"/>
      <c r="E117" s="6"/>
      <c r="J117" s="7"/>
    </row>
    <row r="118" spans="3:10">
      <c r="C118" s="6"/>
      <c r="D118" s="6"/>
      <c r="E118" s="6"/>
      <c r="J118" s="7"/>
    </row>
    <row r="119" spans="3:10">
      <c r="C119" s="6"/>
      <c r="D119" s="6"/>
      <c r="E119" s="6"/>
      <c r="J119" s="7"/>
    </row>
    <row r="120" spans="3:10">
      <c r="C120" s="6"/>
      <c r="D120" s="6"/>
      <c r="E120" s="6"/>
      <c r="J120" s="7"/>
    </row>
    <row r="121" spans="3:10">
      <c r="C121" s="6"/>
      <c r="D121" s="6"/>
      <c r="E121" s="6"/>
      <c r="J121" s="7"/>
    </row>
    <row r="122" spans="3:10">
      <c r="C122" s="6"/>
      <c r="D122" s="6"/>
      <c r="E122" s="6"/>
      <c r="J122" s="7"/>
    </row>
    <row r="123" spans="3:10">
      <c r="C123" s="6"/>
      <c r="D123" s="6"/>
      <c r="E123" s="6"/>
      <c r="J123" s="7"/>
    </row>
    <row r="124" spans="3:10">
      <c r="C124" s="6"/>
      <c r="D124" s="6"/>
      <c r="E124" s="6"/>
      <c r="J124" s="7"/>
    </row>
    <row r="125" spans="3:10">
      <c r="C125" s="6"/>
      <c r="D125" s="6"/>
      <c r="E125" s="6"/>
      <c r="J125" s="7"/>
    </row>
    <row r="126" spans="3:10">
      <c r="C126" s="6"/>
      <c r="D126" s="6"/>
      <c r="E126" s="6"/>
      <c r="J126" s="7"/>
    </row>
    <row r="127" spans="3:10">
      <c r="C127" s="6"/>
      <c r="D127" s="6"/>
      <c r="E127" s="6"/>
      <c r="J127" s="7"/>
    </row>
    <row r="128" spans="3:10">
      <c r="C128" s="6"/>
      <c r="D128" s="6"/>
      <c r="E128" s="6"/>
      <c r="J128" s="7"/>
    </row>
    <row r="129" spans="3:10">
      <c r="C129" s="6"/>
      <c r="D129" s="6"/>
      <c r="E129" s="6"/>
      <c r="J129" s="7"/>
    </row>
    <row r="130" spans="3:10">
      <c r="C130" s="6"/>
      <c r="D130" s="6"/>
      <c r="E130" s="6"/>
      <c r="J130" s="7"/>
    </row>
    <row r="131" spans="3:10">
      <c r="C131" s="6"/>
      <c r="D131" s="6"/>
      <c r="E131" s="6"/>
      <c r="J131" s="7"/>
    </row>
    <row r="132" spans="3:10">
      <c r="C132" s="6"/>
      <c r="D132" s="6"/>
      <c r="E132" s="6"/>
      <c r="J132" s="7"/>
    </row>
    <row r="133" spans="3:10">
      <c r="C133" s="6"/>
      <c r="D133" s="6"/>
      <c r="E133" s="6"/>
      <c r="J133" s="7"/>
    </row>
    <row r="134" spans="3:10">
      <c r="C134" s="6"/>
      <c r="D134" s="6"/>
      <c r="E134" s="6"/>
      <c r="J134" s="7"/>
    </row>
    <row r="135" spans="3:10">
      <c r="C135" s="6"/>
      <c r="D135" s="6"/>
      <c r="E135" s="6"/>
      <c r="J135" s="7"/>
    </row>
    <row r="136" spans="3:10">
      <c r="C136" s="6"/>
      <c r="D136" s="6"/>
      <c r="E136" s="6"/>
      <c r="J136" s="7"/>
    </row>
    <row r="137" spans="3:10">
      <c r="C137" s="6"/>
      <c r="D137" s="6"/>
      <c r="E137" s="6"/>
      <c r="J137" s="7"/>
    </row>
    <row r="138" spans="3:10">
      <c r="C138" s="6"/>
      <c r="D138" s="6"/>
      <c r="E138" s="6"/>
      <c r="J138" s="7"/>
    </row>
    <row r="139" spans="3:10">
      <c r="C139" s="6"/>
      <c r="D139" s="6"/>
      <c r="E139" s="6"/>
      <c r="J139" s="7"/>
    </row>
    <row r="140" spans="3:10">
      <c r="C140" s="6"/>
      <c r="D140" s="6"/>
      <c r="E140" s="6"/>
      <c r="J140" s="7"/>
    </row>
    <row r="141" spans="3:10">
      <c r="C141" s="6"/>
      <c r="D141" s="6"/>
      <c r="E141" s="6"/>
      <c r="J141" s="7"/>
    </row>
    <row r="142" spans="3:10">
      <c r="C142" s="6"/>
      <c r="D142" s="6"/>
      <c r="E142" s="6"/>
      <c r="J142" s="7"/>
    </row>
    <row r="143" spans="3:10">
      <c r="C143" s="6"/>
      <c r="D143" s="6"/>
      <c r="E143" s="6"/>
      <c r="J143" s="7"/>
    </row>
    <row r="144" spans="3:10">
      <c r="C144" s="6"/>
      <c r="D144" s="6"/>
      <c r="E144" s="6"/>
      <c r="J144" s="7"/>
    </row>
    <row r="145" spans="3:10">
      <c r="C145" s="6"/>
      <c r="D145" s="6"/>
      <c r="E145" s="6"/>
      <c r="J145" s="7"/>
    </row>
    <row r="146" spans="3:10">
      <c r="C146" s="6"/>
      <c r="D146" s="6"/>
      <c r="E146" s="6"/>
      <c r="J146" s="7"/>
    </row>
    <row r="147" spans="3:10">
      <c r="C147" s="6"/>
      <c r="D147" s="6"/>
      <c r="E147" s="6"/>
      <c r="J147" s="7"/>
    </row>
    <row r="148" spans="3:10">
      <c r="C148" s="6"/>
      <c r="D148" s="6"/>
      <c r="E148" s="6"/>
      <c r="J148" s="7"/>
    </row>
    <row r="149" spans="3:10">
      <c r="C149" s="6"/>
      <c r="D149" s="6"/>
      <c r="E149" s="6"/>
      <c r="J149" s="7"/>
    </row>
    <row r="150" spans="3:10">
      <c r="C150" s="6"/>
      <c r="D150" s="6"/>
      <c r="E150" s="6"/>
      <c r="J150" s="7"/>
    </row>
    <row r="151" spans="3:10">
      <c r="C151" s="6"/>
      <c r="D151" s="6"/>
      <c r="E151" s="6"/>
      <c r="J151" s="7"/>
    </row>
    <row r="152" spans="3:10">
      <c r="C152" s="6"/>
      <c r="D152" s="6"/>
      <c r="E152" s="6"/>
      <c r="J152" s="7"/>
    </row>
    <row r="153" spans="3:10">
      <c r="C153" s="6"/>
      <c r="D153" s="6"/>
      <c r="E153" s="6"/>
      <c r="J153" s="7"/>
    </row>
    <row r="154" spans="3:10">
      <c r="C154" s="6"/>
      <c r="D154" s="6"/>
      <c r="E154" s="6"/>
      <c r="J154" s="7"/>
    </row>
    <row r="155" spans="3:10">
      <c r="C155" s="6"/>
      <c r="D155" s="6"/>
      <c r="E155" s="6"/>
      <c r="J155" s="7"/>
    </row>
    <row r="156" spans="3:10">
      <c r="C156" s="6"/>
      <c r="D156" s="6"/>
      <c r="E156" s="6"/>
      <c r="J156" s="7"/>
    </row>
    <row r="157" spans="3:10">
      <c r="C157" s="6"/>
      <c r="D157" s="6"/>
      <c r="E157" s="6"/>
      <c r="J157" s="7"/>
    </row>
    <row r="158" spans="3:10">
      <c r="C158" s="6"/>
      <c r="D158" s="6"/>
      <c r="E158" s="6"/>
      <c r="J158" s="7"/>
    </row>
    <row r="159" spans="3:10">
      <c r="C159" s="6"/>
      <c r="D159" s="6"/>
      <c r="E159" s="6"/>
      <c r="J159" s="7"/>
    </row>
    <row r="160" spans="3:10">
      <c r="C160" s="6"/>
      <c r="D160" s="6"/>
      <c r="E160" s="6"/>
      <c r="J160" s="7"/>
    </row>
    <row r="161" spans="3:10">
      <c r="C161" s="6"/>
      <c r="D161" s="6"/>
      <c r="E161" s="6"/>
      <c r="J161" s="7"/>
    </row>
    <row r="162" spans="3:10">
      <c r="C162" s="6"/>
      <c r="D162" s="6"/>
      <c r="E162" s="6"/>
      <c r="J162" s="7"/>
    </row>
    <row r="163" spans="3:10">
      <c r="C163" s="6"/>
      <c r="D163" s="6"/>
      <c r="E163" s="6"/>
      <c r="J163" s="7"/>
    </row>
    <row r="164" spans="3:10">
      <c r="C164" s="6"/>
      <c r="D164" s="6"/>
      <c r="E164" s="6"/>
      <c r="J164" s="7"/>
    </row>
    <row r="165" spans="3:10">
      <c r="C165" s="6"/>
      <c r="D165" s="6"/>
      <c r="E165" s="6"/>
      <c r="J165" s="7"/>
    </row>
    <row r="166" spans="3:10">
      <c r="C166" s="6"/>
      <c r="D166" s="6"/>
      <c r="E166" s="6"/>
      <c r="J166" s="7"/>
    </row>
    <row r="167" spans="3:10">
      <c r="C167" s="6"/>
      <c r="D167" s="6"/>
      <c r="E167" s="6"/>
      <c r="J167" s="7"/>
    </row>
    <row r="168" spans="3:10">
      <c r="C168" s="6"/>
      <c r="D168" s="6"/>
      <c r="E168" s="6"/>
      <c r="J168" s="7"/>
    </row>
    <row r="169" spans="3:10">
      <c r="C169" s="6"/>
      <c r="D169" s="6"/>
      <c r="E169" s="6"/>
      <c r="J169" s="7"/>
    </row>
    <row r="170" spans="3:10">
      <c r="C170" s="6"/>
      <c r="D170" s="6"/>
      <c r="E170" s="6"/>
      <c r="J170" s="7"/>
    </row>
    <row r="171" spans="3:10">
      <c r="C171" s="6"/>
      <c r="D171" s="6"/>
      <c r="E171" s="6"/>
      <c r="J171" s="7"/>
    </row>
    <row r="172" spans="3:10">
      <c r="C172" s="6"/>
      <c r="D172" s="6"/>
      <c r="E172" s="6"/>
      <c r="J172" s="7"/>
    </row>
    <row r="173" spans="3:10">
      <c r="C173" s="6"/>
      <c r="D173" s="6"/>
      <c r="E173" s="6"/>
      <c r="J173" s="7"/>
    </row>
    <row r="174" spans="3:10">
      <c r="C174" s="6"/>
      <c r="D174" s="6"/>
      <c r="E174" s="6"/>
      <c r="J174" s="7"/>
    </row>
    <row r="175" spans="3:10">
      <c r="C175" s="6"/>
      <c r="D175" s="6"/>
      <c r="E175" s="6"/>
      <c r="J175" s="7"/>
    </row>
    <row r="176" spans="3:10">
      <c r="C176" s="6"/>
      <c r="D176" s="6"/>
      <c r="E176" s="6"/>
      <c r="J176" s="7"/>
    </row>
    <row r="177" spans="3:10">
      <c r="C177" s="6"/>
      <c r="D177" s="6"/>
      <c r="E177" s="6"/>
      <c r="J177" s="7"/>
    </row>
    <row r="178" spans="3:10">
      <c r="C178" s="6"/>
      <c r="D178" s="6"/>
      <c r="E178" s="6"/>
      <c r="J178" s="7"/>
    </row>
    <row r="179" spans="3:10">
      <c r="C179" s="6"/>
      <c r="D179" s="6"/>
      <c r="E179" s="6"/>
      <c r="J179" s="7"/>
    </row>
    <row r="180" spans="3:10">
      <c r="C180" s="6"/>
      <c r="D180" s="6"/>
      <c r="E180" s="6"/>
      <c r="J180" s="7"/>
    </row>
    <row r="181" spans="3:10">
      <c r="C181" s="6"/>
      <c r="D181" s="6"/>
      <c r="E181" s="6"/>
      <c r="J181" s="7"/>
    </row>
    <row r="182" spans="3:10">
      <c r="C182" s="6"/>
      <c r="D182" s="6"/>
      <c r="E182" s="6"/>
      <c r="J182" s="7"/>
    </row>
    <row r="183" spans="3:10">
      <c r="C183" s="6"/>
      <c r="D183" s="6"/>
      <c r="E183" s="6"/>
      <c r="J183" s="7"/>
    </row>
    <row r="184" spans="3:10">
      <c r="C184" s="6"/>
      <c r="D184" s="6"/>
      <c r="E184" s="6"/>
      <c r="J184" s="7"/>
    </row>
    <row r="185" spans="3:10">
      <c r="C185" s="6"/>
      <c r="D185" s="6"/>
      <c r="E185" s="6"/>
      <c r="J185" s="7"/>
    </row>
    <row r="186" spans="3:10">
      <c r="C186" s="6"/>
      <c r="D186" s="6"/>
      <c r="E186" s="6"/>
      <c r="J186" s="7"/>
    </row>
    <row r="187" spans="3:10">
      <c r="C187" s="6"/>
      <c r="D187" s="6"/>
      <c r="E187" s="6"/>
      <c r="J187" s="7"/>
    </row>
    <row r="188" spans="3:10">
      <c r="C188" s="6"/>
      <c r="D188" s="6"/>
      <c r="E188" s="6"/>
      <c r="J188" s="7"/>
    </row>
    <row r="189" spans="3:10">
      <c r="C189" s="6"/>
      <c r="D189" s="6"/>
      <c r="E189" s="6"/>
      <c r="J189" s="7"/>
    </row>
    <row r="190" spans="3:10">
      <c r="C190" s="6"/>
      <c r="D190" s="6"/>
      <c r="E190" s="6"/>
      <c r="J190" s="7"/>
    </row>
    <row r="191" spans="3:10">
      <c r="C191" s="6"/>
      <c r="D191" s="6"/>
      <c r="E191" s="6"/>
      <c r="J191" s="7"/>
    </row>
    <row r="192" spans="3:10">
      <c r="C192" s="6"/>
      <c r="D192" s="6"/>
      <c r="E192" s="6"/>
      <c r="J192" s="7"/>
    </row>
    <row r="193" spans="3:10">
      <c r="C193" s="6"/>
      <c r="D193" s="6"/>
      <c r="E193" s="6"/>
      <c r="J193" s="7"/>
    </row>
    <row r="194" spans="3:10">
      <c r="C194" s="6"/>
      <c r="D194" s="6"/>
      <c r="E194" s="6"/>
      <c r="J194" s="7"/>
    </row>
    <row r="195" spans="3:10">
      <c r="C195" s="6"/>
      <c r="D195" s="6"/>
      <c r="E195" s="6"/>
      <c r="J195" s="7"/>
    </row>
    <row r="196" spans="3:10">
      <c r="C196" s="6"/>
      <c r="D196" s="6"/>
      <c r="E196" s="6"/>
      <c r="J196" s="7"/>
    </row>
    <row r="197" spans="3:10">
      <c r="C197" s="6"/>
      <c r="D197" s="6"/>
      <c r="E197" s="6"/>
      <c r="J197" s="7"/>
    </row>
    <row r="198" spans="3:10">
      <c r="C198" s="6"/>
      <c r="D198" s="6"/>
      <c r="E198" s="6"/>
      <c r="J198" s="7"/>
    </row>
    <row r="199" spans="3:10">
      <c r="C199" s="6"/>
      <c r="D199" s="6"/>
      <c r="E199" s="6"/>
      <c r="J199" s="7"/>
    </row>
    <row r="200" spans="3:10">
      <c r="C200" s="6"/>
      <c r="D200" s="6"/>
      <c r="E200" s="6"/>
      <c r="J200" s="7"/>
    </row>
    <row r="201" spans="3:10">
      <c r="C201" s="6"/>
      <c r="D201" s="6"/>
      <c r="E201" s="6"/>
      <c r="J201" s="7"/>
    </row>
    <row r="202" spans="3:10">
      <c r="C202" s="6"/>
      <c r="D202" s="6"/>
      <c r="E202" s="6"/>
      <c r="J202" s="7"/>
    </row>
    <row r="203" spans="3:10">
      <c r="C203" s="6"/>
      <c r="D203" s="6"/>
      <c r="E203" s="6"/>
      <c r="J203" s="7"/>
    </row>
    <row r="204" spans="3:10">
      <c r="C204" s="6"/>
      <c r="D204" s="6"/>
      <c r="E204" s="6"/>
      <c r="J204" s="7"/>
    </row>
    <row r="205" spans="3:10">
      <c r="C205" s="6"/>
      <c r="D205" s="6"/>
      <c r="E205" s="6"/>
      <c r="J205" s="7"/>
    </row>
    <row r="206" spans="3:10">
      <c r="C206" s="6"/>
      <c r="D206" s="6"/>
      <c r="E206" s="6"/>
      <c r="J206" s="7"/>
    </row>
    <row r="207" spans="3:10">
      <c r="C207" s="6"/>
      <c r="D207" s="6"/>
      <c r="E207" s="6"/>
      <c r="J207" s="7"/>
    </row>
    <row r="208" spans="3:10">
      <c r="C208" s="6"/>
      <c r="D208" s="6"/>
      <c r="E208" s="6"/>
      <c r="J208" s="7"/>
    </row>
    <row r="209" spans="3:10">
      <c r="C209" s="6"/>
      <c r="D209" s="6"/>
      <c r="E209" s="6"/>
      <c r="J209" s="7"/>
    </row>
    <row r="210" spans="3:10">
      <c r="C210" s="6"/>
      <c r="D210" s="6"/>
      <c r="E210" s="6"/>
      <c r="J210" s="7"/>
    </row>
    <row r="211" spans="3:10">
      <c r="C211" s="6"/>
      <c r="D211" s="6"/>
      <c r="E211" s="6"/>
      <c r="J211" s="7"/>
    </row>
    <row r="212" spans="3:10">
      <c r="C212" s="6"/>
      <c r="D212" s="6"/>
      <c r="E212" s="6"/>
      <c r="J212" s="7"/>
    </row>
    <row r="213" spans="3:10">
      <c r="C213" s="6"/>
      <c r="D213" s="6"/>
      <c r="E213" s="6"/>
      <c r="J213" s="7"/>
    </row>
    <row r="214" spans="3:10">
      <c r="C214" s="6"/>
      <c r="D214" s="6"/>
      <c r="E214" s="6"/>
      <c r="J214" s="7"/>
    </row>
    <row r="215" spans="3:10">
      <c r="C215" s="6"/>
      <c r="D215" s="6"/>
      <c r="E215" s="6"/>
      <c r="J215" s="7"/>
    </row>
    <row r="216" spans="3:10">
      <c r="C216" s="6"/>
      <c r="D216" s="6"/>
      <c r="E216" s="6"/>
      <c r="J216" s="7"/>
    </row>
    <row r="217" spans="3:10">
      <c r="C217" s="6"/>
      <c r="D217" s="6"/>
      <c r="E217" s="6"/>
      <c r="J217" s="7"/>
    </row>
    <row r="218" spans="3:10">
      <c r="C218" s="6"/>
      <c r="D218" s="6"/>
      <c r="E218" s="6"/>
      <c r="J218" s="7"/>
    </row>
    <row r="219" spans="3:10">
      <c r="C219" s="6"/>
      <c r="D219" s="6"/>
      <c r="E219" s="6"/>
      <c r="J219" s="7"/>
    </row>
    <row r="220" spans="3:10">
      <c r="C220" s="6"/>
      <c r="D220" s="6"/>
      <c r="E220" s="6"/>
      <c r="J220" s="7"/>
    </row>
    <row r="221" spans="3:10">
      <c r="C221" s="6"/>
      <c r="D221" s="6"/>
      <c r="E221" s="6"/>
      <c r="J221" s="7"/>
    </row>
    <row r="222" spans="3:10">
      <c r="C222" s="6"/>
      <c r="D222" s="6"/>
      <c r="E222" s="6"/>
      <c r="J222" s="7"/>
    </row>
    <row r="223" spans="3:10">
      <c r="C223" s="6"/>
      <c r="D223" s="6"/>
      <c r="E223" s="6"/>
      <c r="J223" s="7"/>
    </row>
    <row r="224" spans="3:10">
      <c r="C224" s="6"/>
      <c r="D224" s="6"/>
      <c r="E224" s="6"/>
      <c r="J224" s="7"/>
    </row>
    <row r="225" spans="3:10">
      <c r="C225" s="6"/>
      <c r="D225" s="6"/>
      <c r="E225" s="6"/>
      <c r="J225" s="7"/>
    </row>
    <row r="226" spans="3:10">
      <c r="C226" s="6"/>
      <c r="D226" s="6"/>
      <c r="E226" s="6"/>
      <c r="J226" s="7"/>
    </row>
    <row r="227" spans="3:10">
      <c r="C227" s="6"/>
      <c r="D227" s="6"/>
      <c r="E227" s="6"/>
      <c r="J227" s="7"/>
    </row>
    <row r="228" spans="3:10">
      <c r="C228" s="6"/>
      <c r="D228" s="6"/>
      <c r="E228" s="6"/>
      <c r="J228" s="7"/>
    </row>
    <row r="229" spans="3:10">
      <c r="C229" s="6"/>
      <c r="D229" s="6"/>
      <c r="E229" s="6"/>
      <c r="J229" s="7"/>
    </row>
    <row r="230" spans="3:10">
      <c r="C230" s="6"/>
      <c r="D230" s="6"/>
      <c r="E230" s="6"/>
      <c r="J230" s="7"/>
    </row>
    <row r="231" spans="3:10">
      <c r="C231" s="6"/>
      <c r="D231" s="6"/>
      <c r="E231" s="6"/>
      <c r="J231" s="7"/>
    </row>
    <row r="232" spans="3:10">
      <c r="C232" s="6"/>
      <c r="D232" s="6"/>
      <c r="E232" s="6"/>
      <c r="J232" s="7"/>
    </row>
    <row r="233" spans="3:10">
      <c r="C233" s="6"/>
      <c r="D233" s="6"/>
      <c r="E233" s="6"/>
      <c r="J233" s="7"/>
    </row>
    <row r="234" spans="3:10">
      <c r="C234" s="6"/>
      <c r="D234" s="6"/>
      <c r="E234" s="6"/>
      <c r="J234" s="7"/>
    </row>
    <row r="235" spans="3:10">
      <c r="C235" s="6"/>
      <c r="D235" s="6"/>
      <c r="E235" s="6"/>
      <c r="J235" s="7"/>
    </row>
    <row r="236" spans="3:10">
      <c r="C236" s="6"/>
      <c r="D236" s="6"/>
      <c r="E236" s="6"/>
      <c r="J236" s="7"/>
    </row>
    <row r="237" spans="3:10">
      <c r="C237" s="6"/>
      <c r="D237" s="6"/>
      <c r="E237" s="6"/>
      <c r="J237" s="7"/>
    </row>
    <row r="238" spans="3:10">
      <c r="C238" s="6"/>
      <c r="D238" s="6"/>
      <c r="E238" s="6"/>
      <c r="J238" s="7"/>
    </row>
    <row r="239" spans="3:10">
      <c r="C239" s="6"/>
      <c r="D239" s="6"/>
      <c r="E239" s="6"/>
      <c r="J239" s="7"/>
    </row>
    <row r="240" spans="3:10">
      <c r="C240" s="6"/>
      <c r="D240" s="6"/>
      <c r="E240" s="6"/>
      <c r="J240" s="7"/>
    </row>
    <row r="241" spans="3:10">
      <c r="C241" s="6"/>
      <c r="D241" s="6"/>
      <c r="E241" s="6"/>
      <c r="J241" s="7"/>
    </row>
    <row r="242" spans="3:10">
      <c r="C242" s="6"/>
      <c r="D242" s="6"/>
      <c r="E242" s="6"/>
      <c r="J242" s="7"/>
    </row>
    <row r="243" spans="3:10">
      <c r="C243" s="6"/>
      <c r="D243" s="6"/>
      <c r="E243" s="6"/>
      <c r="J243" s="7"/>
    </row>
    <row r="244" spans="3:10">
      <c r="C244" s="6"/>
      <c r="D244" s="6"/>
      <c r="E244" s="6"/>
      <c r="J244" s="7"/>
    </row>
    <row r="245" spans="3:10">
      <c r="C245" s="6"/>
      <c r="D245" s="6"/>
      <c r="E245" s="6"/>
      <c r="J245" s="7"/>
    </row>
    <row r="246" spans="3:10">
      <c r="C246" s="6"/>
      <c r="D246" s="6"/>
      <c r="E246" s="6"/>
      <c r="J246" s="7"/>
    </row>
    <row r="247" spans="3:10">
      <c r="C247" s="6"/>
      <c r="D247" s="6"/>
      <c r="E247" s="6"/>
      <c r="J247" s="7"/>
    </row>
    <row r="248" spans="3:10">
      <c r="C248" s="6"/>
      <c r="D248" s="6"/>
      <c r="E248" s="6"/>
      <c r="J248" s="7"/>
    </row>
    <row r="249" spans="3:10">
      <c r="C249" s="6"/>
      <c r="D249" s="6"/>
      <c r="E249" s="6"/>
      <c r="J249" s="7"/>
    </row>
    <row r="250" spans="3:10">
      <c r="C250" s="6"/>
      <c r="D250" s="6"/>
      <c r="E250" s="6"/>
      <c r="J250" s="7"/>
    </row>
    <row r="251" spans="3:10">
      <c r="C251" s="6"/>
      <c r="D251" s="6"/>
      <c r="E251" s="6"/>
      <c r="J251" s="7"/>
    </row>
    <row r="252" spans="3:10">
      <c r="C252" s="6"/>
      <c r="D252" s="6"/>
      <c r="E252" s="6"/>
      <c r="J252" s="7"/>
    </row>
    <row r="253" spans="3:10">
      <c r="C253" s="6"/>
      <c r="D253" s="6"/>
      <c r="E253" s="6"/>
      <c r="J253" s="7"/>
    </row>
    <row r="254" spans="3:10">
      <c r="C254" s="6"/>
      <c r="D254" s="6"/>
      <c r="E254" s="6"/>
      <c r="J254" s="7"/>
    </row>
    <row r="255" spans="3:10">
      <c r="C255" s="6"/>
      <c r="D255" s="6"/>
      <c r="E255" s="6"/>
      <c r="J255" s="7"/>
    </row>
    <row r="256" spans="3:10">
      <c r="C256" s="6"/>
      <c r="D256" s="6"/>
      <c r="E256" s="6"/>
      <c r="J256" s="7"/>
    </row>
    <row r="257" spans="3:10">
      <c r="C257" s="6"/>
      <c r="D257" s="6"/>
      <c r="E257" s="6"/>
      <c r="J257" s="7"/>
    </row>
    <row r="258" spans="3:10">
      <c r="C258" s="6"/>
      <c r="D258" s="6"/>
      <c r="E258" s="6"/>
      <c r="J258" s="7"/>
    </row>
    <row r="259" spans="3:10">
      <c r="C259" s="6"/>
      <c r="D259" s="6"/>
      <c r="E259" s="6"/>
      <c r="J259" s="7"/>
    </row>
    <row r="260" spans="3:10">
      <c r="C260" s="6"/>
      <c r="D260" s="6"/>
      <c r="E260" s="6"/>
      <c r="J260" s="7"/>
    </row>
    <row r="261" spans="3:10">
      <c r="C261" s="6"/>
      <c r="D261" s="6"/>
      <c r="E261" s="6"/>
      <c r="J261" s="7"/>
    </row>
    <row r="262" spans="3:10">
      <c r="C262" s="6"/>
      <c r="D262" s="6"/>
      <c r="E262" s="6"/>
      <c r="J262" s="7"/>
    </row>
    <row r="263" spans="3:10">
      <c r="C263" s="6"/>
      <c r="D263" s="6"/>
      <c r="E263" s="6"/>
      <c r="J263" s="7"/>
    </row>
    <row r="264" spans="3:10">
      <c r="C264" s="6"/>
      <c r="D264" s="6"/>
      <c r="E264" s="6"/>
      <c r="J264" s="7"/>
    </row>
    <row r="265" spans="3:10">
      <c r="C265" s="6"/>
      <c r="D265" s="6"/>
      <c r="E265" s="6"/>
      <c r="J265" s="7"/>
    </row>
    <row r="266" spans="3:10">
      <c r="C266" s="6"/>
      <c r="D266" s="6"/>
      <c r="E266" s="6"/>
      <c r="J266" s="7"/>
    </row>
    <row r="267" spans="3:10">
      <c r="C267" s="6"/>
      <c r="D267" s="6"/>
      <c r="E267" s="6"/>
      <c r="J267" s="7"/>
    </row>
    <row r="268" spans="3:10">
      <c r="C268" s="6"/>
      <c r="D268" s="6"/>
      <c r="E268" s="6"/>
      <c r="J268" s="7"/>
    </row>
    <row r="269" spans="3:10">
      <c r="C269" s="6"/>
      <c r="D269" s="6"/>
      <c r="E269" s="6"/>
      <c r="J269" s="7"/>
    </row>
    <row r="270" spans="3:10">
      <c r="C270" s="6"/>
      <c r="D270" s="6"/>
      <c r="E270" s="6"/>
      <c r="J270" s="7"/>
    </row>
    <row r="271" spans="3:10">
      <c r="C271" s="6"/>
      <c r="D271" s="6"/>
      <c r="E271" s="6"/>
      <c r="J271" s="7"/>
    </row>
    <row r="272" spans="3:10">
      <c r="C272" s="6"/>
      <c r="D272" s="6"/>
      <c r="E272" s="6"/>
      <c r="J272" s="7"/>
    </row>
    <row r="273" spans="3:10">
      <c r="C273" s="6"/>
      <c r="D273" s="6"/>
      <c r="E273" s="6"/>
      <c r="J273" s="7"/>
    </row>
    <row r="274" spans="3:10">
      <c r="C274" s="6"/>
      <c r="D274" s="6"/>
      <c r="E274" s="6"/>
      <c r="J274" s="7"/>
    </row>
    <row r="275" spans="3:10">
      <c r="C275" s="6"/>
      <c r="D275" s="6"/>
      <c r="E275" s="6"/>
      <c r="J275" s="7"/>
    </row>
    <row r="276" spans="3:10">
      <c r="C276" s="6"/>
      <c r="D276" s="6"/>
      <c r="E276" s="6"/>
      <c r="J276" s="7"/>
    </row>
    <row r="277" spans="3:10">
      <c r="C277" s="6"/>
      <c r="D277" s="6"/>
      <c r="E277" s="6"/>
      <c r="J277" s="7"/>
    </row>
    <row r="278" spans="3:10">
      <c r="C278" s="6"/>
      <c r="D278" s="6"/>
      <c r="E278" s="6"/>
      <c r="J278" s="7"/>
    </row>
    <row r="279" spans="3:10">
      <c r="C279" s="6"/>
      <c r="D279" s="6"/>
      <c r="E279" s="6"/>
      <c r="J279" s="7"/>
    </row>
    <row r="280" spans="3:10">
      <c r="C280" s="6"/>
      <c r="D280" s="6"/>
      <c r="E280" s="6"/>
      <c r="J280" s="7"/>
    </row>
    <row r="281" spans="3:10">
      <c r="C281" s="6"/>
      <c r="D281" s="6"/>
      <c r="E281" s="6"/>
      <c r="J281" s="7"/>
    </row>
    <row r="282" spans="3:10">
      <c r="C282" s="6"/>
      <c r="D282" s="6"/>
      <c r="E282" s="6"/>
      <c r="J282" s="7"/>
    </row>
    <row r="283" spans="3:10">
      <c r="C283" s="6"/>
      <c r="D283" s="6"/>
      <c r="E283" s="6"/>
      <c r="J283" s="7"/>
    </row>
    <row r="284" spans="3:10">
      <c r="C284" s="6"/>
      <c r="D284" s="6"/>
      <c r="E284" s="6"/>
      <c r="J284" s="7"/>
    </row>
    <row r="285" spans="3:10">
      <c r="C285" s="6"/>
      <c r="D285" s="6"/>
      <c r="E285" s="6"/>
      <c r="J285" s="7"/>
    </row>
    <row r="286" spans="3:10">
      <c r="C286" s="6"/>
      <c r="D286" s="6"/>
      <c r="E286" s="6"/>
      <c r="J286" s="7"/>
    </row>
    <row r="287" spans="3:10">
      <c r="C287" s="6"/>
      <c r="D287" s="6"/>
      <c r="E287" s="6"/>
      <c r="J287" s="7"/>
    </row>
    <row r="288" spans="3:10">
      <c r="C288" s="6"/>
      <c r="D288" s="6"/>
      <c r="E288" s="6"/>
      <c r="J288" s="7"/>
    </row>
    <row r="289" spans="3:10">
      <c r="C289" s="6"/>
      <c r="D289" s="6"/>
      <c r="E289" s="6"/>
      <c r="J289" s="7"/>
    </row>
    <row r="290" spans="3:10">
      <c r="C290" s="6"/>
      <c r="D290" s="6"/>
      <c r="E290" s="6"/>
      <c r="J290" s="7"/>
    </row>
    <row r="291" spans="3:10">
      <c r="C291" s="6"/>
      <c r="D291" s="6"/>
      <c r="E291" s="6"/>
      <c r="J291" s="7"/>
    </row>
    <row r="292" spans="3:10">
      <c r="C292" s="6"/>
      <c r="D292" s="6"/>
      <c r="E292" s="6"/>
      <c r="J292" s="7"/>
    </row>
    <row r="293" spans="3:10">
      <c r="C293" s="6"/>
      <c r="D293" s="6"/>
      <c r="E293" s="6"/>
      <c r="J293" s="7"/>
    </row>
    <row r="294" spans="3:10">
      <c r="C294" s="6"/>
      <c r="D294" s="6"/>
      <c r="E294" s="6"/>
      <c r="J294" s="7"/>
    </row>
    <row r="295" spans="3:10">
      <c r="C295" s="6"/>
      <c r="D295" s="6"/>
      <c r="E295" s="6"/>
      <c r="J295" s="7"/>
    </row>
    <row r="296" spans="3:10">
      <c r="C296" s="6"/>
      <c r="D296" s="6"/>
      <c r="E296" s="6"/>
      <c r="J296" s="7"/>
    </row>
    <row r="297" spans="3:10">
      <c r="C297" s="6"/>
      <c r="D297" s="6"/>
      <c r="E297" s="6"/>
      <c r="J297" s="7"/>
    </row>
    <row r="298" spans="3:10">
      <c r="C298" s="6"/>
      <c r="D298" s="6"/>
      <c r="E298" s="6"/>
      <c r="J298" s="7"/>
    </row>
    <row r="299" spans="3:10">
      <c r="C299" s="6"/>
      <c r="D299" s="6"/>
      <c r="E299" s="6"/>
      <c r="J299" s="7"/>
    </row>
    <row r="300" spans="3:10">
      <c r="C300" s="6"/>
      <c r="D300" s="6"/>
      <c r="E300" s="6"/>
      <c r="J300" s="7"/>
    </row>
    <row r="301" spans="3:10">
      <c r="C301" s="6"/>
      <c r="D301" s="6"/>
      <c r="E301" s="6"/>
      <c r="J301" s="7"/>
    </row>
    <row r="302" spans="3:10">
      <c r="C302" s="6"/>
      <c r="D302" s="6"/>
      <c r="E302" s="6"/>
      <c r="J302" s="7"/>
    </row>
    <row r="303" spans="3:10">
      <c r="C303" s="6"/>
      <c r="D303" s="6"/>
      <c r="E303" s="6"/>
      <c r="J303" s="7"/>
    </row>
    <row r="304" spans="3:10">
      <c r="C304" s="6"/>
      <c r="D304" s="6"/>
      <c r="E304" s="6"/>
      <c r="J304" s="7"/>
    </row>
    <row r="305" spans="3:10">
      <c r="C305" s="6"/>
      <c r="D305" s="6"/>
      <c r="E305" s="6"/>
      <c r="J305" s="7"/>
    </row>
    <row r="306" spans="3:10">
      <c r="C306" s="6"/>
      <c r="D306" s="6"/>
      <c r="E306" s="6"/>
      <c r="J306" s="7"/>
    </row>
    <row r="307" spans="3:10">
      <c r="C307" s="6"/>
      <c r="D307" s="6"/>
      <c r="E307" s="6"/>
      <c r="J307" s="7"/>
    </row>
    <row r="308" spans="3:10">
      <c r="C308" s="6"/>
      <c r="D308" s="6"/>
      <c r="E308" s="6"/>
      <c r="J308" s="7"/>
    </row>
    <row r="309" spans="3:10">
      <c r="C309" s="6"/>
      <c r="D309" s="6"/>
      <c r="E309" s="6"/>
      <c r="J309" s="7"/>
    </row>
    <row r="310" spans="3:10">
      <c r="C310" s="6"/>
      <c r="D310" s="6"/>
      <c r="E310" s="6"/>
      <c r="J310" s="7"/>
    </row>
    <row r="311" spans="3:10">
      <c r="C311" s="6"/>
      <c r="D311" s="6"/>
      <c r="E311" s="6"/>
      <c r="J311" s="7"/>
    </row>
    <row r="312" spans="3:10">
      <c r="C312" s="6"/>
      <c r="D312" s="6"/>
      <c r="E312" s="6"/>
      <c r="J312" s="7"/>
    </row>
    <row r="313" spans="3:10">
      <c r="C313" s="6"/>
      <c r="D313" s="6"/>
      <c r="E313" s="6"/>
      <c r="J313" s="7"/>
    </row>
    <row r="314" spans="3:10">
      <c r="C314" s="6"/>
      <c r="D314" s="6"/>
      <c r="E314" s="6"/>
      <c r="J314" s="7"/>
    </row>
    <row r="315" spans="3:10">
      <c r="C315" s="6"/>
      <c r="D315" s="6"/>
      <c r="E315" s="6"/>
      <c r="J315" s="7"/>
    </row>
    <row r="316" spans="3:10">
      <c r="C316" s="6"/>
      <c r="D316" s="6"/>
      <c r="E316" s="6"/>
      <c r="J316" s="7"/>
    </row>
    <row r="317" spans="3:10">
      <c r="C317" s="6"/>
      <c r="D317" s="6"/>
      <c r="E317" s="6"/>
      <c r="J317" s="7"/>
    </row>
    <row r="318" spans="3:10">
      <c r="C318" s="6"/>
      <c r="D318" s="6"/>
      <c r="E318" s="6"/>
      <c r="J318" s="7"/>
    </row>
    <row r="319" spans="3:10">
      <c r="C319" s="6"/>
      <c r="D319" s="6"/>
      <c r="E319" s="6"/>
      <c r="J319" s="7"/>
    </row>
    <row r="320" spans="3:10">
      <c r="C320" s="6"/>
      <c r="D320" s="6"/>
      <c r="E320" s="6"/>
      <c r="J320" s="7"/>
    </row>
    <row r="321" spans="3:10">
      <c r="C321" s="6"/>
      <c r="D321" s="6"/>
      <c r="E321" s="6"/>
      <c r="J321" s="7"/>
    </row>
    <row r="322" spans="3:10">
      <c r="C322" s="6"/>
      <c r="D322" s="6"/>
      <c r="E322" s="6"/>
      <c r="J322" s="7"/>
    </row>
    <row r="323" spans="3:10">
      <c r="C323" s="6"/>
      <c r="D323" s="6"/>
      <c r="E323" s="6"/>
      <c r="J323" s="7"/>
    </row>
    <row r="324" spans="3:10">
      <c r="C324" s="6"/>
      <c r="D324" s="6"/>
      <c r="E324" s="6"/>
      <c r="J324" s="7"/>
    </row>
    <row r="325" spans="3:10">
      <c r="C325" s="6"/>
      <c r="D325" s="6"/>
      <c r="E325" s="6"/>
      <c r="J325" s="7"/>
    </row>
    <row r="326" spans="3:10">
      <c r="C326" s="6"/>
      <c r="D326" s="6"/>
      <c r="E326" s="6"/>
      <c r="J326" s="7"/>
    </row>
    <row r="327" spans="3:10">
      <c r="C327" s="6"/>
      <c r="D327" s="6"/>
      <c r="E327" s="6"/>
      <c r="J327" s="7"/>
    </row>
    <row r="328" spans="3:10">
      <c r="C328" s="6"/>
      <c r="D328" s="6"/>
      <c r="E328" s="6"/>
      <c r="J328" s="7"/>
    </row>
    <row r="329" spans="3:10">
      <c r="C329" s="6"/>
      <c r="D329" s="6"/>
      <c r="E329" s="6"/>
      <c r="J329" s="7"/>
    </row>
    <row r="330" spans="3:10">
      <c r="C330" s="6"/>
      <c r="D330" s="6"/>
      <c r="E330" s="6"/>
      <c r="J330" s="7"/>
    </row>
    <row r="331" spans="3:10">
      <c r="C331" s="6"/>
      <c r="D331" s="6"/>
      <c r="E331" s="6"/>
      <c r="J331" s="7"/>
    </row>
    <row r="332" spans="3:10">
      <c r="C332" s="6"/>
      <c r="D332" s="6"/>
      <c r="E332" s="6"/>
      <c r="J332" s="7"/>
    </row>
    <row r="333" spans="3:10">
      <c r="C333" s="6"/>
      <c r="D333" s="6"/>
      <c r="E333" s="6"/>
      <c r="J333" s="7"/>
    </row>
    <row r="334" spans="3:10">
      <c r="C334" s="6"/>
      <c r="D334" s="6"/>
      <c r="E334" s="6"/>
      <c r="J334" s="7"/>
    </row>
    <row r="335" spans="3:10">
      <c r="C335" s="6"/>
      <c r="D335" s="6"/>
      <c r="E335" s="6"/>
      <c r="J335" s="7"/>
    </row>
    <row r="336" spans="3:10">
      <c r="C336" s="6"/>
      <c r="D336" s="6"/>
      <c r="E336" s="6"/>
      <c r="J336" s="7"/>
    </row>
    <row r="337" spans="3:10">
      <c r="C337" s="6"/>
      <c r="D337" s="6"/>
      <c r="E337" s="6"/>
      <c r="J337" s="7"/>
    </row>
    <row r="338" spans="3:10">
      <c r="C338" s="6"/>
      <c r="D338" s="6"/>
      <c r="E338" s="6"/>
      <c r="J338" s="7"/>
    </row>
    <row r="339" spans="3:10">
      <c r="C339" s="6"/>
      <c r="D339" s="6"/>
      <c r="E339" s="6"/>
      <c r="J339" s="7"/>
    </row>
    <row r="340" spans="3:10">
      <c r="C340" s="6"/>
      <c r="D340" s="6"/>
      <c r="E340" s="6"/>
      <c r="J340" s="7"/>
    </row>
    <row r="341" spans="3:10">
      <c r="C341" s="6"/>
      <c r="D341" s="6"/>
      <c r="E341" s="6"/>
      <c r="J341" s="7"/>
    </row>
    <row r="342" spans="3:10">
      <c r="C342" s="6"/>
      <c r="D342" s="6"/>
      <c r="E342" s="6"/>
      <c r="J342" s="7"/>
    </row>
    <row r="343" spans="3:10">
      <c r="C343" s="6"/>
      <c r="D343" s="6"/>
      <c r="E343" s="6"/>
      <c r="J343" s="7"/>
    </row>
    <row r="344" spans="3:10">
      <c r="C344" s="6"/>
      <c r="D344" s="6"/>
      <c r="E344" s="6"/>
      <c r="J344" s="7"/>
    </row>
    <row r="345" spans="3:10">
      <c r="C345" s="6"/>
      <c r="D345" s="6"/>
      <c r="E345" s="6"/>
      <c r="J345" s="7"/>
    </row>
    <row r="346" spans="3:10">
      <c r="C346" s="6"/>
      <c r="D346" s="6"/>
      <c r="E346" s="6"/>
      <c r="J346" s="7"/>
    </row>
    <row r="347" spans="3:10">
      <c r="C347" s="6"/>
      <c r="D347" s="6"/>
      <c r="E347" s="6"/>
      <c r="J347" s="7"/>
    </row>
    <row r="348" spans="3:10">
      <c r="C348" s="6"/>
      <c r="D348" s="6"/>
      <c r="E348" s="6"/>
      <c r="J348" s="7"/>
    </row>
    <row r="349" spans="3:10">
      <c r="C349" s="6"/>
      <c r="D349" s="6"/>
      <c r="E349" s="6"/>
      <c r="J349" s="7"/>
    </row>
    <row r="350" spans="3:10">
      <c r="C350" s="6"/>
      <c r="D350" s="6"/>
      <c r="E350" s="6"/>
      <c r="J350" s="7"/>
    </row>
    <row r="351" spans="3:10">
      <c r="C351" s="6"/>
      <c r="D351" s="6"/>
      <c r="E351" s="6"/>
      <c r="J351" s="7"/>
    </row>
    <row r="352" spans="3:10">
      <c r="C352" s="6"/>
      <c r="D352" s="6"/>
      <c r="E352" s="6"/>
      <c r="J352" s="7"/>
    </row>
    <row r="353" spans="3:10">
      <c r="C353" s="6"/>
      <c r="D353" s="6"/>
      <c r="E353" s="6"/>
      <c r="J353" s="7"/>
    </row>
    <row r="354" spans="3:10">
      <c r="C354" s="6"/>
      <c r="D354" s="6"/>
      <c r="E354" s="6"/>
      <c r="J354" s="7"/>
    </row>
    <row r="355" spans="3:10">
      <c r="C355" s="6"/>
      <c r="D355" s="6"/>
      <c r="E355" s="6"/>
      <c r="J355" s="7"/>
    </row>
    <row r="356" spans="3:10">
      <c r="C356" s="6"/>
      <c r="D356" s="6"/>
      <c r="E356" s="6"/>
      <c r="J356" s="7"/>
    </row>
    <row r="357" spans="3:10">
      <c r="C357" s="6"/>
      <c r="D357" s="6"/>
      <c r="E357" s="6"/>
      <c r="J357" s="7"/>
    </row>
    <row r="358" spans="3:10">
      <c r="C358" s="6"/>
      <c r="D358" s="6"/>
      <c r="E358" s="6"/>
      <c r="J358" s="7"/>
    </row>
    <row r="359" spans="3:10">
      <c r="C359" s="6"/>
      <c r="D359" s="6"/>
      <c r="E359" s="6"/>
      <c r="J359" s="7"/>
    </row>
    <row r="360" spans="3:10">
      <c r="C360" s="6"/>
      <c r="D360" s="6"/>
      <c r="E360" s="6"/>
      <c r="J360" s="7"/>
    </row>
    <row r="361" spans="3:10">
      <c r="C361" s="6"/>
      <c r="D361" s="6"/>
      <c r="E361" s="6"/>
      <c r="J361" s="7"/>
    </row>
    <row r="362" spans="3:10">
      <c r="C362" s="6"/>
      <c r="D362" s="6"/>
      <c r="E362" s="6"/>
      <c r="J362" s="7"/>
    </row>
    <row r="363" spans="3:10">
      <c r="C363" s="6"/>
      <c r="D363" s="6"/>
      <c r="E363" s="6"/>
      <c r="J363" s="7"/>
    </row>
    <row r="364" spans="3:10">
      <c r="C364" s="6"/>
      <c r="D364" s="6"/>
      <c r="E364" s="6"/>
      <c r="J364" s="7"/>
    </row>
    <row r="365" spans="3:10">
      <c r="C365" s="6"/>
      <c r="D365" s="6"/>
      <c r="E365" s="6"/>
      <c r="J365" s="7"/>
    </row>
    <row r="366" spans="3:10">
      <c r="C366" s="6"/>
      <c r="D366" s="6"/>
      <c r="E366" s="6"/>
      <c r="J366" s="7"/>
    </row>
    <row r="367" spans="3:10">
      <c r="C367" s="6"/>
      <c r="D367" s="6"/>
      <c r="E367" s="6"/>
      <c r="J367" s="7"/>
    </row>
    <row r="368" spans="3:10">
      <c r="C368" s="6"/>
      <c r="D368" s="6"/>
      <c r="E368" s="6"/>
      <c r="J368" s="7"/>
    </row>
    <row r="369" spans="3:10">
      <c r="C369" s="6"/>
      <c r="D369" s="6"/>
      <c r="E369" s="6"/>
      <c r="J369" s="7"/>
    </row>
    <row r="370" spans="3:10">
      <c r="C370" s="6"/>
      <c r="D370" s="6"/>
      <c r="E370" s="6"/>
      <c r="J370" s="7"/>
    </row>
    <row r="371" spans="3:10">
      <c r="C371" s="6"/>
      <c r="D371" s="6"/>
      <c r="E371" s="6"/>
      <c r="J371" s="7"/>
    </row>
    <row r="372" spans="3:10">
      <c r="C372" s="6"/>
      <c r="D372" s="6"/>
      <c r="E372" s="6"/>
      <c r="J372" s="7"/>
    </row>
    <row r="373" spans="3:10">
      <c r="C373" s="6"/>
      <c r="D373" s="6"/>
      <c r="E373" s="6"/>
      <c r="J373" s="7"/>
    </row>
    <row r="374" spans="3:10">
      <c r="C374" s="6"/>
      <c r="D374" s="6"/>
      <c r="E374" s="6"/>
      <c r="J374" s="7"/>
    </row>
    <row r="375" spans="3:10">
      <c r="C375" s="6"/>
      <c r="D375" s="6"/>
      <c r="E375" s="6"/>
      <c r="J375" s="7"/>
    </row>
    <row r="376" spans="3:10">
      <c r="C376" s="6"/>
      <c r="D376" s="6"/>
      <c r="E376" s="6"/>
      <c r="J376" s="7"/>
    </row>
    <row r="377" spans="3:10">
      <c r="C377" s="6"/>
      <c r="D377" s="6"/>
      <c r="E377" s="6"/>
      <c r="J377" s="7"/>
    </row>
    <row r="378" spans="3:10">
      <c r="C378" s="6"/>
      <c r="D378" s="6"/>
      <c r="E378" s="6"/>
      <c r="J378" s="7"/>
    </row>
    <row r="379" spans="3:10">
      <c r="C379" s="6"/>
      <c r="D379" s="6"/>
      <c r="E379" s="6"/>
      <c r="J379" s="7"/>
    </row>
    <row r="380" spans="3:10">
      <c r="C380" s="6"/>
      <c r="D380" s="6"/>
      <c r="E380" s="6"/>
      <c r="J380" s="7"/>
    </row>
    <row r="381" spans="3:10">
      <c r="C381" s="6"/>
      <c r="D381" s="6"/>
      <c r="E381" s="6"/>
      <c r="J381" s="7"/>
    </row>
    <row r="382" spans="3:10">
      <c r="C382" s="6"/>
      <c r="D382" s="6"/>
      <c r="E382" s="6"/>
      <c r="J382" s="7"/>
    </row>
    <row r="383" spans="3:10">
      <c r="C383" s="6"/>
      <c r="D383" s="6"/>
      <c r="E383" s="6"/>
      <c r="J383" s="7"/>
    </row>
    <row r="384" spans="3:10">
      <c r="C384" s="6"/>
      <c r="D384" s="6"/>
      <c r="E384" s="6"/>
      <c r="J384" s="7"/>
    </row>
    <row r="385" spans="3:10">
      <c r="C385" s="6"/>
      <c r="D385" s="6"/>
      <c r="E385" s="6"/>
      <c r="J385" s="7"/>
    </row>
    <row r="386" spans="3:10">
      <c r="C386" s="6"/>
      <c r="D386" s="6"/>
      <c r="E386" s="6"/>
      <c r="J386" s="7"/>
    </row>
    <row r="387" spans="3:10">
      <c r="C387" s="6"/>
      <c r="D387" s="6"/>
      <c r="E387" s="6"/>
      <c r="J387" s="7"/>
    </row>
    <row r="388" spans="3:10">
      <c r="C388" s="6"/>
      <c r="D388" s="6"/>
      <c r="E388" s="6"/>
      <c r="J388" s="7"/>
    </row>
    <row r="389" spans="3:10">
      <c r="C389" s="6"/>
      <c r="D389" s="6"/>
      <c r="E389" s="6"/>
      <c r="J389" s="7"/>
    </row>
    <row r="390" spans="3:10">
      <c r="C390" s="6"/>
      <c r="D390" s="6"/>
      <c r="E390" s="6"/>
      <c r="J390" s="7"/>
    </row>
    <row r="391" spans="3:10">
      <c r="C391" s="6"/>
      <c r="D391" s="6"/>
      <c r="E391" s="6"/>
      <c r="J391" s="7"/>
    </row>
    <row r="392" spans="3:10">
      <c r="C392" s="6"/>
      <c r="D392" s="6"/>
      <c r="E392" s="6"/>
      <c r="J392" s="7"/>
    </row>
    <row r="393" spans="3:10">
      <c r="C393" s="6"/>
      <c r="D393" s="6"/>
      <c r="E393" s="6"/>
      <c r="J393" s="7"/>
    </row>
    <row r="394" spans="3:10">
      <c r="C394" s="6"/>
      <c r="D394" s="6"/>
      <c r="E394" s="6"/>
      <c r="J394" s="7"/>
    </row>
    <row r="395" spans="3:10">
      <c r="C395" s="6"/>
      <c r="D395" s="6"/>
      <c r="E395" s="6"/>
      <c r="J395" s="7"/>
    </row>
    <row r="396" spans="3:10">
      <c r="C396" s="6"/>
      <c r="D396" s="6"/>
      <c r="E396" s="6"/>
      <c r="J396" s="7"/>
    </row>
    <row r="397" spans="3:10">
      <c r="C397" s="6"/>
      <c r="D397" s="6"/>
      <c r="E397" s="6"/>
      <c r="J397" s="7"/>
    </row>
    <row r="398" spans="3:10">
      <c r="C398" s="6"/>
      <c r="D398" s="6"/>
      <c r="E398" s="6"/>
      <c r="J398" s="7"/>
    </row>
    <row r="399" spans="3:10">
      <c r="C399" s="6"/>
      <c r="D399" s="6"/>
      <c r="E399" s="6"/>
      <c r="J399" s="7"/>
    </row>
    <row r="400" spans="3:10">
      <c r="C400" s="6"/>
      <c r="D400" s="6"/>
      <c r="E400" s="6"/>
      <c r="J400" s="7"/>
    </row>
    <row r="401" spans="3:10">
      <c r="C401" s="6"/>
      <c r="D401" s="6"/>
      <c r="E401" s="6"/>
      <c r="J401" s="7"/>
    </row>
    <row r="402" spans="3:10">
      <c r="C402" s="6"/>
      <c r="D402" s="6"/>
      <c r="E402" s="6"/>
      <c r="J402" s="7"/>
    </row>
    <row r="403" spans="3:10">
      <c r="C403" s="6"/>
      <c r="D403" s="6"/>
      <c r="E403" s="6"/>
      <c r="J403" s="7"/>
    </row>
    <row r="404" spans="3:10">
      <c r="C404" s="6"/>
      <c r="D404" s="6"/>
      <c r="E404" s="6"/>
      <c r="J404" s="7"/>
    </row>
    <row r="405" spans="3:10">
      <c r="C405" s="6"/>
      <c r="D405" s="6"/>
      <c r="E405" s="6"/>
      <c r="J405" s="7"/>
    </row>
    <row r="406" spans="3:10">
      <c r="C406" s="6"/>
      <c r="D406" s="6"/>
      <c r="E406" s="6"/>
      <c r="J406" s="7"/>
    </row>
    <row r="407" spans="3:10">
      <c r="C407" s="6"/>
      <c r="D407" s="6"/>
      <c r="E407" s="6"/>
      <c r="J407" s="7"/>
    </row>
    <row r="408" spans="3:10">
      <c r="C408" s="6"/>
      <c r="D408" s="6"/>
      <c r="E408" s="6"/>
      <c r="J408" s="7"/>
    </row>
    <row r="409" spans="3:10">
      <c r="C409" s="6"/>
      <c r="D409" s="6"/>
      <c r="E409" s="6"/>
      <c r="J409" s="7"/>
    </row>
    <row r="410" spans="3:10">
      <c r="C410" s="6"/>
      <c r="D410" s="6"/>
      <c r="E410" s="6"/>
      <c r="J410" s="7"/>
    </row>
    <row r="411" spans="3:10">
      <c r="C411" s="6"/>
      <c r="D411" s="6"/>
      <c r="E411" s="6"/>
      <c r="J411" s="7"/>
    </row>
    <row r="412" spans="3:10">
      <c r="C412" s="6"/>
      <c r="D412" s="6"/>
      <c r="E412" s="6"/>
      <c r="J412" s="7"/>
    </row>
    <row r="413" spans="3:10">
      <c r="C413" s="6"/>
      <c r="D413" s="6"/>
      <c r="E413" s="6"/>
      <c r="J413" s="7"/>
    </row>
    <row r="414" spans="3:10">
      <c r="C414" s="6"/>
      <c r="D414" s="6"/>
      <c r="E414" s="6"/>
      <c r="J414" s="7"/>
    </row>
    <row r="415" spans="3:10">
      <c r="C415" s="6"/>
      <c r="D415" s="6"/>
      <c r="E415" s="6"/>
      <c r="J415" s="7"/>
    </row>
    <row r="416" spans="3:10">
      <c r="C416" s="6"/>
      <c r="D416" s="6"/>
      <c r="E416" s="6"/>
      <c r="J416" s="7"/>
    </row>
    <row r="417" spans="3:10">
      <c r="C417" s="6"/>
      <c r="D417" s="6"/>
      <c r="E417" s="6"/>
      <c r="J417" s="7"/>
    </row>
    <row r="418" spans="3:10">
      <c r="C418" s="6"/>
      <c r="D418" s="6"/>
      <c r="E418" s="6"/>
      <c r="J418" s="7"/>
    </row>
    <row r="419" spans="3:10">
      <c r="C419" s="6"/>
      <c r="D419" s="6"/>
      <c r="E419" s="6"/>
      <c r="J419" s="7"/>
    </row>
    <row r="420" spans="3:10">
      <c r="C420" s="6"/>
      <c r="D420" s="6"/>
      <c r="E420" s="6"/>
      <c r="J420" s="7"/>
    </row>
    <row r="421" spans="3:10">
      <c r="C421" s="6"/>
      <c r="D421" s="6"/>
      <c r="E421" s="6"/>
      <c r="J421" s="7"/>
    </row>
    <row r="422" spans="3:10">
      <c r="C422" s="6"/>
      <c r="D422" s="6"/>
      <c r="E422" s="6"/>
      <c r="J422" s="7"/>
    </row>
    <row r="423" spans="3:10">
      <c r="C423" s="6"/>
      <c r="D423" s="6"/>
      <c r="E423" s="6"/>
      <c r="J423" s="7"/>
    </row>
    <row r="424" spans="3:10">
      <c r="C424" s="6"/>
      <c r="D424" s="6"/>
      <c r="E424" s="6"/>
      <c r="J424" s="7"/>
    </row>
    <row r="425" spans="3:10">
      <c r="C425" s="6"/>
      <c r="D425" s="6"/>
      <c r="E425" s="6"/>
      <c r="J425" s="7"/>
    </row>
    <row r="426" spans="3:10">
      <c r="C426" s="6"/>
      <c r="D426" s="6"/>
      <c r="E426" s="6"/>
      <c r="J426" s="7"/>
    </row>
    <row r="427" spans="3:10">
      <c r="C427" s="6"/>
      <c r="D427" s="6"/>
      <c r="E427" s="6"/>
      <c r="J427" s="7"/>
    </row>
    <row r="428" spans="3:10">
      <c r="C428" s="6"/>
      <c r="D428" s="6"/>
      <c r="E428" s="6"/>
      <c r="J428" s="7"/>
    </row>
    <row r="429" spans="3:10">
      <c r="C429" s="6"/>
      <c r="D429" s="6"/>
      <c r="E429" s="6"/>
      <c r="J429" s="7"/>
    </row>
    <row r="430" spans="3:10">
      <c r="C430" s="6"/>
      <c r="D430" s="6"/>
      <c r="E430" s="6"/>
      <c r="J430" s="7"/>
    </row>
    <row r="431" spans="3:10">
      <c r="C431" s="6"/>
      <c r="D431" s="6"/>
      <c r="E431" s="6"/>
      <c r="J431" s="7"/>
    </row>
    <row r="432" spans="3:10">
      <c r="C432" s="6"/>
      <c r="D432" s="6"/>
      <c r="E432" s="6"/>
      <c r="J432" s="7"/>
    </row>
    <row r="433" spans="3:10">
      <c r="C433" s="6"/>
      <c r="D433" s="6"/>
      <c r="E433" s="6"/>
      <c r="J433" s="7"/>
    </row>
    <row r="434" spans="3:10">
      <c r="C434" s="6"/>
      <c r="D434" s="6"/>
      <c r="E434" s="6"/>
      <c r="J434" s="7"/>
    </row>
    <row r="435" spans="3:10">
      <c r="C435" s="6"/>
      <c r="D435" s="6"/>
      <c r="E435" s="6"/>
      <c r="J435" s="7"/>
    </row>
    <row r="436" spans="3:10">
      <c r="C436" s="6"/>
      <c r="D436" s="6"/>
      <c r="E436" s="6"/>
      <c r="J436" s="7"/>
    </row>
    <row r="437" spans="3:10">
      <c r="C437" s="6"/>
      <c r="D437" s="6"/>
      <c r="E437" s="6"/>
      <c r="J437" s="7"/>
    </row>
    <row r="438" spans="3:10">
      <c r="C438" s="6"/>
      <c r="D438" s="6"/>
      <c r="E438" s="6"/>
      <c r="J438" s="7"/>
    </row>
    <row r="439" spans="3:10">
      <c r="C439" s="6"/>
      <c r="D439" s="6"/>
      <c r="E439" s="6"/>
      <c r="J439" s="7"/>
    </row>
    <row r="440" spans="3:10">
      <c r="C440" s="6"/>
      <c r="D440" s="6"/>
      <c r="E440" s="6"/>
      <c r="J440" s="7"/>
    </row>
    <row r="441" spans="3:10">
      <c r="C441" s="6"/>
      <c r="D441" s="6"/>
      <c r="E441" s="6"/>
      <c r="J441" s="7"/>
    </row>
    <row r="442" spans="3:10">
      <c r="C442" s="6"/>
      <c r="D442" s="6"/>
      <c r="E442" s="6"/>
      <c r="J442" s="7"/>
    </row>
    <row r="443" spans="3:10">
      <c r="C443" s="6"/>
      <c r="D443" s="6"/>
      <c r="E443" s="6"/>
      <c r="J443" s="7"/>
    </row>
    <row r="444" spans="3:10">
      <c r="C444" s="6"/>
      <c r="D444" s="6"/>
      <c r="E444" s="6"/>
      <c r="J444" s="7"/>
    </row>
    <row r="445" spans="3:10">
      <c r="C445" s="6"/>
      <c r="D445" s="6"/>
      <c r="E445" s="6"/>
      <c r="J445" s="7"/>
    </row>
    <row r="446" spans="3:10">
      <c r="C446" s="6"/>
      <c r="D446" s="6"/>
      <c r="E446" s="6"/>
      <c r="J446" s="7"/>
    </row>
    <row r="447" spans="3:10">
      <c r="C447" s="6"/>
      <c r="D447" s="6"/>
      <c r="E447" s="6"/>
      <c r="J447" s="7"/>
    </row>
    <row r="448" spans="3:10">
      <c r="C448" s="6"/>
      <c r="D448" s="6"/>
      <c r="E448" s="6"/>
      <c r="J448" s="7"/>
    </row>
    <row r="449" spans="3:10">
      <c r="C449" s="6"/>
      <c r="D449" s="6"/>
      <c r="E449" s="6"/>
      <c r="J449" s="7"/>
    </row>
    <row r="450" spans="3:10">
      <c r="C450" s="6"/>
      <c r="D450" s="6"/>
      <c r="E450" s="6"/>
      <c r="J450" s="7"/>
    </row>
    <row r="451" spans="3:10">
      <c r="C451" s="6"/>
      <c r="D451" s="6"/>
      <c r="E451" s="6"/>
      <c r="J451" s="7"/>
    </row>
    <row r="452" spans="3:10">
      <c r="C452" s="6"/>
      <c r="D452" s="6"/>
      <c r="E452" s="6"/>
      <c r="J452" s="7"/>
    </row>
    <row r="453" spans="3:10">
      <c r="C453" s="6"/>
      <c r="D453" s="6"/>
      <c r="E453" s="6"/>
      <c r="J453" s="7"/>
    </row>
    <row r="454" spans="3:10">
      <c r="C454" s="6"/>
      <c r="D454" s="6"/>
      <c r="E454" s="6"/>
      <c r="J454" s="7"/>
    </row>
    <row r="455" spans="3:10">
      <c r="C455" s="6"/>
      <c r="D455" s="6"/>
      <c r="E455" s="6"/>
      <c r="J455" s="7"/>
    </row>
    <row r="456" spans="3:10">
      <c r="C456" s="6"/>
      <c r="D456" s="6"/>
      <c r="E456" s="6"/>
      <c r="J456" s="7"/>
    </row>
    <row r="457" spans="3:10">
      <c r="C457" s="6"/>
      <c r="D457" s="6"/>
      <c r="E457" s="6"/>
      <c r="J457" s="7"/>
    </row>
    <row r="458" spans="3:10">
      <c r="C458" s="6"/>
      <c r="D458" s="6"/>
      <c r="E458" s="6"/>
      <c r="J458" s="7"/>
    </row>
    <row r="459" spans="3:10">
      <c r="C459" s="6"/>
      <c r="D459" s="6"/>
      <c r="E459" s="6"/>
      <c r="J459" s="7"/>
    </row>
    <row r="460" spans="3:10">
      <c r="C460" s="6"/>
      <c r="D460" s="6"/>
      <c r="E460" s="6"/>
      <c r="J460" s="7"/>
    </row>
    <row r="461" spans="3:10">
      <c r="C461" s="6"/>
      <c r="D461" s="6"/>
      <c r="E461" s="6"/>
      <c r="J461" s="7"/>
    </row>
    <row r="462" spans="3:10">
      <c r="C462" s="6"/>
      <c r="D462" s="6"/>
      <c r="E462" s="6"/>
      <c r="J462" s="7"/>
    </row>
    <row r="463" spans="3:10">
      <c r="C463" s="6"/>
      <c r="D463" s="6"/>
      <c r="E463" s="6"/>
      <c r="J463" s="7"/>
    </row>
    <row r="464" spans="3:10">
      <c r="C464" s="6"/>
      <c r="D464" s="6"/>
      <c r="E464" s="6"/>
      <c r="J464" s="7"/>
    </row>
    <row r="465" spans="3:10">
      <c r="C465" s="6"/>
      <c r="D465" s="6"/>
      <c r="E465" s="6"/>
      <c r="J465" s="7"/>
    </row>
    <row r="466" spans="3:10">
      <c r="C466" s="6"/>
      <c r="D466" s="6"/>
      <c r="E466" s="6"/>
      <c r="J466" s="7"/>
    </row>
    <row r="467" spans="3:10">
      <c r="C467" s="6"/>
      <c r="D467" s="6"/>
      <c r="E467" s="6"/>
      <c r="J467" s="7"/>
    </row>
    <row r="468" spans="3:10">
      <c r="C468" s="6"/>
      <c r="D468" s="6"/>
      <c r="E468" s="6"/>
      <c r="J468" s="7"/>
    </row>
    <row r="469" spans="3:10">
      <c r="C469" s="6"/>
      <c r="D469" s="6"/>
      <c r="E469" s="6"/>
      <c r="J469" s="7"/>
    </row>
    <row r="470" spans="3:10">
      <c r="C470" s="6"/>
      <c r="D470" s="6"/>
      <c r="E470" s="6"/>
      <c r="J470" s="7"/>
    </row>
    <row r="471" spans="3:10">
      <c r="C471" s="6"/>
      <c r="D471" s="6"/>
      <c r="E471" s="6"/>
      <c r="J471" s="7"/>
    </row>
    <row r="472" spans="3:10">
      <c r="C472" s="6"/>
      <c r="D472" s="6"/>
      <c r="E472" s="6"/>
      <c r="J472" s="7"/>
    </row>
    <row r="473" spans="3:10">
      <c r="C473" s="6"/>
      <c r="D473" s="6"/>
      <c r="E473" s="6"/>
      <c r="J473" s="7"/>
    </row>
    <row r="474" spans="3:10">
      <c r="C474" s="6"/>
      <c r="D474" s="6"/>
      <c r="E474" s="6"/>
      <c r="J474" s="7"/>
    </row>
    <row r="475" spans="3:10">
      <c r="C475" s="6"/>
      <c r="D475" s="6"/>
      <c r="E475" s="6"/>
      <c r="J475" s="7"/>
    </row>
    <row r="476" spans="3:10">
      <c r="C476" s="6"/>
      <c r="D476" s="6"/>
      <c r="E476" s="6"/>
      <c r="J476" s="7"/>
    </row>
    <row r="477" spans="3:10">
      <c r="C477" s="6"/>
      <c r="D477" s="6"/>
      <c r="E477" s="6"/>
      <c r="J477" s="7"/>
    </row>
    <row r="478" spans="3:10">
      <c r="C478" s="6"/>
      <c r="D478" s="6"/>
      <c r="E478" s="6"/>
      <c r="J478" s="7"/>
    </row>
    <row r="479" spans="3:10">
      <c r="C479" s="6"/>
      <c r="D479" s="6"/>
      <c r="E479" s="6"/>
      <c r="J479" s="7"/>
    </row>
    <row r="480" spans="3:10">
      <c r="C480" s="6"/>
      <c r="D480" s="6"/>
      <c r="E480" s="6"/>
      <c r="J480" s="7"/>
    </row>
    <row r="481" spans="3:10">
      <c r="C481" s="6"/>
      <c r="D481" s="6"/>
      <c r="E481" s="6"/>
      <c r="J481" s="7"/>
    </row>
    <row r="482" spans="3:10">
      <c r="C482" s="6"/>
      <c r="D482" s="6"/>
      <c r="E482" s="6"/>
      <c r="J482" s="7"/>
    </row>
    <row r="483" spans="3:10">
      <c r="C483" s="6"/>
      <c r="D483" s="6"/>
      <c r="E483" s="6"/>
      <c r="J483" s="7"/>
    </row>
    <row r="484" spans="3:10">
      <c r="C484" s="6"/>
      <c r="D484" s="6"/>
      <c r="E484" s="6"/>
      <c r="J484" s="7"/>
    </row>
    <row r="485" spans="3:10">
      <c r="C485" s="6"/>
      <c r="D485" s="6"/>
      <c r="E485" s="6"/>
      <c r="J485" s="7"/>
    </row>
    <row r="486" spans="3:10">
      <c r="C486" s="6"/>
      <c r="D486" s="6"/>
      <c r="E486" s="6"/>
      <c r="J486" s="7"/>
    </row>
    <row r="487" spans="3:10">
      <c r="C487" s="6"/>
      <c r="D487" s="6"/>
      <c r="E487" s="6"/>
      <c r="J487" s="7"/>
    </row>
    <row r="488" spans="3:10">
      <c r="C488" s="6"/>
      <c r="D488" s="6"/>
      <c r="E488" s="6"/>
      <c r="J488" s="7"/>
    </row>
    <row r="489" spans="3:10">
      <c r="C489" s="6"/>
      <c r="D489" s="6"/>
      <c r="E489" s="6"/>
      <c r="J489" s="7"/>
    </row>
    <row r="490" spans="3:10">
      <c r="C490" s="6"/>
      <c r="D490" s="6"/>
      <c r="E490" s="6"/>
      <c r="J490" s="7"/>
    </row>
    <row r="491" spans="3:10">
      <c r="C491" s="6"/>
      <c r="D491" s="6"/>
      <c r="E491" s="6"/>
      <c r="J491" s="7"/>
    </row>
    <row r="492" spans="3:10">
      <c r="C492" s="6"/>
      <c r="D492" s="6"/>
      <c r="E492" s="6"/>
      <c r="J492" s="7"/>
    </row>
    <row r="493" spans="3:10">
      <c r="C493" s="6"/>
      <c r="D493" s="6"/>
      <c r="E493" s="6"/>
      <c r="J493" s="7"/>
    </row>
    <row r="494" spans="3:10">
      <c r="C494" s="6"/>
      <c r="D494" s="6"/>
      <c r="E494" s="6"/>
      <c r="J494" s="7"/>
    </row>
    <row r="495" spans="3:10">
      <c r="C495" s="6"/>
      <c r="D495" s="6"/>
      <c r="E495" s="6"/>
      <c r="J495" s="7"/>
    </row>
    <row r="496" spans="3:10">
      <c r="C496" s="6"/>
      <c r="D496" s="6"/>
      <c r="E496" s="6"/>
      <c r="J496" s="7"/>
    </row>
    <row r="497" spans="3:10">
      <c r="C497" s="6"/>
      <c r="D497" s="6"/>
      <c r="E497" s="6"/>
      <c r="J497" s="7"/>
    </row>
    <row r="498" spans="3:10">
      <c r="C498" s="6"/>
      <c r="D498" s="6"/>
      <c r="E498" s="6"/>
      <c r="J498" s="7"/>
    </row>
    <row r="499" spans="3:10">
      <c r="C499" s="6"/>
      <c r="D499" s="6"/>
      <c r="E499" s="6"/>
      <c r="J499" s="7"/>
    </row>
    <row r="500" spans="3:10">
      <c r="C500" s="6"/>
      <c r="D500" s="6"/>
      <c r="E500" s="6"/>
      <c r="J500" s="7"/>
    </row>
    <row r="501" spans="3:10">
      <c r="C501" s="6"/>
      <c r="D501" s="6"/>
      <c r="E501" s="6"/>
      <c r="J501" s="7"/>
    </row>
    <row r="502" spans="3:10">
      <c r="C502" s="6"/>
      <c r="D502" s="6"/>
      <c r="E502" s="6"/>
      <c r="J502" s="7"/>
    </row>
    <row r="503" spans="3:10">
      <c r="C503" s="6"/>
      <c r="D503" s="6"/>
      <c r="E503" s="6"/>
      <c r="J503" s="7"/>
    </row>
    <row r="504" spans="3:10">
      <c r="C504" s="6"/>
      <c r="D504" s="6"/>
      <c r="E504" s="6"/>
      <c r="J504" s="7"/>
    </row>
    <row r="505" spans="3:10">
      <c r="C505" s="6"/>
      <c r="D505" s="6"/>
      <c r="E505" s="6"/>
      <c r="J505" s="7"/>
    </row>
    <row r="506" spans="3:10">
      <c r="C506" s="6"/>
      <c r="D506" s="6"/>
      <c r="E506" s="6"/>
      <c r="J506" s="7"/>
    </row>
    <row r="507" spans="3:10">
      <c r="C507" s="6"/>
      <c r="D507" s="6"/>
      <c r="E507" s="6"/>
      <c r="J507" s="7"/>
    </row>
    <row r="508" spans="3:10">
      <c r="C508" s="6"/>
      <c r="D508" s="6"/>
      <c r="E508" s="6"/>
      <c r="J508" s="7"/>
    </row>
    <row r="509" spans="3:10">
      <c r="C509" s="6"/>
      <c r="D509" s="6"/>
      <c r="E509" s="6"/>
      <c r="J509" s="7"/>
    </row>
    <row r="510" spans="3:10">
      <c r="C510" s="6"/>
      <c r="D510" s="6"/>
      <c r="E510" s="6"/>
      <c r="J510" s="7"/>
    </row>
    <row r="511" spans="3:10">
      <c r="C511" s="6"/>
      <c r="D511" s="6"/>
      <c r="E511" s="6"/>
      <c r="J511" s="7"/>
    </row>
    <row r="512" spans="3:10">
      <c r="C512" s="6"/>
      <c r="D512" s="6"/>
      <c r="E512" s="6"/>
      <c r="J512" s="7"/>
    </row>
    <row r="513" spans="3:10">
      <c r="C513" s="6"/>
      <c r="D513" s="6"/>
      <c r="E513" s="6"/>
      <c r="J513" s="7"/>
    </row>
    <row r="514" spans="3:10">
      <c r="C514" s="6"/>
      <c r="D514" s="6"/>
      <c r="E514" s="6"/>
      <c r="J514" s="7"/>
    </row>
    <row r="515" spans="3:10">
      <c r="C515" s="6"/>
      <c r="D515" s="6"/>
      <c r="E515" s="6"/>
      <c r="J515" s="7"/>
    </row>
    <row r="516" spans="3:10">
      <c r="C516" s="6"/>
      <c r="D516" s="6"/>
      <c r="E516" s="6"/>
      <c r="J516" s="7"/>
    </row>
    <row r="517" spans="3:10">
      <c r="C517" s="6"/>
      <c r="D517" s="6"/>
      <c r="E517" s="6"/>
      <c r="J517" s="7"/>
    </row>
    <row r="518" spans="3:10">
      <c r="C518" s="6"/>
      <c r="D518" s="6"/>
      <c r="E518" s="6"/>
      <c r="J518" s="7"/>
    </row>
    <row r="519" spans="3:10">
      <c r="C519" s="6"/>
      <c r="D519" s="6"/>
      <c r="E519" s="6"/>
      <c r="J519" s="7"/>
    </row>
    <row r="520" spans="3:10">
      <c r="C520" s="6"/>
      <c r="D520" s="6"/>
      <c r="E520" s="6"/>
      <c r="J520" s="7"/>
    </row>
    <row r="521" spans="3:10">
      <c r="C521" s="6"/>
      <c r="D521" s="6"/>
      <c r="E521" s="6"/>
      <c r="J521" s="7"/>
    </row>
    <row r="522" spans="3:10">
      <c r="C522" s="6"/>
      <c r="D522" s="6"/>
      <c r="E522" s="6"/>
      <c r="J522" s="7"/>
    </row>
    <row r="523" spans="3:10">
      <c r="C523" s="6"/>
      <c r="D523" s="6"/>
      <c r="E523" s="6"/>
      <c r="J523" s="7"/>
    </row>
    <row r="524" spans="3:10">
      <c r="C524" s="6"/>
      <c r="D524" s="6"/>
      <c r="E524" s="6"/>
      <c r="J524" s="7"/>
    </row>
    <row r="525" spans="3:10">
      <c r="C525" s="6"/>
      <c r="D525" s="6"/>
      <c r="E525" s="6"/>
      <c r="J525" s="7"/>
    </row>
    <row r="526" spans="3:10">
      <c r="C526" s="6"/>
      <c r="D526" s="6"/>
      <c r="E526" s="6"/>
      <c r="J526" s="7"/>
    </row>
    <row r="527" spans="3:10">
      <c r="C527" s="6"/>
      <c r="D527" s="6"/>
      <c r="E527" s="6"/>
      <c r="J527" s="7"/>
    </row>
    <row r="528" spans="3:10">
      <c r="C528" s="6"/>
      <c r="D528" s="6"/>
      <c r="E528" s="6"/>
      <c r="J528" s="7"/>
    </row>
    <row r="529" spans="3:10">
      <c r="C529" s="6"/>
      <c r="D529" s="6"/>
      <c r="E529" s="6"/>
      <c r="J529" s="7"/>
    </row>
    <row r="530" spans="3:10">
      <c r="C530" s="6"/>
      <c r="D530" s="6"/>
      <c r="E530" s="6"/>
      <c r="J530" s="7"/>
    </row>
    <row r="531" spans="3:10">
      <c r="C531" s="6"/>
      <c r="D531" s="6"/>
      <c r="E531" s="6"/>
      <c r="J531" s="7"/>
    </row>
    <row r="532" spans="3:10">
      <c r="C532" s="6"/>
      <c r="D532" s="6"/>
      <c r="E532" s="6"/>
      <c r="J532" s="7"/>
    </row>
    <row r="533" spans="3:10">
      <c r="C533" s="6"/>
      <c r="D533" s="6"/>
      <c r="E533" s="6"/>
      <c r="J533" s="7"/>
    </row>
    <row r="534" spans="3:10">
      <c r="C534" s="6"/>
      <c r="D534" s="6"/>
      <c r="E534" s="6"/>
      <c r="J534" s="7"/>
    </row>
    <row r="535" spans="3:10">
      <c r="C535" s="6"/>
      <c r="D535" s="6"/>
      <c r="E535" s="6"/>
      <c r="J535" s="7"/>
    </row>
    <row r="536" spans="3:10">
      <c r="C536" s="6"/>
      <c r="D536" s="6"/>
      <c r="E536" s="6"/>
      <c r="J536" s="7"/>
    </row>
    <row r="537" spans="3:10">
      <c r="C537" s="6"/>
      <c r="D537" s="6"/>
      <c r="E537" s="6"/>
      <c r="J537" s="7"/>
    </row>
    <row r="538" spans="3:10">
      <c r="C538" s="6"/>
      <c r="D538" s="6"/>
      <c r="E538" s="6"/>
      <c r="J538" s="7"/>
    </row>
    <row r="539" spans="3:10">
      <c r="C539" s="6"/>
      <c r="D539" s="6"/>
      <c r="E539" s="6"/>
      <c r="J539" s="7"/>
    </row>
    <row r="540" spans="3:10">
      <c r="C540" s="6"/>
      <c r="D540" s="6"/>
      <c r="E540" s="6"/>
      <c r="J540" s="7"/>
    </row>
    <row r="541" spans="3:10">
      <c r="C541" s="6"/>
      <c r="D541" s="6"/>
      <c r="E541" s="6"/>
      <c r="J541" s="7"/>
    </row>
    <row r="542" spans="3:10">
      <c r="C542" s="6"/>
      <c r="D542" s="6"/>
      <c r="E542" s="6"/>
      <c r="J542" s="7"/>
    </row>
    <row r="543" spans="3:10">
      <c r="C543" s="6"/>
      <c r="D543" s="6"/>
      <c r="E543" s="6"/>
      <c r="J543" s="7"/>
    </row>
    <row r="544" spans="3:10">
      <c r="C544" s="6"/>
      <c r="D544" s="6"/>
      <c r="E544" s="6"/>
      <c r="J544" s="7"/>
    </row>
    <row r="545" spans="3:10">
      <c r="C545" s="6"/>
      <c r="D545" s="6"/>
      <c r="E545" s="6"/>
      <c r="J545" s="7"/>
    </row>
    <row r="546" spans="3:10">
      <c r="C546" s="6"/>
      <c r="D546" s="6"/>
      <c r="E546" s="6"/>
      <c r="J546" s="7"/>
    </row>
    <row r="547" spans="3:10">
      <c r="C547" s="6"/>
      <c r="D547" s="6"/>
      <c r="E547" s="6"/>
      <c r="J547" s="7"/>
    </row>
    <row r="548" spans="3:10">
      <c r="C548" s="6"/>
      <c r="D548" s="6"/>
      <c r="E548" s="6"/>
      <c r="J548" s="7"/>
    </row>
    <row r="549" spans="3:10">
      <c r="C549" s="6"/>
      <c r="D549" s="6"/>
      <c r="E549" s="6"/>
      <c r="J549" s="7"/>
    </row>
    <row r="550" spans="3:10">
      <c r="C550" s="6"/>
      <c r="D550" s="6"/>
      <c r="E550" s="6"/>
      <c r="J550" s="7"/>
    </row>
    <row r="551" spans="3:10">
      <c r="C551" s="6"/>
      <c r="D551" s="6"/>
      <c r="E551" s="6"/>
      <c r="J551" s="7"/>
    </row>
    <row r="552" spans="3:10">
      <c r="C552" s="6"/>
      <c r="D552" s="6"/>
      <c r="E552" s="6"/>
      <c r="J552" s="7"/>
    </row>
    <row r="553" spans="3:10">
      <c r="C553" s="6"/>
      <c r="D553" s="6"/>
      <c r="E553" s="6"/>
      <c r="J553" s="7"/>
    </row>
    <row r="554" spans="3:10">
      <c r="C554" s="6"/>
      <c r="D554" s="6"/>
      <c r="E554" s="6"/>
      <c r="J554" s="7"/>
    </row>
    <row r="555" spans="3:10">
      <c r="C555" s="6"/>
      <c r="D555" s="6"/>
      <c r="E555" s="6"/>
      <c r="J555" s="7"/>
    </row>
    <row r="556" spans="3:10">
      <c r="C556" s="6"/>
      <c r="D556" s="6"/>
      <c r="E556" s="6"/>
      <c r="J556" s="7"/>
    </row>
    <row r="557" spans="3:10">
      <c r="C557" s="6"/>
      <c r="D557" s="6"/>
      <c r="E557" s="6"/>
      <c r="J557" s="7"/>
    </row>
    <row r="558" spans="3:10">
      <c r="C558" s="6"/>
      <c r="D558" s="6"/>
      <c r="E558" s="6"/>
      <c r="J558" s="7"/>
    </row>
    <row r="559" spans="3:10">
      <c r="C559" s="6"/>
      <c r="D559" s="6"/>
      <c r="E559" s="6"/>
      <c r="J559" s="7"/>
    </row>
    <row r="560" spans="3:10">
      <c r="C560" s="6"/>
      <c r="D560" s="6"/>
      <c r="E560" s="6"/>
      <c r="J560" s="7"/>
    </row>
    <row r="561" spans="3:10">
      <c r="C561" s="6"/>
      <c r="D561" s="6"/>
      <c r="E561" s="6"/>
      <c r="J561" s="7"/>
    </row>
    <row r="562" spans="3:10">
      <c r="C562" s="6"/>
      <c r="D562" s="6"/>
      <c r="E562" s="6"/>
      <c r="J562" s="7"/>
    </row>
    <row r="563" spans="3:10">
      <c r="C563" s="6"/>
      <c r="D563" s="6"/>
      <c r="E563" s="6"/>
      <c r="J563" s="7"/>
    </row>
    <row r="564" spans="3:10">
      <c r="C564" s="6"/>
      <c r="D564" s="6"/>
      <c r="E564" s="6"/>
      <c r="J564" s="7"/>
    </row>
    <row r="565" spans="3:10">
      <c r="C565" s="6"/>
      <c r="D565" s="6"/>
      <c r="E565" s="6"/>
      <c r="J565" s="7"/>
    </row>
    <row r="566" spans="3:10">
      <c r="C566" s="6"/>
      <c r="D566" s="6"/>
      <c r="E566" s="6"/>
      <c r="J566" s="7"/>
    </row>
    <row r="567" spans="3:10">
      <c r="C567" s="6"/>
      <c r="D567" s="6"/>
      <c r="E567" s="6"/>
      <c r="J567" s="7"/>
    </row>
    <row r="568" spans="3:10">
      <c r="C568" s="6"/>
      <c r="D568" s="6"/>
      <c r="E568" s="6"/>
      <c r="J568" s="7"/>
    </row>
    <row r="569" spans="3:10">
      <c r="C569" s="6"/>
      <c r="D569" s="6"/>
      <c r="E569" s="6"/>
      <c r="J569" s="7"/>
    </row>
    <row r="570" spans="3:10">
      <c r="C570" s="6"/>
      <c r="D570" s="6"/>
      <c r="E570" s="6"/>
      <c r="J570" s="7"/>
    </row>
    <row r="571" spans="3:10">
      <c r="C571" s="6"/>
      <c r="D571" s="6"/>
      <c r="E571" s="6"/>
      <c r="J571" s="7"/>
    </row>
    <row r="572" spans="3:10">
      <c r="C572" s="6"/>
      <c r="D572" s="6"/>
      <c r="E572" s="6"/>
      <c r="J572" s="7"/>
    </row>
    <row r="573" spans="3:10">
      <c r="C573" s="6"/>
      <c r="D573" s="6"/>
      <c r="E573" s="6"/>
      <c r="J573" s="7"/>
    </row>
    <row r="574" spans="3:10">
      <c r="C574" s="6"/>
      <c r="D574" s="6"/>
      <c r="E574" s="6"/>
      <c r="J574" s="7"/>
    </row>
    <row r="575" spans="3:10">
      <c r="C575" s="6"/>
      <c r="D575" s="6"/>
      <c r="E575" s="6"/>
      <c r="J575" s="7"/>
    </row>
    <row r="576" spans="3:10">
      <c r="C576" s="6"/>
      <c r="D576" s="6"/>
      <c r="E576" s="6"/>
      <c r="J576" s="7"/>
    </row>
    <row r="577" spans="3:10">
      <c r="C577" s="6"/>
      <c r="D577" s="6"/>
      <c r="E577" s="6"/>
      <c r="J577" s="7"/>
    </row>
    <row r="578" spans="3:10">
      <c r="C578" s="6"/>
      <c r="D578" s="6"/>
      <c r="E578" s="6"/>
      <c r="J578" s="7"/>
    </row>
    <row r="579" spans="3:10">
      <c r="C579" s="6"/>
      <c r="D579" s="6"/>
      <c r="E579" s="6"/>
      <c r="J579" s="7"/>
    </row>
    <row r="580" spans="3:10">
      <c r="C580" s="6"/>
      <c r="D580" s="6"/>
      <c r="E580" s="6"/>
      <c r="J580" s="7"/>
    </row>
    <row r="581" spans="3:10">
      <c r="C581" s="6"/>
      <c r="D581" s="6"/>
      <c r="E581" s="6"/>
      <c r="J581" s="7"/>
    </row>
    <row r="582" spans="3:10">
      <c r="C582" s="6"/>
      <c r="D582" s="6"/>
      <c r="E582" s="6"/>
      <c r="J582" s="7"/>
    </row>
    <row r="583" spans="3:10">
      <c r="C583" s="6"/>
      <c r="D583" s="6"/>
      <c r="E583" s="6"/>
      <c r="J583" s="7"/>
    </row>
    <row r="584" spans="3:10">
      <c r="C584" s="6"/>
      <c r="D584" s="6"/>
      <c r="E584" s="6"/>
      <c r="J584" s="7"/>
    </row>
    <row r="585" spans="3:10">
      <c r="C585" s="6"/>
      <c r="D585" s="6"/>
      <c r="E585" s="6"/>
      <c r="J585" s="7"/>
    </row>
    <row r="586" spans="3:10">
      <c r="C586" s="6"/>
      <c r="D586" s="6"/>
      <c r="E586" s="6"/>
      <c r="J586" s="7"/>
    </row>
    <row r="587" spans="3:10">
      <c r="C587" s="6"/>
      <c r="D587" s="6"/>
      <c r="E587" s="6"/>
      <c r="J587" s="7"/>
    </row>
    <row r="588" spans="3:10">
      <c r="C588" s="6"/>
      <c r="D588" s="6"/>
      <c r="E588" s="6"/>
      <c r="J588" s="7"/>
    </row>
    <row r="589" spans="3:10">
      <c r="C589" s="6"/>
      <c r="D589" s="6"/>
      <c r="E589" s="6"/>
      <c r="J589" s="7"/>
    </row>
    <row r="590" spans="3:10">
      <c r="C590" s="6"/>
      <c r="D590" s="6"/>
      <c r="E590" s="6"/>
      <c r="J590" s="7"/>
    </row>
    <row r="591" spans="3:10">
      <c r="C591" s="6"/>
      <c r="D591" s="6"/>
      <c r="E591" s="6"/>
      <c r="J591" s="7"/>
    </row>
    <row r="592" spans="3:10">
      <c r="C592" s="6"/>
      <c r="D592" s="6"/>
      <c r="E592" s="6"/>
      <c r="J592" s="7"/>
    </row>
    <row r="593" spans="3:10">
      <c r="C593" s="6"/>
      <c r="D593" s="6"/>
      <c r="E593" s="6"/>
      <c r="J593" s="7"/>
    </row>
    <row r="594" spans="3:10">
      <c r="C594" s="6"/>
      <c r="D594" s="6"/>
      <c r="E594" s="6"/>
      <c r="J594" s="7"/>
    </row>
    <row r="595" spans="3:10">
      <c r="C595" s="6"/>
      <c r="D595" s="6"/>
      <c r="E595" s="6"/>
      <c r="J595" s="7"/>
    </row>
    <row r="596" spans="3:10">
      <c r="C596" s="6"/>
      <c r="D596" s="6"/>
      <c r="E596" s="6"/>
      <c r="J596" s="7"/>
    </row>
    <row r="597" spans="3:10">
      <c r="C597" s="6"/>
      <c r="D597" s="6"/>
      <c r="E597" s="6"/>
      <c r="J597" s="7"/>
    </row>
    <row r="598" spans="3:10">
      <c r="C598" s="6"/>
      <c r="D598" s="6"/>
      <c r="E598" s="6"/>
      <c r="J598" s="7"/>
    </row>
    <row r="599" spans="3:10">
      <c r="C599" s="6"/>
      <c r="D599" s="6"/>
      <c r="E599" s="6"/>
      <c r="J599" s="7"/>
    </row>
    <row r="600" spans="3:10">
      <c r="C600" s="6"/>
      <c r="D600" s="6"/>
      <c r="E600" s="6"/>
      <c r="J600" s="7"/>
    </row>
    <row r="601" spans="3:10">
      <c r="C601" s="6"/>
      <c r="D601" s="6"/>
      <c r="E601" s="6"/>
      <c r="J601" s="7"/>
    </row>
    <row r="602" spans="3:10">
      <c r="C602" s="6"/>
      <c r="D602" s="6"/>
      <c r="E602" s="6"/>
      <c r="J602" s="7"/>
    </row>
    <row r="603" spans="3:10">
      <c r="C603" s="6"/>
      <c r="D603" s="6"/>
      <c r="E603" s="6"/>
      <c r="J603" s="7"/>
    </row>
    <row r="604" spans="3:10">
      <c r="C604" s="6"/>
      <c r="D604" s="6"/>
      <c r="E604" s="6"/>
      <c r="J604" s="7"/>
    </row>
    <row r="605" spans="3:10">
      <c r="C605" s="6"/>
      <c r="D605" s="6"/>
      <c r="E605" s="6"/>
      <c r="J605" s="7"/>
    </row>
    <row r="606" spans="3:10">
      <c r="C606" s="6"/>
      <c r="D606" s="6"/>
      <c r="E606" s="6"/>
      <c r="J606" s="7"/>
    </row>
    <row r="607" spans="3:10">
      <c r="C607" s="6"/>
      <c r="D607" s="6"/>
      <c r="E607" s="6"/>
      <c r="J607" s="7"/>
    </row>
    <row r="608" spans="3:10">
      <c r="C608" s="6"/>
      <c r="D608" s="6"/>
      <c r="E608" s="6"/>
      <c r="J608" s="7"/>
    </row>
    <row r="609" spans="3:10">
      <c r="C609" s="6"/>
      <c r="D609" s="6"/>
      <c r="E609" s="6"/>
      <c r="J609" s="7"/>
    </row>
    <row r="610" spans="3:10">
      <c r="C610" s="6"/>
      <c r="D610" s="6"/>
      <c r="E610" s="6"/>
      <c r="J610" s="7"/>
    </row>
    <row r="611" spans="3:10">
      <c r="C611" s="6"/>
      <c r="D611" s="6"/>
      <c r="E611" s="6"/>
      <c r="J611" s="7"/>
    </row>
    <row r="612" spans="3:10">
      <c r="C612" s="6"/>
      <c r="D612" s="6"/>
      <c r="E612" s="6"/>
      <c r="J612" s="7"/>
    </row>
    <row r="613" spans="3:10">
      <c r="C613" s="6"/>
      <c r="D613" s="6"/>
      <c r="E613" s="6"/>
      <c r="J613" s="7"/>
    </row>
    <row r="614" spans="3:10">
      <c r="C614" s="6"/>
      <c r="D614" s="6"/>
      <c r="E614" s="6"/>
      <c r="J614" s="7"/>
    </row>
    <row r="615" spans="3:10">
      <c r="C615" s="6"/>
      <c r="D615" s="6"/>
      <c r="E615" s="6"/>
      <c r="J615" s="7"/>
    </row>
    <row r="616" spans="3:10">
      <c r="C616" s="6"/>
      <c r="D616" s="6"/>
      <c r="E616" s="6"/>
      <c r="J616" s="7"/>
    </row>
    <row r="617" spans="3:10">
      <c r="C617" s="6"/>
      <c r="D617" s="6"/>
      <c r="E617" s="6"/>
      <c r="J617" s="7"/>
    </row>
    <row r="618" spans="3:10">
      <c r="C618" s="6"/>
      <c r="D618" s="6"/>
      <c r="E618" s="6"/>
      <c r="J618" s="7"/>
    </row>
    <row r="619" spans="3:10">
      <c r="C619" s="6"/>
      <c r="D619" s="6"/>
      <c r="E619" s="6"/>
      <c r="J619" s="7"/>
    </row>
    <row r="620" spans="3:10">
      <c r="C620" s="6"/>
      <c r="D620" s="6"/>
      <c r="E620" s="6"/>
      <c r="J620" s="7"/>
    </row>
    <row r="621" spans="3:10">
      <c r="C621" s="6"/>
      <c r="D621" s="6"/>
      <c r="E621" s="6"/>
      <c r="J621" s="7"/>
    </row>
    <row r="622" spans="3:10">
      <c r="C622" s="6"/>
      <c r="D622" s="6"/>
      <c r="E622" s="6"/>
      <c r="J622" s="7"/>
    </row>
    <row r="623" spans="3:10">
      <c r="C623" s="6"/>
      <c r="D623" s="6"/>
      <c r="E623" s="6"/>
      <c r="J623" s="7"/>
    </row>
    <row r="624" spans="3:10">
      <c r="C624" s="6"/>
      <c r="D624" s="6"/>
      <c r="E624" s="6"/>
      <c r="J624" s="7"/>
    </row>
    <row r="625" spans="3:10">
      <c r="C625" s="6"/>
      <c r="D625" s="6"/>
      <c r="E625" s="6"/>
      <c r="J625" s="7"/>
    </row>
    <row r="626" spans="3:10">
      <c r="C626" s="6"/>
      <c r="D626" s="6"/>
      <c r="E626" s="6"/>
      <c r="J626" s="7"/>
    </row>
    <row r="627" spans="3:10">
      <c r="C627" s="6"/>
      <c r="D627" s="6"/>
      <c r="E627" s="6"/>
      <c r="J627" s="7"/>
    </row>
    <row r="628" spans="3:10">
      <c r="C628" s="6"/>
      <c r="D628" s="6"/>
      <c r="E628" s="6"/>
      <c r="J628" s="7"/>
    </row>
    <row r="629" spans="3:10">
      <c r="C629" s="6"/>
      <c r="D629" s="6"/>
      <c r="E629" s="6"/>
      <c r="J629" s="7"/>
    </row>
    <row r="630" spans="3:10">
      <c r="C630" s="6"/>
      <c r="D630" s="6"/>
      <c r="E630" s="6"/>
      <c r="J630" s="7"/>
    </row>
    <row r="631" spans="3:10">
      <c r="C631" s="6"/>
      <c r="D631" s="6"/>
      <c r="E631" s="6"/>
      <c r="J631" s="7"/>
    </row>
    <row r="632" spans="3:10">
      <c r="C632" s="6"/>
      <c r="D632" s="6"/>
      <c r="E632" s="6"/>
      <c r="J632" s="7"/>
    </row>
    <row r="633" spans="3:10">
      <c r="C633" s="6"/>
      <c r="D633" s="6"/>
      <c r="E633" s="6"/>
      <c r="J633" s="7"/>
    </row>
    <row r="634" spans="3:10">
      <c r="C634" s="6"/>
      <c r="D634" s="6"/>
      <c r="E634" s="6"/>
      <c r="J634" s="7"/>
    </row>
    <row r="635" spans="3:10">
      <c r="C635" s="6"/>
      <c r="D635" s="6"/>
      <c r="E635" s="6"/>
      <c r="J635" s="7"/>
    </row>
    <row r="636" spans="3:10">
      <c r="C636" s="6"/>
      <c r="D636" s="6"/>
      <c r="E636" s="6"/>
      <c r="J636" s="7"/>
    </row>
    <row r="637" spans="3:10">
      <c r="C637" s="6"/>
      <c r="D637" s="6"/>
      <c r="E637" s="6"/>
      <c r="J637" s="7"/>
    </row>
    <row r="638" spans="3:10">
      <c r="C638" s="6"/>
      <c r="D638" s="6"/>
      <c r="E638" s="6"/>
      <c r="J638" s="7"/>
    </row>
    <row r="639" spans="3:10">
      <c r="C639" s="6"/>
      <c r="D639" s="6"/>
      <c r="E639" s="6"/>
      <c r="J639" s="7"/>
    </row>
    <row r="640" spans="3:10">
      <c r="C640" s="6"/>
      <c r="D640" s="6"/>
      <c r="E640" s="6"/>
      <c r="J640" s="7"/>
    </row>
    <row r="641" spans="3:10">
      <c r="C641" s="6"/>
      <c r="D641" s="6"/>
      <c r="E641" s="6"/>
      <c r="J641" s="7"/>
    </row>
    <row r="642" spans="3:10">
      <c r="C642" s="6"/>
      <c r="D642" s="6"/>
      <c r="E642" s="6"/>
      <c r="J642" s="7"/>
    </row>
    <row r="643" spans="3:10">
      <c r="C643" s="6"/>
      <c r="D643" s="6"/>
      <c r="E643" s="6"/>
      <c r="J643" s="7"/>
    </row>
    <row r="644" spans="3:10">
      <c r="C644" s="6"/>
      <c r="D644" s="6"/>
      <c r="E644" s="6"/>
      <c r="J644" s="7"/>
    </row>
    <row r="645" spans="3:10">
      <c r="C645" s="6"/>
      <c r="D645" s="6"/>
      <c r="E645" s="6"/>
      <c r="J645" s="7"/>
    </row>
    <row r="646" spans="3:10">
      <c r="C646" s="6"/>
      <c r="D646" s="6"/>
      <c r="E646" s="6"/>
      <c r="J646" s="7"/>
    </row>
    <row r="647" spans="3:10">
      <c r="C647" s="6"/>
      <c r="D647" s="6"/>
      <c r="E647" s="6"/>
      <c r="J647" s="7"/>
    </row>
    <row r="648" spans="3:10">
      <c r="C648" s="6"/>
      <c r="D648" s="6"/>
      <c r="E648" s="6"/>
      <c r="J648" s="7"/>
    </row>
    <row r="649" spans="3:10">
      <c r="C649" s="6"/>
      <c r="D649" s="6"/>
      <c r="E649" s="6"/>
      <c r="J649" s="7"/>
    </row>
    <row r="650" spans="3:10">
      <c r="C650" s="6"/>
      <c r="D650" s="6"/>
      <c r="E650" s="6"/>
      <c r="J650" s="7"/>
    </row>
    <row r="651" spans="3:10">
      <c r="C651" s="6"/>
      <c r="D651" s="6"/>
      <c r="E651" s="6"/>
      <c r="J651" s="7"/>
    </row>
    <row r="652" spans="3:10">
      <c r="C652" s="6"/>
      <c r="D652" s="6"/>
      <c r="E652" s="6"/>
      <c r="J652" s="7"/>
    </row>
    <row r="653" spans="3:10">
      <c r="C653" s="6"/>
      <c r="D653" s="6"/>
      <c r="E653" s="6"/>
      <c r="J653" s="7"/>
    </row>
    <row r="654" spans="3:10">
      <c r="C654" s="6"/>
      <c r="D654" s="6"/>
      <c r="E654" s="6"/>
      <c r="J654" s="7"/>
    </row>
    <row r="655" spans="3:10">
      <c r="C655" s="6"/>
      <c r="D655" s="6"/>
      <c r="E655" s="6"/>
      <c r="J655" s="7"/>
    </row>
    <row r="656" spans="3:10">
      <c r="C656" s="6"/>
      <c r="D656" s="6"/>
      <c r="E656" s="6"/>
      <c r="J656" s="7"/>
    </row>
    <row r="657" spans="3:10">
      <c r="C657" s="6"/>
      <c r="D657" s="6"/>
      <c r="E657" s="6"/>
      <c r="J657" s="7"/>
    </row>
    <row r="658" spans="3:10">
      <c r="C658" s="6"/>
      <c r="D658" s="6"/>
      <c r="E658" s="6"/>
      <c r="J658" s="7"/>
    </row>
    <row r="659" spans="3:10">
      <c r="C659" s="6"/>
      <c r="D659" s="6"/>
      <c r="E659" s="6"/>
      <c r="J659" s="7"/>
    </row>
    <row r="660" spans="3:10">
      <c r="C660" s="6"/>
      <c r="D660" s="6"/>
      <c r="E660" s="6"/>
      <c r="J660" s="7"/>
    </row>
    <row r="661" spans="3:10">
      <c r="C661" s="6"/>
      <c r="D661" s="6"/>
      <c r="E661" s="6"/>
      <c r="J661" s="7"/>
    </row>
    <row r="662" spans="3:10">
      <c r="C662" s="6"/>
      <c r="D662" s="6"/>
      <c r="E662" s="6"/>
      <c r="J662" s="7"/>
    </row>
    <row r="663" spans="3:10">
      <c r="C663" s="6"/>
      <c r="D663" s="6"/>
      <c r="E663" s="6"/>
      <c r="J663" s="7"/>
    </row>
    <row r="664" spans="3:10">
      <c r="C664" s="6"/>
      <c r="D664" s="6"/>
      <c r="E664" s="6"/>
      <c r="J664" s="7"/>
    </row>
    <row r="665" spans="3:10">
      <c r="C665" s="6"/>
      <c r="D665" s="6"/>
      <c r="E665" s="6"/>
      <c r="J665" s="7"/>
    </row>
    <row r="666" spans="3:10">
      <c r="C666" s="6"/>
      <c r="D666" s="6"/>
      <c r="E666" s="6"/>
      <c r="J666" s="7"/>
    </row>
    <row r="667" spans="3:10">
      <c r="C667" s="6"/>
      <c r="D667" s="6"/>
      <c r="E667" s="6"/>
      <c r="J667" s="7"/>
    </row>
    <row r="668" spans="3:10">
      <c r="C668" s="6"/>
      <c r="D668" s="6"/>
      <c r="E668" s="6"/>
      <c r="J668" s="7"/>
    </row>
    <row r="669" spans="3:10">
      <c r="C669" s="6"/>
      <c r="D669" s="6"/>
      <c r="E669" s="6"/>
      <c r="J669" s="7"/>
    </row>
    <row r="670" spans="3:10">
      <c r="C670" s="6"/>
      <c r="D670" s="6"/>
      <c r="E670" s="6"/>
      <c r="J670" s="7"/>
    </row>
    <row r="671" spans="3:10">
      <c r="C671" s="6"/>
      <c r="D671" s="6"/>
      <c r="E671" s="6"/>
      <c r="J671" s="7"/>
    </row>
    <row r="672" spans="3:10">
      <c r="C672" s="6"/>
      <c r="D672" s="6"/>
      <c r="E672" s="6"/>
      <c r="J672" s="7"/>
    </row>
    <row r="673" spans="3:10">
      <c r="C673" s="6"/>
      <c r="D673" s="6"/>
      <c r="E673" s="6"/>
      <c r="J673" s="7"/>
    </row>
    <row r="674" spans="3:10">
      <c r="C674" s="6"/>
      <c r="D674" s="6"/>
      <c r="E674" s="6"/>
      <c r="J674" s="7"/>
    </row>
    <row r="675" spans="3:10">
      <c r="C675" s="6"/>
      <c r="D675" s="6"/>
      <c r="E675" s="6"/>
      <c r="J675" s="7"/>
    </row>
    <row r="676" spans="3:10">
      <c r="C676" s="6"/>
      <c r="D676" s="6"/>
      <c r="E676" s="6"/>
      <c r="J676" s="7"/>
    </row>
    <row r="677" spans="3:10">
      <c r="C677" s="6"/>
      <c r="D677" s="6"/>
      <c r="E677" s="6"/>
      <c r="J677" s="7"/>
    </row>
    <row r="678" spans="3:10">
      <c r="C678" s="6"/>
      <c r="D678" s="6"/>
      <c r="E678" s="6"/>
      <c r="J678" s="7"/>
    </row>
    <row r="679" spans="3:10">
      <c r="C679" s="6"/>
      <c r="D679" s="6"/>
      <c r="E679" s="6"/>
      <c r="J679" s="7"/>
    </row>
    <row r="680" spans="3:10">
      <c r="C680" s="6"/>
      <c r="D680" s="6"/>
      <c r="E680" s="6"/>
      <c r="J680" s="7"/>
    </row>
    <row r="681" spans="3:10">
      <c r="C681" s="6"/>
      <c r="D681" s="6"/>
      <c r="E681" s="6"/>
      <c r="J681" s="7"/>
    </row>
    <row r="682" spans="3:10">
      <c r="C682" s="6"/>
      <c r="D682" s="6"/>
      <c r="E682" s="6"/>
      <c r="J682" s="7"/>
    </row>
    <row r="683" spans="3:10">
      <c r="C683" s="6"/>
      <c r="D683" s="6"/>
      <c r="E683" s="6"/>
      <c r="J683" s="7"/>
    </row>
    <row r="684" spans="3:10">
      <c r="C684" s="6"/>
      <c r="D684" s="6"/>
      <c r="E684" s="6"/>
      <c r="J684" s="7"/>
    </row>
    <row r="685" spans="3:10">
      <c r="C685" s="6"/>
      <c r="D685" s="6"/>
      <c r="E685" s="6"/>
      <c r="J685" s="7"/>
    </row>
    <row r="686" spans="3:10">
      <c r="C686" s="6"/>
      <c r="D686" s="6"/>
      <c r="E686" s="6"/>
      <c r="J686" s="7"/>
    </row>
    <row r="687" spans="3:10">
      <c r="C687" s="6"/>
      <c r="D687" s="6"/>
      <c r="E687" s="6"/>
      <c r="J687" s="7"/>
    </row>
    <row r="688" spans="3:10">
      <c r="C688" s="6"/>
      <c r="D688" s="6"/>
      <c r="E688" s="6"/>
      <c r="J688" s="7"/>
    </row>
    <row r="689" spans="3:10">
      <c r="C689" s="6"/>
      <c r="D689" s="6"/>
      <c r="E689" s="6"/>
      <c r="J689" s="7"/>
    </row>
    <row r="690" spans="3:10">
      <c r="C690" s="6"/>
      <c r="D690" s="6"/>
      <c r="E690" s="6"/>
      <c r="J690" s="7"/>
    </row>
    <row r="691" spans="3:10">
      <c r="C691" s="6"/>
      <c r="D691" s="6"/>
      <c r="E691" s="6"/>
      <c r="J691" s="7"/>
    </row>
    <row r="692" spans="3:10">
      <c r="C692" s="6"/>
      <c r="D692" s="6"/>
      <c r="E692" s="6"/>
      <c r="J692" s="7"/>
    </row>
    <row r="693" spans="3:10">
      <c r="C693" s="6"/>
      <c r="D693" s="6"/>
      <c r="E693" s="6"/>
      <c r="J693" s="7"/>
    </row>
    <row r="694" spans="3:10">
      <c r="C694" s="6"/>
      <c r="D694" s="6"/>
      <c r="E694" s="6"/>
      <c r="J694" s="7"/>
    </row>
    <row r="695" spans="3:10">
      <c r="C695" s="6"/>
      <c r="D695" s="6"/>
      <c r="E695" s="6"/>
      <c r="J695" s="7"/>
    </row>
    <row r="696" spans="3:10">
      <c r="C696" s="6"/>
      <c r="D696" s="6"/>
      <c r="E696" s="6"/>
      <c r="J696" s="7"/>
    </row>
    <row r="697" spans="3:10">
      <c r="C697" s="6"/>
      <c r="D697" s="6"/>
      <c r="E697" s="6"/>
      <c r="J697" s="7"/>
    </row>
    <row r="698" spans="3:10">
      <c r="C698" s="6"/>
      <c r="D698" s="6"/>
      <c r="E698" s="6"/>
      <c r="J698" s="7"/>
    </row>
    <row r="699" spans="3:10">
      <c r="C699" s="6"/>
      <c r="D699" s="6"/>
      <c r="E699" s="6"/>
      <c r="J699" s="7"/>
    </row>
    <row r="700" spans="3:10">
      <c r="C700" s="6"/>
      <c r="D700" s="6"/>
      <c r="E700" s="6"/>
      <c r="J700" s="7"/>
    </row>
    <row r="701" spans="3:10">
      <c r="C701" s="6"/>
      <c r="D701" s="6"/>
      <c r="E701" s="6"/>
      <c r="J701" s="7"/>
    </row>
    <row r="702" spans="3:10">
      <c r="C702" s="6"/>
      <c r="D702" s="6"/>
      <c r="E702" s="6"/>
      <c r="J702" s="7"/>
    </row>
    <row r="703" spans="3:10">
      <c r="C703" s="6"/>
      <c r="D703" s="6"/>
      <c r="E703" s="6"/>
      <c r="J703" s="7"/>
    </row>
    <row r="704" spans="3:10">
      <c r="C704" s="6"/>
      <c r="D704" s="6"/>
      <c r="E704" s="6"/>
      <c r="J704" s="7"/>
    </row>
    <row r="705" spans="3:10">
      <c r="C705" s="6"/>
      <c r="D705" s="6"/>
      <c r="E705" s="6"/>
      <c r="J705" s="7"/>
    </row>
    <row r="706" spans="3:10">
      <c r="C706" s="6"/>
      <c r="D706" s="6"/>
      <c r="E706" s="6"/>
      <c r="J706" s="7"/>
    </row>
    <row r="707" spans="3:10">
      <c r="C707" s="6"/>
      <c r="D707" s="6"/>
      <c r="E707" s="6"/>
      <c r="J707" s="7"/>
    </row>
    <row r="708" spans="3:10">
      <c r="C708" s="6"/>
      <c r="D708" s="6"/>
      <c r="E708" s="6"/>
      <c r="J708" s="7"/>
    </row>
    <row r="709" spans="3:10">
      <c r="C709" s="6"/>
      <c r="D709" s="6"/>
      <c r="E709" s="6"/>
      <c r="J709" s="7"/>
    </row>
    <row r="710" spans="3:10">
      <c r="C710" s="6"/>
      <c r="D710" s="6"/>
      <c r="E710" s="6"/>
      <c r="J710" s="7"/>
    </row>
    <row r="711" spans="3:10">
      <c r="C711" s="6"/>
      <c r="D711" s="6"/>
      <c r="E711" s="6"/>
      <c r="J711" s="7"/>
    </row>
    <row r="712" spans="3:10">
      <c r="C712" s="6"/>
      <c r="D712" s="6"/>
      <c r="E712" s="6"/>
      <c r="J712" s="7"/>
    </row>
    <row r="713" spans="3:10">
      <c r="C713" s="6"/>
      <c r="D713" s="6"/>
      <c r="E713" s="6"/>
      <c r="J713" s="7"/>
    </row>
    <row r="714" spans="3:10">
      <c r="C714" s="6"/>
      <c r="D714" s="6"/>
      <c r="E714" s="6"/>
      <c r="J714" s="7"/>
    </row>
    <row r="715" spans="3:10">
      <c r="C715" s="6"/>
      <c r="D715" s="6"/>
      <c r="E715" s="6"/>
      <c r="J715" s="7"/>
    </row>
    <row r="716" spans="3:10">
      <c r="C716" s="6"/>
      <c r="D716" s="6"/>
      <c r="E716" s="6"/>
      <c r="J716" s="7"/>
    </row>
    <row r="717" spans="3:10">
      <c r="C717" s="6"/>
      <c r="D717" s="6"/>
      <c r="E717" s="6"/>
      <c r="J717" s="7"/>
    </row>
    <row r="718" spans="3:10">
      <c r="C718" s="6"/>
      <c r="D718" s="6"/>
      <c r="E718" s="6"/>
      <c r="J718" s="7"/>
    </row>
    <row r="719" spans="3:10">
      <c r="C719" s="6"/>
      <c r="D719" s="6"/>
      <c r="E719" s="6"/>
      <c r="J719" s="7"/>
    </row>
    <row r="720" spans="3:10">
      <c r="C720" s="6"/>
      <c r="D720" s="6"/>
      <c r="E720" s="6"/>
      <c r="J720" s="7"/>
    </row>
    <row r="721" spans="3:10">
      <c r="C721" s="6"/>
      <c r="D721" s="6"/>
      <c r="E721" s="6"/>
      <c r="J721" s="7"/>
    </row>
    <row r="722" spans="3:10">
      <c r="C722" s="6"/>
      <c r="D722" s="6"/>
      <c r="E722" s="6"/>
      <c r="J722" s="7"/>
    </row>
    <row r="723" spans="3:10">
      <c r="C723" s="6"/>
      <c r="D723" s="6"/>
      <c r="E723" s="6"/>
      <c r="J723" s="7"/>
    </row>
    <row r="724" spans="3:10">
      <c r="C724" s="6"/>
      <c r="D724" s="6"/>
      <c r="E724" s="6"/>
      <c r="J724" s="7"/>
    </row>
    <row r="725" spans="3:10">
      <c r="C725" s="6"/>
      <c r="D725" s="6"/>
      <c r="E725" s="6"/>
      <c r="J725" s="7"/>
    </row>
    <row r="726" spans="3:10">
      <c r="C726" s="6"/>
      <c r="D726" s="6"/>
      <c r="E726" s="6"/>
      <c r="J726" s="7"/>
    </row>
    <row r="727" spans="3:10">
      <c r="C727" s="6"/>
      <c r="D727" s="6"/>
      <c r="E727" s="6"/>
      <c r="J727" s="7"/>
    </row>
    <row r="728" spans="3:10">
      <c r="C728" s="6"/>
      <c r="D728" s="6"/>
      <c r="E728" s="6"/>
      <c r="J728" s="7"/>
    </row>
    <row r="729" spans="3:10">
      <c r="C729" s="6"/>
      <c r="D729" s="6"/>
      <c r="E729" s="6"/>
      <c r="J729" s="7"/>
    </row>
    <row r="730" spans="3:10">
      <c r="C730" s="6"/>
      <c r="D730" s="6"/>
      <c r="E730" s="6"/>
      <c r="J730" s="7"/>
    </row>
    <row r="731" spans="3:10">
      <c r="C731" s="6"/>
      <c r="D731" s="6"/>
      <c r="E731" s="6"/>
      <c r="J731" s="7"/>
    </row>
    <row r="732" spans="3:10">
      <c r="C732" s="6"/>
      <c r="D732" s="6"/>
      <c r="E732" s="6"/>
      <c r="J732" s="7"/>
    </row>
    <row r="733" spans="3:10">
      <c r="C733" s="6"/>
      <c r="D733" s="6"/>
      <c r="E733" s="6"/>
      <c r="J733" s="7"/>
    </row>
    <row r="734" spans="3:10">
      <c r="C734" s="6"/>
      <c r="D734" s="6"/>
      <c r="E734" s="6"/>
      <c r="J734" s="7"/>
    </row>
    <row r="735" spans="3:10">
      <c r="C735" s="6"/>
      <c r="D735" s="6"/>
      <c r="E735" s="6"/>
      <c r="J735" s="7"/>
    </row>
    <row r="736" spans="3:10">
      <c r="C736" s="6"/>
      <c r="D736" s="6"/>
      <c r="E736" s="6"/>
      <c r="J736" s="7"/>
    </row>
    <row r="737" spans="3:10">
      <c r="C737" s="6"/>
      <c r="D737" s="6"/>
      <c r="E737" s="6"/>
      <c r="J737" s="7"/>
    </row>
    <row r="738" spans="3:10">
      <c r="C738" s="6"/>
      <c r="D738" s="6"/>
      <c r="E738" s="6"/>
      <c r="J738" s="7"/>
    </row>
    <row r="739" spans="3:10">
      <c r="C739" s="6"/>
      <c r="D739" s="6"/>
      <c r="E739" s="6"/>
      <c r="J739" s="7"/>
    </row>
    <row r="740" spans="3:10">
      <c r="C740" s="6"/>
      <c r="D740" s="6"/>
      <c r="E740" s="6"/>
      <c r="J740" s="7"/>
    </row>
    <row r="741" spans="3:10">
      <c r="C741" s="6"/>
      <c r="D741" s="6"/>
      <c r="E741" s="6"/>
      <c r="J741" s="7"/>
    </row>
    <row r="742" spans="3:10">
      <c r="C742" s="6"/>
      <c r="D742" s="6"/>
      <c r="E742" s="6"/>
      <c r="J742" s="7"/>
    </row>
    <row r="743" spans="3:10">
      <c r="C743" s="6"/>
      <c r="D743" s="6"/>
      <c r="E743" s="6"/>
      <c r="J743" s="7"/>
    </row>
    <row r="744" spans="3:10">
      <c r="C744" s="6"/>
      <c r="D744" s="6"/>
      <c r="E744" s="6"/>
      <c r="J744" s="7"/>
    </row>
    <row r="745" spans="3:10">
      <c r="C745" s="6"/>
      <c r="D745" s="6"/>
      <c r="E745" s="6"/>
      <c r="J745" s="7"/>
    </row>
    <row r="746" spans="3:10">
      <c r="C746" s="6"/>
      <c r="D746" s="6"/>
      <c r="E746" s="6"/>
      <c r="J746" s="7"/>
    </row>
    <row r="747" spans="3:10">
      <c r="C747" s="6"/>
      <c r="D747" s="6"/>
      <c r="E747" s="6"/>
      <c r="J747" s="7"/>
    </row>
    <row r="748" spans="3:10">
      <c r="C748" s="6"/>
      <c r="D748" s="6"/>
      <c r="E748" s="6"/>
      <c r="J748" s="7"/>
    </row>
    <row r="749" spans="3:10">
      <c r="C749" s="6"/>
      <c r="D749" s="6"/>
      <c r="E749" s="6"/>
      <c r="J749" s="7"/>
    </row>
    <row r="750" spans="3:10">
      <c r="C750" s="6"/>
      <c r="D750" s="6"/>
      <c r="E750" s="6"/>
      <c r="J750" s="7"/>
    </row>
    <row r="751" spans="3:10">
      <c r="C751" s="6"/>
      <c r="D751" s="6"/>
      <c r="E751" s="6"/>
      <c r="J751" s="7"/>
    </row>
    <row r="752" spans="3:10">
      <c r="C752" s="6"/>
      <c r="D752" s="6"/>
      <c r="E752" s="6"/>
      <c r="J752" s="7"/>
    </row>
    <row r="753" spans="3:10">
      <c r="C753" s="6"/>
      <c r="D753" s="6"/>
      <c r="E753" s="6"/>
      <c r="J753" s="7"/>
    </row>
    <row r="754" spans="3:10">
      <c r="C754" s="6"/>
      <c r="D754" s="6"/>
      <c r="E754" s="6"/>
      <c r="J754" s="7"/>
    </row>
    <row r="755" spans="3:10">
      <c r="C755" s="6"/>
      <c r="D755" s="6"/>
      <c r="E755" s="6"/>
      <c r="J755" s="7"/>
    </row>
    <row r="756" spans="3:10">
      <c r="C756" s="6"/>
      <c r="D756" s="6"/>
      <c r="E756" s="6"/>
      <c r="J756" s="7"/>
    </row>
    <row r="757" spans="3:10">
      <c r="C757" s="6"/>
      <c r="D757" s="6"/>
      <c r="E757" s="6"/>
      <c r="J757" s="7"/>
    </row>
    <row r="758" spans="3:10">
      <c r="C758" s="6"/>
      <c r="D758" s="6"/>
      <c r="E758" s="6"/>
      <c r="J758" s="7"/>
    </row>
    <row r="759" spans="3:10">
      <c r="C759" s="6"/>
      <c r="D759" s="6"/>
      <c r="E759" s="6"/>
      <c r="J759" s="7"/>
    </row>
    <row r="760" spans="3:10">
      <c r="C760" s="6"/>
      <c r="D760" s="6"/>
      <c r="E760" s="6"/>
      <c r="J760" s="7"/>
    </row>
    <row r="761" spans="3:10">
      <c r="C761" s="6"/>
      <c r="D761" s="6"/>
      <c r="E761" s="6"/>
      <c r="J761" s="7"/>
    </row>
    <row r="762" spans="3:10">
      <c r="C762" s="6"/>
      <c r="D762" s="6"/>
      <c r="E762" s="6"/>
      <c r="J762" s="7"/>
    </row>
    <row r="763" spans="3:10">
      <c r="C763" s="6"/>
      <c r="D763" s="6"/>
      <c r="E763" s="6"/>
      <c r="J763" s="7"/>
    </row>
    <row r="764" spans="3:10">
      <c r="C764" s="6"/>
      <c r="D764" s="6"/>
      <c r="E764" s="6"/>
      <c r="J764" s="7"/>
    </row>
    <row r="765" spans="3:10">
      <c r="C765" s="6"/>
      <c r="D765" s="6"/>
      <c r="E765" s="6"/>
      <c r="J765" s="7"/>
    </row>
    <row r="766" spans="3:10">
      <c r="C766" s="6"/>
      <c r="D766" s="6"/>
      <c r="E766" s="6"/>
      <c r="J766" s="7"/>
    </row>
    <row r="767" spans="3:10">
      <c r="C767" s="6"/>
      <c r="D767" s="6"/>
      <c r="E767" s="6"/>
      <c r="J767" s="7"/>
    </row>
    <row r="768" spans="3:10">
      <c r="C768" s="6"/>
      <c r="D768" s="6"/>
      <c r="E768" s="6"/>
      <c r="J768" s="7"/>
    </row>
    <row r="769" spans="3:10">
      <c r="C769" s="6"/>
      <c r="D769" s="6"/>
      <c r="E769" s="6"/>
      <c r="J769" s="7"/>
    </row>
    <row r="770" spans="3:10">
      <c r="C770" s="6"/>
      <c r="D770" s="6"/>
      <c r="E770" s="6"/>
      <c r="J770" s="7"/>
    </row>
    <row r="771" spans="3:10">
      <c r="C771" s="6"/>
      <c r="D771" s="6"/>
      <c r="E771" s="6"/>
      <c r="J771" s="7"/>
    </row>
    <row r="772" spans="3:10">
      <c r="C772" s="6"/>
      <c r="D772" s="6"/>
      <c r="E772" s="6"/>
      <c r="J772" s="7"/>
    </row>
    <row r="773" spans="3:10">
      <c r="C773" s="6"/>
      <c r="D773" s="6"/>
      <c r="E773" s="6"/>
      <c r="J773" s="7"/>
    </row>
    <row r="774" spans="3:10">
      <c r="C774" s="6"/>
      <c r="D774" s="6"/>
      <c r="E774" s="6"/>
      <c r="J774" s="7"/>
    </row>
    <row r="775" spans="3:10">
      <c r="C775" s="6"/>
      <c r="D775" s="6"/>
      <c r="E775" s="6"/>
      <c r="J775" s="7"/>
    </row>
    <row r="776" spans="3:10">
      <c r="C776" s="6"/>
      <c r="D776" s="6"/>
      <c r="E776" s="6"/>
      <c r="J776" s="7"/>
    </row>
    <row r="777" spans="3:10">
      <c r="C777" s="6"/>
      <c r="D777" s="6"/>
      <c r="E777" s="6"/>
      <c r="J777" s="7"/>
    </row>
    <row r="778" spans="3:10">
      <c r="C778" s="6"/>
      <c r="D778" s="6"/>
      <c r="E778" s="6"/>
      <c r="J778" s="7"/>
    </row>
    <row r="779" spans="3:10">
      <c r="C779" s="6"/>
      <c r="D779" s="6"/>
      <c r="E779" s="6"/>
      <c r="J779" s="7"/>
    </row>
    <row r="780" spans="3:10">
      <c r="C780" s="6"/>
      <c r="D780" s="6"/>
      <c r="E780" s="6"/>
      <c r="J780" s="7"/>
    </row>
    <row r="781" spans="3:10">
      <c r="C781" s="6"/>
      <c r="D781" s="6"/>
      <c r="E781" s="6"/>
      <c r="J781" s="7"/>
    </row>
    <row r="782" spans="3:10">
      <c r="C782" s="6"/>
      <c r="D782" s="6"/>
      <c r="E782" s="6"/>
      <c r="J782" s="7"/>
    </row>
    <row r="783" spans="3:10">
      <c r="C783" s="6"/>
      <c r="D783" s="6"/>
      <c r="E783" s="6"/>
      <c r="J783" s="7"/>
    </row>
    <row r="784" spans="3:10">
      <c r="C784" s="6"/>
      <c r="D784" s="6"/>
      <c r="E784" s="6"/>
      <c r="J784" s="7"/>
    </row>
    <row r="785" spans="3:10">
      <c r="C785" s="6"/>
      <c r="D785" s="6"/>
      <c r="E785" s="6"/>
      <c r="J785" s="7"/>
    </row>
    <row r="786" spans="3:10">
      <c r="C786" s="6"/>
      <c r="D786" s="6"/>
      <c r="E786" s="6"/>
      <c r="J786" s="7"/>
    </row>
    <row r="787" spans="3:10">
      <c r="C787" s="6"/>
      <c r="D787" s="6"/>
      <c r="E787" s="6"/>
      <c r="J787" s="7"/>
    </row>
    <row r="788" spans="3:10">
      <c r="C788" s="6"/>
      <c r="D788" s="6"/>
      <c r="E788" s="6"/>
      <c r="J788" s="7"/>
    </row>
    <row r="789" spans="3:10">
      <c r="C789" s="6"/>
      <c r="D789" s="6"/>
      <c r="E789" s="6"/>
      <c r="J789" s="7"/>
    </row>
    <row r="790" spans="3:10">
      <c r="C790" s="6"/>
      <c r="D790" s="6"/>
      <c r="E790" s="6"/>
      <c r="J790" s="7"/>
    </row>
    <row r="791" spans="3:10">
      <c r="C791" s="6"/>
      <c r="D791" s="6"/>
      <c r="E791" s="6"/>
      <c r="J791" s="7"/>
    </row>
    <row r="792" spans="3:10">
      <c r="C792" s="6"/>
      <c r="D792" s="6"/>
      <c r="E792" s="6"/>
      <c r="J792" s="7"/>
    </row>
    <row r="793" spans="3:10">
      <c r="C793" s="6"/>
      <c r="D793" s="6"/>
      <c r="E793" s="6"/>
      <c r="J793" s="7"/>
    </row>
    <row r="794" spans="3:10">
      <c r="C794" s="6"/>
      <c r="D794" s="6"/>
      <c r="E794" s="6"/>
      <c r="J794" s="7"/>
    </row>
    <row r="795" spans="3:10">
      <c r="C795" s="6"/>
      <c r="D795" s="6"/>
      <c r="E795" s="6"/>
      <c r="J795" s="7"/>
    </row>
    <row r="796" spans="3:10">
      <c r="C796" s="6"/>
      <c r="D796" s="6"/>
      <c r="E796" s="6"/>
      <c r="J796" s="7"/>
    </row>
    <row r="797" spans="3:10">
      <c r="C797" s="6"/>
      <c r="D797" s="6"/>
      <c r="E797" s="6"/>
      <c r="J797" s="7"/>
    </row>
    <row r="798" spans="3:10">
      <c r="C798" s="6"/>
      <c r="D798" s="6"/>
      <c r="E798" s="6"/>
      <c r="J798" s="7"/>
    </row>
    <row r="799" spans="3:10">
      <c r="C799" s="6"/>
      <c r="D799" s="6"/>
      <c r="E799" s="6"/>
      <c r="J799" s="7"/>
    </row>
    <row r="800" spans="3:10">
      <c r="C800" s="6"/>
      <c r="D800" s="6"/>
      <c r="E800" s="6"/>
      <c r="J800" s="7"/>
    </row>
    <row r="801" spans="3:10">
      <c r="C801" s="6"/>
      <c r="D801" s="6"/>
      <c r="E801" s="6"/>
      <c r="J801" s="7"/>
    </row>
    <row r="802" spans="3:10">
      <c r="C802" s="6"/>
      <c r="D802" s="6"/>
      <c r="E802" s="6"/>
      <c r="J802" s="7"/>
    </row>
    <row r="803" spans="3:10">
      <c r="C803" s="6"/>
      <c r="D803" s="6"/>
      <c r="E803" s="6"/>
      <c r="J803" s="7"/>
    </row>
    <row r="804" spans="3:10">
      <c r="C804" s="6"/>
      <c r="D804" s="6"/>
      <c r="E804" s="6"/>
      <c r="J804" s="7"/>
    </row>
    <row r="805" spans="3:10">
      <c r="C805" s="6"/>
      <c r="D805" s="6"/>
      <c r="E805" s="6"/>
      <c r="J805" s="7"/>
    </row>
    <row r="806" spans="3:10">
      <c r="C806" s="6"/>
      <c r="D806" s="6"/>
      <c r="E806" s="6"/>
      <c r="J806" s="7"/>
    </row>
    <row r="807" spans="3:10">
      <c r="C807" s="6"/>
      <c r="D807" s="6"/>
      <c r="E807" s="6"/>
      <c r="J807" s="7"/>
    </row>
    <row r="808" spans="3:10">
      <c r="C808" s="6"/>
      <c r="D808" s="6"/>
      <c r="E808" s="6"/>
      <c r="J808" s="7"/>
    </row>
    <row r="809" spans="3:10">
      <c r="C809" s="6"/>
      <c r="D809" s="6"/>
      <c r="E809" s="6"/>
      <c r="J809" s="7"/>
    </row>
    <row r="810" spans="3:10">
      <c r="C810" s="6"/>
      <c r="D810" s="6"/>
      <c r="E810" s="6"/>
      <c r="J810" s="7"/>
    </row>
    <row r="811" spans="3:10">
      <c r="C811" s="6"/>
      <c r="D811" s="6"/>
      <c r="E811" s="6"/>
      <c r="J811" s="7"/>
    </row>
    <row r="812" spans="3:10">
      <c r="C812" s="6"/>
      <c r="D812" s="6"/>
      <c r="E812" s="6"/>
      <c r="J812" s="7"/>
    </row>
    <row r="813" spans="3:10">
      <c r="C813" s="6"/>
      <c r="D813" s="6"/>
      <c r="E813" s="6"/>
      <c r="J813" s="7"/>
    </row>
    <row r="814" spans="3:10">
      <c r="C814" s="6"/>
      <c r="D814" s="6"/>
      <c r="E814" s="6"/>
      <c r="J814" s="7"/>
    </row>
    <row r="815" spans="3:10">
      <c r="C815" s="6"/>
      <c r="D815" s="6"/>
      <c r="E815" s="6"/>
      <c r="J815" s="7"/>
    </row>
    <row r="816" spans="3:10">
      <c r="C816" s="6"/>
      <c r="D816" s="6"/>
      <c r="E816" s="6"/>
      <c r="J816" s="7"/>
    </row>
    <row r="817" spans="3:10">
      <c r="C817" s="6"/>
      <c r="D817" s="6"/>
      <c r="E817" s="6"/>
      <c r="J817" s="7"/>
    </row>
    <row r="818" spans="3:10">
      <c r="C818" s="6"/>
      <c r="D818" s="6"/>
      <c r="E818" s="6"/>
      <c r="J818" s="7"/>
    </row>
    <row r="819" spans="3:10">
      <c r="C819" s="6"/>
      <c r="D819" s="6"/>
      <c r="E819" s="6"/>
      <c r="J819" s="7"/>
    </row>
    <row r="820" spans="3:10">
      <c r="C820" s="6"/>
      <c r="D820" s="6"/>
      <c r="E820" s="6"/>
      <c r="J820" s="7"/>
    </row>
    <row r="821" spans="3:10">
      <c r="C821" s="6"/>
      <c r="D821" s="6"/>
      <c r="E821" s="6"/>
      <c r="J821" s="7"/>
    </row>
    <row r="822" spans="3:10">
      <c r="C822" s="6"/>
      <c r="D822" s="6"/>
      <c r="E822" s="6"/>
      <c r="J822" s="7"/>
    </row>
    <row r="823" spans="3:10">
      <c r="C823" s="6"/>
      <c r="D823" s="6"/>
      <c r="E823" s="6"/>
      <c r="J823" s="7"/>
    </row>
    <row r="824" spans="3:10">
      <c r="C824" s="6"/>
      <c r="D824" s="6"/>
      <c r="E824" s="6"/>
      <c r="J824" s="7"/>
    </row>
    <row r="825" spans="3:10">
      <c r="C825" s="6"/>
      <c r="D825" s="6"/>
      <c r="E825" s="6"/>
      <c r="J825" s="7"/>
    </row>
    <row r="826" spans="3:10">
      <c r="C826" s="6"/>
      <c r="D826" s="6"/>
      <c r="E826" s="6"/>
      <c r="J826" s="7"/>
    </row>
    <row r="827" spans="3:10">
      <c r="C827" s="6"/>
      <c r="D827" s="6"/>
      <c r="E827" s="6"/>
      <c r="J827" s="7"/>
    </row>
    <row r="828" spans="3:10">
      <c r="C828" s="6"/>
      <c r="D828" s="6"/>
      <c r="E828" s="6"/>
      <c r="J828" s="7"/>
    </row>
    <row r="829" spans="3:10">
      <c r="C829" s="6"/>
      <c r="D829" s="6"/>
      <c r="E829" s="6"/>
      <c r="J829" s="7"/>
    </row>
    <row r="830" spans="3:10">
      <c r="C830" s="6"/>
      <c r="D830" s="6"/>
      <c r="E830" s="6"/>
      <c r="J830" s="7"/>
    </row>
    <row r="831" spans="3:10">
      <c r="C831" s="6"/>
      <c r="D831" s="6"/>
      <c r="E831" s="6"/>
      <c r="J831" s="7"/>
    </row>
    <row r="832" spans="3:10">
      <c r="C832" s="6"/>
      <c r="D832" s="6"/>
      <c r="E832" s="6"/>
      <c r="J832" s="7"/>
    </row>
    <row r="833" spans="3:10">
      <c r="C833" s="6"/>
      <c r="D833" s="6"/>
      <c r="E833" s="6"/>
      <c r="J833" s="7"/>
    </row>
    <row r="834" spans="3:10">
      <c r="C834" s="6"/>
      <c r="D834" s="6"/>
      <c r="E834" s="6"/>
      <c r="J834" s="7"/>
    </row>
    <row r="835" spans="3:10">
      <c r="C835" s="6"/>
      <c r="D835" s="6"/>
      <c r="E835" s="6"/>
      <c r="J835" s="7"/>
    </row>
    <row r="836" spans="3:10">
      <c r="C836" s="6"/>
      <c r="D836" s="6"/>
      <c r="E836" s="6"/>
      <c r="J836" s="7"/>
    </row>
    <row r="837" spans="3:10">
      <c r="C837" s="6"/>
      <c r="D837" s="6"/>
      <c r="E837" s="6"/>
      <c r="J837" s="7"/>
    </row>
    <row r="838" spans="3:10">
      <c r="C838" s="6"/>
      <c r="D838" s="6"/>
      <c r="E838" s="6"/>
      <c r="J838" s="7"/>
    </row>
    <row r="839" spans="3:10">
      <c r="C839" s="6"/>
      <c r="D839" s="6"/>
      <c r="E839" s="6"/>
      <c r="J839" s="7"/>
    </row>
    <row r="840" spans="3:10">
      <c r="C840" s="6"/>
      <c r="D840" s="6"/>
      <c r="E840" s="6"/>
      <c r="J840" s="7"/>
    </row>
    <row r="841" spans="3:10">
      <c r="C841" s="6"/>
      <c r="D841" s="6"/>
      <c r="E841" s="6"/>
      <c r="J841" s="7"/>
    </row>
    <row r="842" spans="3:10">
      <c r="C842" s="6"/>
      <c r="D842" s="6"/>
      <c r="E842" s="6"/>
      <c r="J842" s="7"/>
    </row>
    <row r="843" spans="3:10">
      <c r="C843" s="6"/>
      <c r="D843" s="6"/>
      <c r="E843" s="6"/>
      <c r="J843" s="7"/>
    </row>
    <row r="844" spans="3:10">
      <c r="C844" s="6"/>
      <c r="D844" s="6"/>
      <c r="E844" s="6"/>
      <c r="J844" s="7"/>
    </row>
    <row r="845" spans="3:10">
      <c r="C845" s="6"/>
      <c r="D845" s="6"/>
      <c r="E845" s="6"/>
      <c r="J845" s="7"/>
    </row>
    <row r="846" spans="3:10">
      <c r="C846" s="6"/>
      <c r="D846" s="6"/>
      <c r="E846" s="6"/>
      <c r="J846" s="7"/>
    </row>
    <row r="847" spans="3:10">
      <c r="C847" s="6"/>
      <c r="D847" s="6"/>
      <c r="E847" s="6"/>
      <c r="J847" s="7"/>
    </row>
    <row r="848" spans="3:10">
      <c r="C848" s="6"/>
      <c r="D848" s="6"/>
      <c r="E848" s="6"/>
      <c r="J848" s="7"/>
    </row>
    <row r="849" spans="3:10">
      <c r="C849" s="6"/>
      <c r="D849" s="6"/>
      <c r="E849" s="6"/>
      <c r="J849" s="7"/>
    </row>
    <row r="850" spans="3:10">
      <c r="C850" s="6"/>
      <c r="D850" s="6"/>
      <c r="E850" s="6"/>
      <c r="J850" s="7"/>
    </row>
    <row r="851" spans="3:10">
      <c r="C851" s="6"/>
      <c r="D851" s="6"/>
      <c r="E851" s="6"/>
      <c r="J851" s="7"/>
    </row>
    <row r="852" spans="3:10">
      <c r="C852" s="6"/>
      <c r="D852" s="6"/>
      <c r="E852" s="6"/>
      <c r="J852" s="7"/>
    </row>
    <row r="853" spans="3:10">
      <c r="C853" s="6"/>
      <c r="D853" s="6"/>
      <c r="E853" s="6"/>
      <c r="J853" s="7"/>
    </row>
  </sheetData>
  <autoFilter ref="A3:N36"/>
  <mergeCells count="2">
    <mergeCell ref="A2:L2"/>
    <mergeCell ref="A36:L36"/>
  </mergeCells>
  <phoneticPr fontId="32" type="noConversion"/>
  <printOptions horizontalCentered="1"/>
  <pageMargins left="0" right="0" top="0.196527777777778" bottom="1.1812499999999999" header="0.51180555555555496" footer="0"/>
  <pageSetup paperSize="9" firstPageNumber="0" orientation="portrait" horizontalDpi="300" verticalDpi="300"/>
  <headerFooter>
    <oddFooter>&amp;C第 &amp;P 页，共 &amp;N 页</oddFooter>
  </headerFooter>
</worksheet>
</file>

<file path=xl/worksheets/sheet4.xml><?xml version="1.0" encoding="utf-8"?>
<worksheet xmlns="http://schemas.openxmlformats.org/spreadsheetml/2006/main" xmlns:r="http://schemas.openxmlformats.org/officeDocument/2006/relationships">
  <dimension ref="A1:N903"/>
  <sheetViews>
    <sheetView workbookViewId="0">
      <pane ySplit="3" topLeftCell="A4" activePane="bottomLeft" state="frozen"/>
      <selection pane="bottomLeft" activeCell="N6" sqref="N6"/>
    </sheetView>
  </sheetViews>
  <sheetFormatPr defaultRowHeight="16.5"/>
  <cols>
    <col min="1" max="1" width="5.5" style="58" customWidth="1"/>
    <col min="2" max="2" width="15.875" style="2" customWidth="1"/>
    <col min="3" max="4" width="14.625" style="3" customWidth="1"/>
    <col min="5" max="5" width="12.125" style="3" customWidth="1"/>
    <col min="6" max="6" width="10.625" hidden="1" customWidth="1"/>
    <col min="7" max="7" width="11.875" hidden="1" customWidth="1"/>
    <col min="8" max="8" width="9.25" hidden="1" customWidth="1"/>
    <col min="9" max="9" width="12.625" hidden="1" customWidth="1"/>
    <col min="10" max="10" width="10" style="4" customWidth="1"/>
    <col min="11" max="11" width="14.375" customWidth="1"/>
    <col min="12" max="12" width="10.5" style="5" customWidth="1"/>
    <col min="13" max="13" width="9" customWidth="1"/>
    <col min="14" max="14" width="14.5" customWidth="1"/>
    <col min="15" max="15" width="10.5" customWidth="1"/>
    <col min="16" max="1025" width="8.75" customWidth="1"/>
  </cols>
  <sheetData>
    <row r="1" spans="1:14">
      <c r="C1" s="6"/>
      <c r="D1" s="6"/>
      <c r="E1" s="6"/>
      <c r="J1" s="7"/>
    </row>
    <row r="2" spans="1:14" ht="66.75" customHeight="1">
      <c r="A2" s="239" t="s">
        <v>332</v>
      </c>
      <c r="B2" s="239"/>
      <c r="C2" s="239"/>
      <c r="D2" s="239"/>
      <c r="E2" s="239"/>
      <c r="F2" s="239"/>
      <c r="G2" s="239"/>
      <c r="H2" s="239"/>
      <c r="I2" s="239"/>
      <c r="J2" s="239"/>
      <c r="K2" s="239"/>
      <c r="L2" s="239"/>
    </row>
    <row r="3" spans="1:14" ht="40.5" customHeight="1">
      <c r="A3" s="59" t="s">
        <v>1</v>
      </c>
      <c r="B3" s="46" t="s">
        <v>2</v>
      </c>
      <c r="C3" s="9" t="s">
        <v>3</v>
      </c>
      <c r="D3" s="9" t="s">
        <v>4</v>
      </c>
      <c r="E3" s="9" t="s">
        <v>5</v>
      </c>
      <c r="F3" s="10"/>
      <c r="G3" s="10"/>
      <c r="H3" s="10"/>
      <c r="I3" s="11"/>
      <c r="J3" s="9" t="s">
        <v>6</v>
      </c>
      <c r="K3" s="9" t="s">
        <v>7</v>
      </c>
      <c r="L3" s="12" t="s">
        <v>8</v>
      </c>
      <c r="N3" s="5" t="s">
        <v>290</v>
      </c>
    </row>
    <row r="4" spans="1:14" ht="40.5" customHeight="1">
      <c r="A4" s="65" t="s">
        <v>283</v>
      </c>
      <c r="B4" s="66" t="s">
        <v>287</v>
      </c>
      <c r="C4" s="61">
        <f>C5+'冠名基金收支明细 (2020)'!C4</f>
        <v>12659387.199999999</v>
      </c>
      <c r="D4" s="61">
        <f>D5+'冠名基金收支明细 (2020)'!D4</f>
        <v>9975337.4199999999</v>
      </c>
      <c r="E4" s="61">
        <f>SUM(E6,E9,E12,E15,E18,E21,E24,E27,E30,E31,E34,E37,E39,E41,E43,E45,E47,E50,E53,E55,E57,E59,E61,E76,E78,E80,E82,E84)</f>
        <v>2684049.7800000003</v>
      </c>
      <c r="F4" s="10"/>
      <c r="G4" s="10"/>
      <c r="H4" s="10"/>
      <c r="I4" s="11"/>
      <c r="J4" s="14" t="s">
        <v>9</v>
      </c>
      <c r="K4" s="14" t="s">
        <v>9</v>
      </c>
      <c r="L4" s="48" t="s">
        <v>9</v>
      </c>
      <c r="N4" s="63">
        <f>E5+'冠名基金收支明细 (2020)'!E4</f>
        <v>2684049.7799999998</v>
      </c>
    </row>
    <row r="5" spans="1:14" ht="40.5" customHeight="1">
      <c r="A5" s="65" t="s">
        <v>283</v>
      </c>
      <c r="B5" s="46" t="s">
        <v>20</v>
      </c>
      <c r="C5" s="61">
        <f>SUM(C6,C9,C12,C15,C18,C21,C24,C27,C30,C31,C34,C37,C39,C41,C43,C45,C47,C50,C53,C55,C57,C59,C61,C76,C78,C80,C82,C84)</f>
        <v>7913352.5</v>
      </c>
      <c r="D5" s="61">
        <f>SUM(D6,D9,D12,D15,D18,D21,D24,D27,D30,D31,D34,D37,D39,D41,D43,D45,D47,D50,D53,D55,D57,D59,D61,D76,D78,D80,D82,D84)</f>
        <v>5812353</v>
      </c>
      <c r="E5" s="61">
        <f>E8+E11+E23+E33+E36+E38+E40+E42+E44+E46+E49+E52+E54+E56+E58+E60+E63+E65+E67+E69+E71+E72+E74+E77+E79+E81+E83+E85</f>
        <v>2100999.5</v>
      </c>
      <c r="F5" s="10"/>
      <c r="G5" s="10"/>
      <c r="H5" s="10"/>
      <c r="I5" s="11"/>
      <c r="J5" s="14" t="s">
        <v>9</v>
      </c>
      <c r="K5" s="14" t="s">
        <v>9</v>
      </c>
      <c r="L5" s="48" t="s">
        <v>9</v>
      </c>
      <c r="N5" s="63"/>
    </row>
    <row r="6" spans="1:14" s="18" customFormat="1" ht="37.5" customHeight="1">
      <c r="A6" s="64" t="s">
        <v>13</v>
      </c>
      <c r="B6" s="25" t="s">
        <v>14</v>
      </c>
      <c r="C6" s="3">
        <f>C8</f>
        <v>50000</v>
      </c>
      <c r="D6" s="3">
        <f>D8</f>
        <v>100000</v>
      </c>
      <c r="E6" s="3">
        <f>E7+E8</f>
        <v>301688</v>
      </c>
      <c r="F6" s="26"/>
      <c r="G6" s="26"/>
      <c r="H6" s="26"/>
      <c r="I6" s="26"/>
      <c r="J6" s="4" t="s">
        <v>15</v>
      </c>
      <c r="K6" s="27" t="s">
        <v>16</v>
      </c>
      <c r="L6" s="28" t="s">
        <v>17</v>
      </c>
      <c r="N6" s="19"/>
    </row>
    <row r="7" spans="1:14" s="18" customFormat="1" ht="37.5" customHeight="1">
      <c r="A7" s="64" t="s">
        <v>13</v>
      </c>
      <c r="B7" s="46" t="s">
        <v>19</v>
      </c>
      <c r="C7" s="14" t="s">
        <v>9</v>
      </c>
      <c r="D7" s="14" t="s">
        <v>9</v>
      </c>
      <c r="E7" s="31">
        <f>'冠名基金收支明细 (2020)'!E6</f>
        <v>351688</v>
      </c>
      <c r="F7" s="26"/>
      <c r="G7" s="26"/>
      <c r="H7" s="26"/>
      <c r="I7" s="26"/>
      <c r="J7" s="32" t="s">
        <v>15</v>
      </c>
      <c r="K7" s="27" t="s">
        <v>16</v>
      </c>
      <c r="L7" s="28" t="s">
        <v>17</v>
      </c>
    </row>
    <row r="8" spans="1:14" s="18" customFormat="1" ht="37.5" customHeight="1">
      <c r="A8" s="64" t="s">
        <v>13</v>
      </c>
      <c r="B8" s="46" t="s">
        <v>20</v>
      </c>
      <c r="C8" s="31">
        <v>50000</v>
      </c>
      <c r="D8" s="31">
        <v>100000</v>
      </c>
      <c r="E8" s="31">
        <f>C8-D8</f>
        <v>-50000</v>
      </c>
      <c r="F8" s="26"/>
      <c r="G8" s="26"/>
      <c r="H8" s="26"/>
      <c r="I8" s="26"/>
      <c r="J8" s="32" t="s">
        <v>15</v>
      </c>
      <c r="K8" s="27" t="s">
        <v>16</v>
      </c>
      <c r="L8" s="28" t="s">
        <v>17</v>
      </c>
      <c r="N8" s="19"/>
    </row>
    <row r="9" spans="1:14" s="18" customFormat="1" ht="37.5" customHeight="1">
      <c r="A9" s="64" t="s">
        <v>21</v>
      </c>
      <c r="B9" s="25" t="s">
        <v>22</v>
      </c>
      <c r="C9" s="3">
        <f>C11</f>
        <v>2250000</v>
      </c>
      <c r="D9" s="3">
        <f>D11</f>
        <v>2250000</v>
      </c>
      <c r="E9" s="3">
        <f>E10+E11</f>
        <v>0</v>
      </c>
      <c r="F9" s="3"/>
      <c r="G9" s="33"/>
      <c r="H9" s="30"/>
      <c r="I9" s="34"/>
      <c r="J9" s="4" t="s">
        <v>23</v>
      </c>
      <c r="K9" s="27" t="s">
        <v>24</v>
      </c>
      <c r="L9" s="28" t="s">
        <v>25</v>
      </c>
    </row>
    <row r="10" spans="1:14" s="18" customFormat="1" ht="37.5" customHeight="1">
      <c r="A10" s="64" t="s">
        <v>21</v>
      </c>
      <c r="B10" s="46" t="s">
        <v>19</v>
      </c>
      <c r="C10" s="14" t="s">
        <v>9</v>
      </c>
      <c r="D10" s="14" t="s">
        <v>9</v>
      </c>
      <c r="E10" s="31">
        <f>'冠名基金收支明细 (2020)'!E9</f>
        <v>0</v>
      </c>
      <c r="F10" s="3"/>
      <c r="G10" s="33"/>
      <c r="H10" s="30"/>
      <c r="I10" s="34"/>
      <c r="J10" s="32" t="s">
        <v>23</v>
      </c>
      <c r="K10" s="27" t="s">
        <v>24</v>
      </c>
      <c r="L10" s="28" t="s">
        <v>25</v>
      </c>
    </row>
    <row r="11" spans="1:14" s="18" customFormat="1" ht="37.5" customHeight="1">
      <c r="A11" s="64" t="s">
        <v>21</v>
      </c>
      <c r="B11" s="46" t="s">
        <v>20</v>
      </c>
      <c r="C11" s="31">
        <v>2250000</v>
      </c>
      <c r="D11" s="31">
        <v>2250000</v>
      </c>
      <c r="E11" s="31">
        <f>C11-D11</f>
        <v>0</v>
      </c>
      <c r="F11" s="3"/>
      <c r="G11" s="33"/>
      <c r="H11" s="30"/>
      <c r="I11" s="34"/>
      <c r="J11" s="32" t="s">
        <v>23</v>
      </c>
      <c r="K11" s="27" t="s">
        <v>24</v>
      </c>
      <c r="L11" s="28" t="s">
        <v>25</v>
      </c>
    </row>
    <row r="12" spans="1:14" s="18" customFormat="1" ht="37.5" customHeight="1">
      <c r="A12" s="64" t="s">
        <v>26</v>
      </c>
      <c r="B12" s="25" t="s">
        <v>27</v>
      </c>
      <c r="C12" s="3">
        <v>0</v>
      </c>
      <c r="D12" s="3">
        <v>0</v>
      </c>
      <c r="E12" s="3">
        <f>E13</f>
        <v>20000</v>
      </c>
      <c r="F12" s="3"/>
      <c r="G12" s="33"/>
      <c r="H12" s="30"/>
      <c r="I12" s="34"/>
      <c r="J12" s="4" t="s">
        <v>28</v>
      </c>
      <c r="K12" s="35" t="s">
        <v>29</v>
      </c>
      <c r="L12" s="28" t="s">
        <v>30</v>
      </c>
    </row>
    <row r="13" spans="1:14" s="18" customFormat="1" ht="37.5" customHeight="1">
      <c r="A13" s="64" t="s">
        <v>26</v>
      </c>
      <c r="B13" s="46" t="s">
        <v>20</v>
      </c>
      <c r="C13" s="14" t="s">
        <v>9</v>
      </c>
      <c r="D13" s="14" t="s">
        <v>9</v>
      </c>
      <c r="E13" s="31">
        <f>'冠名基金收支明细 (2020)'!E12</f>
        <v>20000</v>
      </c>
      <c r="F13" s="3"/>
      <c r="G13" s="33"/>
      <c r="H13" s="30"/>
      <c r="I13" s="34"/>
      <c r="J13" s="32" t="s">
        <v>28</v>
      </c>
      <c r="K13" s="35" t="s">
        <v>29</v>
      </c>
      <c r="L13" s="28" t="s">
        <v>30</v>
      </c>
      <c r="N13" s="19"/>
    </row>
    <row r="14" spans="1:14" s="18" customFormat="1" ht="37.5" customHeight="1">
      <c r="A14" s="64" t="s">
        <v>26</v>
      </c>
      <c r="B14" s="46" t="s">
        <v>20</v>
      </c>
      <c r="C14" s="31">
        <v>0</v>
      </c>
      <c r="D14" s="31">
        <v>0</v>
      </c>
      <c r="E14" s="31">
        <v>0</v>
      </c>
      <c r="F14" s="3"/>
      <c r="G14" s="33"/>
      <c r="H14" s="30"/>
      <c r="I14" s="34"/>
      <c r="J14" s="32" t="s">
        <v>28</v>
      </c>
      <c r="K14" s="35" t="s">
        <v>29</v>
      </c>
      <c r="L14" s="28" t="s">
        <v>30</v>
      </c>
      <c r="N14" s="19"/>
    </row>
    <row r="15" spans="1:14" s="18" customFormat="1" ht="37.5" customHeight="1">
      <c r="A15" s="64" t="s">
        <v>31</v>
      </c>
      <c r="B15" s="25" t="s">
        <v>32</v>
      </c>
      <c r="C15" s="3">
        <v>0</v>
      </c>
      <c r="D15" s="3">
        <v>0</v>
      </c>
      <c r="E15" s="3">
        <f>E16</f>
        <v>1520</v>
      </c>
      <c r="F15" s="3"/>
      <c r="G15" s="33"/>
      <c r="H15" s="30"/>
      <c r="I15" s="34"/>
      <c r="J15" s="4" t="s">
        <v>33</v>
      </c>
      <c r="K15" s="27" t="s">
        <v>34</v>
      </c>
      <c r="L15" s="28" t="s">
        <v>35</v>
      </c>
    </row>
    <row r="16" spans="1:14" s="18" customFormat="1" ht="37.5" customHeight="1">
      <c r="A16" s="64" t="s">
        <v>31</v>
      </c>
      <c r="B16" s="46" t="s">
        <v>19</v>
      </c>
      <c r="C16" s="14" t="s">
        <v>9</v>
      </c>
      <c r="D16" s="14" t="s">
        <v>9</v>
      </c>
      <c r="E16" s="31">
        <f>'冠名基金收支明细 (2020)'!E15</f>
        <v>1520</v>
      </c>
      <c r="F16" s="3"/>
      <c r="G16" s="33"/>
      <c r="H16" s="30"/>
      <c r="I16" s="34"/>
      <c r="J16" s="32" t="s">
        <v>33</v>
      </c>
      <c r="K16" s="27" t="s">
        <v>34</v>
      </c>
      <c r="L16" s="28" t="s">
        <v>35</v>
      </c>
    </row>
    <row r="17" spans="1:12" s="18" customFormat="1" ht="37.5" customHeight="1">
      <c r="A17" s="64" t="s">
        <v>31</v>
      </c>
      <c r="B17" s="46" t="s">
        <v>20</v>
      </c>
      <c r="C17" s="31">
        <v>0</v>
      </c>
      <c r="D17" s="31">
        <v>0</v>
      </c>
      <c r="E17" s="31">
        <v>0</v>
      </c>
      <c r="F17" s="3"/>
      <c r="G17" s="33"/>
      <c r="H17" s="30"/>
      <c r="I17" s="34"/>
      <c r="J17" s="32" t="s">
        <v>33</v>
      </c>
      <c r="K17" s="27" t="s">
        <v>34</v>
      </c>
      <c r="L17" s="28" t="s">
        <v>35</v>
      </c>
    </row>
    <row r="18" spans="1:12" s="18" customFormat="1" ht="37.5" customHeight="1">
      <c r="A18" s="64" t="s">
        <v>36</v>
      </c>
      <c r="B18" s="25" t="s">
        <v>37</v>
      </c>
      <c r="C18" s="3">
        <f>C20</f>
        <v>0</v>
      </c>
      <c r="D18" s="3">
        <f>D20</f>
        <v>0</v>
      </c>
      <c r="E18" s="3">
        <f>E19</f>
        <v>18350</v>
      </c>
      <c r="F18" s="3"/>
      <c r="G18" s="33"/>
      <c r="H18" s="30"/>
      <c r="I18" s="34"/>
      <c r="J18" s="4" t="s">
        <v>38</v>
      </c>
      <c r="K18" s="27" t="s">
        <v>39</v>
      </c>
      <c r="L18" s="28" t="s">
        <v>40</v>
      </c>
    </row>
    <row r="19" spans="1:12" s="18" customFormat="1" ht="37.5" customHeight="1">
      <c r="A19" s="64" t="s">
        <v>36</v>
      </c>
      <c r="B19" s="46" t="s">
        <v>19</v>
      </c>
      <c r="C19" s="14" t="s">
        <v>9</v>
      </c>
      <c r="D19" s="14" t="s">
        <v>9</v>
      </c>
      <c r="E19" s="31">
        <f>'冠名基金收支明细 (2020)'!E18</f>
        <v>18350</v>
      </c>
      <c r="F19" s="3"/>
      <c r="G19" s="33"/>
      <c r="H19" s="30"/>
      <c r="I19" s="34"/>
      <c r="J19" s="32" t="s">
        <v>38</v>
      </c>
      <c r="K19" s="27" t="s">
        <v>39</v>
      </c>
      <c r="L19" s="28" t="s">
        <v>40</v>
      </c>
    </row>
    <row r="20" spans="1:12" s="18" customFormat="1" ht="37.5" customHeight="1">
      <c r="A20" s="64" t="s">
        <v>36</v>
      </c>
      <c r="B20" s="46" t="s">
        <v>20</v>
      </c>
      <c r="C20" s="31">
        <v>0</v>
      </c>
      <c r="D20" s="31">
        <v>0</v>
      </c>
      <c r="E20" s="31">
        <v>0</v>
      </c>
      <c r="F20" s="3"/>
      <c r="G20" s="33"/>
      <c r="H20" s="30"/>
      <c r="I20" s="34"/>
      <c r="J20" s="32" t="s">
        <v>38</v>
      </c>
      <c r="K20" s="27" t="s">
        <v>39</v>
      </c>
      <c r="L20" s="28" t="s">
        <v>40</v>
      </c>
    </row>
    <row r="21" spans="1:12" s="18" customFormat="1" ht="37.5" customHeight="1">
      <c r="A21" s="64" t="s">
        <v>41</v>
      </c>
      <c r="B21" s="25" t="s">
        <v>42</v>
      </c>
      <c r="C21" s="3">
        <f>C23</f>
        <v>0</v>
      </c>
      <c r="D21" s="3">
        <f>D23</f>
        <v>17200</v>
      </c>
      <c r="E21" s="3">
        <f>E22+E23</f>
        <v>15513.759999999995</v>
      </c>
      <c r="F21" s="3"/>
      <c r="G21" s="33"/>
      <c r="H21" s="30"/>
      <c r="I21" s="34"/>
      <c r="J21" s="4" t="s">
        <v>33</v>
      </c>
      <c r="K21" s="27" t="s">
        <v>43</v>
      </c>
      <c r="L21" s="28" t="s">
        <v>44</v>
      </c>
    </row>
    <row r="22" spans="1:12" s="18" customFormat="1" ht="37.5" customHeight="1">
      <c r="A22" s="64" t="s">
        <v>41</v>
      </c>
      <c r="B22" s="46" t="s">
        <v>19</v>
      </c>
      <c r="C22" s="14" t="s">
        <v>9</v>
      </c>
      <c r="D22" s="14" t="s">
        <v>9</v>
      </c>
      <c r="E22" s="31">
        <f>'冠名基金收支明细 (2020)'!E21</f>
        <v>32713.759999999995</v>
      </c>
      <c r="F22" s="3"/>
      <c r="G22" s="33"/>
      <c r="H22" s="30"/>
      <c r="I22" s="34"/>
      <c r="J22" s="32" t="s">
        <v>33</v>
      </c>
      <c r="K22" s="27" t="s">
        <v>43</v>
      </c>
      <c r="L22" s="28" t="s">
        <v>44</v>
      </c>
    </row>
    <row r="23" spans="1:12" s="18" customFormat="1" ht="37.5" customHeight="1">
      <c r="A23" s="64" t="s">
        <v>41</v>
      </c>
      <c r="B23" s="46" t="s">
        <v>20</v>
      </c>
      <c r="C23" s="31">
        <v>0</v>
      </c>
      <c r="D23" s="31">
        <v>17200</v>
      </c>
      <c r="E23" s="31">
        <f>C23-D23</f>
        <v>-17200</v>
      </c>
      <c r="F23" s="3"/>
      <c r="G23" s="33"/>
      <c r="H23" s="30"/>
      <c r="I23" s="34"/>
      <c r="J23" s="32" t="s">
        <v>33</v>
      </c>
      <c r="K23" s="27" t="s">
        <v>43</v>
      </c>
      <c r="L23" s="28" t="s">
        <v>44</v>
      </c>
    </row>
    <row r="24" spans="1:12" s="18" customFormat="1" ht="37.5" customHeight="1">
      <c r="A24" s="64" t="s">
        <v>46</v>
      </c>
      <c r="B24" s="25" t="s">
        <v>47</v>
      </c>
      <c r="C24" s="3">
        <f>C26</f>
        <v>0</v>
      </c>
      <c r="D24" s="3">
        <f>D26</f>
        <v>0</v>
      </c>
      <c r="E24" s="3">
        <f>E25</f>
        <v>30000</v>
      </c>
      <c r="F24" s="3"/>
      <c r="G24" s="33"/>
      <c r="H24" s="30"/>
      <c r="I24" s="34"/>
      <c r="J24" s="4" t="s">
        <v>33</v>
      </c>
      <c r="K24" s="27" t="s">
        <v>48</v>
      </c>
      <c r="L24" s="28" t="s">
        <v>49</v>
      </c>
    </row>
    <row r="25" spans="1:12" s="18" customFormat="1" ht="37.5" customHeight="1">
      <c r="A25" s="64" t="s">
        <v>46</v>
      </c>
      <c r="B25" s="46" t="s">
        <v>19</v>
      </c>
      <c r="C25" s="14" t="s">
        <v>9</v>
      </c>
      <c r="D25" s="14" t="s">
        <v>9</v>
      </c>
      <c r="E25" s="31">
        <f>'冠名基金收支明细 (2020)'!E23</f>
        <v>30000</v>
      </c>
      <c r="F25" s="3"/>
      <c r="G25" s="33"/>
      <c r="H25" s="30"/>
      <c r="I25" s="34"/>
      <c r="J25" s="32" t="s">
        <v>33</v>
      </c>
      <c r="K25" s="27" t="s">
        <v>48</v>
      </c>
      <c r="L25" s="28" t="s">
        <v>49</v>
      </c>
    </row>
    <row r="26" spans="1:12" s="18" customFormat="1" ht="37.5" customHeight="1">
      <c r="A26" s="64" t="s">
        <v>46</v>
      </c>
      <c r="B26" s="46" t="s">
        <v>20</v>
      </c>
      <c r="C26" s="31">
        <v>0</v>
      </c>
      <c r="D26" s="31">
        <v>0</v>
      </c>
      <c r="E26" s="31">
        <v>0</v>
      </c>
      <c r="F26" s="3"/>
      <c r="G26" s="33"/>
      <c r="H26" s="30"/>
      <c r="I26" s="34"/>
      <c r="J26" s="32" t="s">
        <v>33</v>
      </c>
      <c r="K26" s="27" t="s">
        <v>48</v>
      </c>
      <c r="L26" s="28" t="s">
        <v>49</v>
      </c>
    </row>
    <row r="27" spans="1:12" s="18" customFormat="1" ht="37.5" customHeight="1">
      <c r="A27" s="64" t="s">
        <v>50</v>
      </c>
      <c r="B27" s="25" t="s">
        <v>51</v>
      </c>
      <c r="C27" s="3">
        <f>C29</f>
        <v>0</v>
      </c>
      <c r="D27" s="3">
        <f>D29</f>
        <v>0</v>
      </c>
      <c r="E27" s="3">
        <f>'冠名基金收支明细 (2020)'!E25</f>
        <v>50000</v>
      </c>
      <c r="F27" s="3"/>
      <c r="G27" s="33"/>
      <c r="H27" s="30"/>
      <c r="I27" s="34"/>
      <c r="J27" s="4" t="s">
        <v>33</v>
      </c>
      <c r="K27" s="27" t="s">
        <v>52</v>
      </c>
      <c r="L27" s="28" t="s">
        <v>53</v>
      </c>
    </row>
    <row r="28" spans="1:12" s="18" customFormat="1" ht="37.5" customHeight="1">
      <c r="A28" s="64" t="s">
        <v>50</v>
      </c>
      <c r="B28" s="46" t="s">
        <v>19</v>
      </c>
      <c r="C28" s="14" t="s">
        <v>9</v>
      </c>
      <c r="D28" s="14" t="s">
        <v>9</v>
      </c>
      <c r="E28" s="31">
        <f>'冠名基金收支明细 (2020)'!E25</f>
        <v>50000</v>
      </c>
      <c r="F28" s="3"/>
      <c r="G28" s="33"/>
      <c r="H28" s="30"/>
      <c r="I28" s="34"/>
      <c r="J28" s="32" t="s">
        <v>33</v>
      </c>
      <c r="K28" s="27" t="s">
        <v>52</v>
      </c>
      <c r="L28" s="28" t="s">
        <v>53</v>
      </c>
    </row>
    <row r="29" spans="1:12" s="18" customFormat="1" ht="37.5" customHeight="1">
      <c r="A29" s="64" t="s">
        <v>50</v>
      </c>
      <c r="B29" s="46" t="s">
        <v>20</v>
      </c>
      <c r="C29" s="31">
        <v>0</v>
      </c>
      <c r="D29" s="31">
        <v>0</v>
      </c>
      <c r="E29" s="31">
        <v>0</v>
      </c>
      <c r="F29" s="3"/>
      <c r="G29" s="33"/>
      <c r="H29" s="30"/>
      <c r="I29" s="34"/>
      <c r="J29" s="32" t="s">
        <v>33</v>
      </c>
      <c r="K29" s="27" t="s">
        <v>52</v>
      </c>
      <c r="L29" s="28" t="s">
        <v>53</v>
      </c>
    </row>
    <row r="30" spans="1:12" s="18" customFormat="1" ht="37.5" customHeight="1">
      <c r="A30" s="64" t="s">
        <v>54</v>
      </c>
      <c r="B30" s="25" t="s">
        <v>55</v>
      </c>
      <c r="C30" s="3">
        <v>0</v>
      </c>
      <c r="D30" s="3">
        <v>0</v>
      </c>
      <c r="E30" s="3">
        <v>0</v>
      </c>
      <c r="F30" s="3"/>
      <c r="G30" s="33"/>
      <c r="H30" s="30"/>
      <c r="I30" s="34"/>
      <c r="J30" s="4" t="s">
        <v>10</v>
      </c>
      <c r="K30" s="36" t="s">
        <v>56</v>
      </c>
      <c r="L30" s="28" t="s">
        <v>57</v>
      </c>
    </row>
    <row r="31" spans="1:12" s="18" customFormat="1" ht="37.5" customHeight="1">
      <c r="A31" s="64" t="s">
        <v>58</v>
      </c>
      <c r="B31" s="25" t="s">
        <v>59</v>
      </c>
      <c r="C31" s="3">
        <f>C33</f>
        <v>200000</v>
      </c>
      <c r="D31" s="3">
        <f>D33</f>
        <v>200000</v>
      </c>
      <c r="E31" s="3">
        <f>E32+E33</f>
        <v>0</v>
      </c>
      <c r="F31" s="3"/>
      <c r="G31" s="33"/>
      <c r="H31" s="30"/>
      <c r="I31" s="34"/>
      <c r="J31" s="4" t="s">
        <v>33</v>
      </c>
      <c r="K31" s="27" t="s">
        <v>60</v>
      </c>
      <c r="L31" s="28" t="s">
        <v>61</v>
      </c>
    </row>
    <row r="32" spans="1:12" s="18" customFormat="1" ht="37.5" customHeight="1">
      <c r="A32" s="64" t="s">
        <v>58</v>
      </c>
      <c r="B32" s="46" t="s">
        <v>19</v>
      </c>
      <c r="C32" s="14" t="s">
        <v>9</v>
      </c>
      <c r="D32" s="14" t="s">
        <v>9</v>
      </c>
      <c r="E32" s="31">
        <f>'冠名基金收支明细 (2020)'!E28</f>
        <v>0</v>
      </c>
      <c r="F32" s="3"/>
      <c r="G32" s="33"/>
      <c r="H32" s="30"/>
      <c r="I32" s="34"/>
      <c r="J32" s="4" t="s">
        <v>33</v>
      </c>
      <c r="K32" s="27" t="s">
        <v>60</v>
      </c>
      <c r="L32" s="28" t="s">
        <v>65</v>
      </c>
    </row>
    <row r="33" spans="1:12" s="18" customFormat="1" ht="37.5" customHeight="1">
      <c r="A33" s="64" t="s">
        <v>58</v>
      </c>
      <c r="B33" s="46" t="s">
        <v>20</v>
      </c>
      <c r="C33" s="31">
        <v>200000</v>
      </c>
      <c r="D33" s="31">
        <v>200000</v>
      </c>
      <c r="E33" s="31">
        <v>0</v>
      </c>
      <c r="F33" s="3"/>
      <c r="G33" s="33"/>
      <c r="H33" s="30"/>
      <c r="I33" s="34"/>
      <c r="J33" s="32" t="s">
        <v>33</v>
      </c>
      <c r="K33" s="27" t="s">
        <v>60</v>
      </c>
      <c r="L33" s="28" t="s">
        <v>61</v>
      </c>
    </row>
    <row r="34" spans="1:12" s="18" customFormat="1" ht="37.5" customHeight="1">
      <c r="A34" s="64" t="s">
        <v>62</v>
      </c>
      <c r="B34" s="25" t="s">
        <v>63</v>
      </c>
      <c r="C34" s="3">
        <f>C36</f>
        <v>202000</v>
      </c>
      <c r="D34" s="3">
        <f>D36</f>
        <v>100000</v>
      </c>
      <c r="E34" s="3">
        <f>E35+E36</f>
        <v>102457.92</v>
      </c>
      <c r="F34" s="3"/>
      <c r="G34" s="33"/>
      <c r="H34" s="30"/>
      <c r="I34" s="34"/>
      <c r="J34" s="4" t="s">
        <v>38</v>
      </c>
      <c r="K34" s="27" t="s">
        <v>64</v>
      </c>
      <c r="L34" s="28" t="s">
        <v>65</v>
      </c>
    </row>
    <row r="35" spans="1:12" s="18" customFormat="1" ht="37.5" customHeight="1">
      <c r="A35" s="64" t="s">
        <v>62</v>
      </c>
      <c r="B35" s="46" t="s">
        <v>19</v>
      </c>
      <c r="C35" s="31">
        <v>0</v>
      </c>
      <c r="D35" s="31">
        <v>0</v>
      </c>
      <c r="E35" s="31">
        <f>'冠名基金收支明细 (2020)'!E30</f>
        <v>457.91999999999825</v>
      </c>
      <c r="F35" s="3"/>
      <c r="G35" s="33"/>
      <c r="H35" s="30"/>
      <c r="I35" s="34"/>
      <c r="J35" s="32" t="s">
        <v>38</v>
      </c>
      <c r="K35" s="27" t="s">
        <v>64</v>
      </c>
      <c r="L35" s="28" t="s">
        <v>65</v>
      </c>
    </row>
    <row r="36" spans="1:12" s="18" customFormat="1" ht="37.5" customHeight="1">
      <c r="A36" s="64" t="s">
        <v>62</v>
      </c>
      <c r="B36" s="46" t="s">
        <v>20</v>
      </c>
      <c r="C36" s="31">
        <v>202000</v>
      </c>
      <c r="D36" s="31">
        <v>100000</v>
      </c>
      <c r="E36" s="31">
        <f>C36-D36</f>
        <v>102000</v>
      </c>
      <c r="F36" s="3"/>
      <c r="G36" s="33"/>
      <c r="H36" s="30"/>
      <c r="I36" s="34"/>
      <c r="J36" s="32" t="s">
        <v>38</v>
      </c>
      <c r="K36" s="27" t="s">
        <v>64</v>
      </c>
      <c r="L36" s="28" t="s">
        <v>65</v>
      </c>
    </row>
    <row r="37" spans="1:12" s="18" customFormat="1" ht="37.5" customHeight="1">
      <c r="A37" s="64" t="s">
        <v>66</v>
      </c>
      <c r="B37" s="25" t="s">
        <v>67</v>
      </c>
      <c r="C37" s="3">
        <f>C38</f>
        <v>60000</v>
      </c>
      <c r="D37" s="3">
        <f>D38</f>
        <v>22000</v>
      </c>
      <c r="E37" s="3">
        <f>E38</f>
        <v>38000</v>
      </c>
      <c r="F37" s="3">
        <v>6</v>
      </c>
      <c r="G37" s="33">
        <v>10</v>
      </c>
      <c r="H37" s="30" t="s">
        <v>68</v>
      </c>
      <c r="I37" s="34">
        <v>15312060575</v>
      </c>
      <c r="J37" s="4" t="s">
        <v>38</v>
      </c>
      <c r="K37" s="27" t="s">
        <v>69</v>
      </c>
      <c r="L37" s="28" t="s">
        <v>70</v>
      </c>
    </row>
    <row r="38" spans="1:12" s="18" customFormat="1" ht="37.5" customHeight="1">
      <c r="A38" s="64" t="s">
        <v>66</v>
      </c>
      <c r="B38" s="46" t="s">
        <v>20</v>
      </c>
      <c r="C38" s="31">
        <v>60000</v>
      </c>
      <c r="D38" s="31">
        <v>22000</v>
      </c>
      <c r="E38" s="31">
        <f>C38-D38</f>
        <v>38000</v>
      </c>
      <c r="F38" s="3"/>
      <c r="G38" s="33"/>
      <c r="H38" s="30"/>
      <c r="I38" s="34"/>
      <c r="J38" s="32" t="s">
        <v>38</v>
      </c>
      <c r="K38" s="27" t="s">
        <v>69</v>
      </c>
      <c r="L38" s="28" t="s">
        <v>70</v>
      </c>
    </row>
    <row r="39" spans="1:12" s="18" customFormat="1" ht="37.5" customHeight="1">
      <c r="A39" s="64" t="s">
        <v>71</v>
      </c>
      <c r="B39" s="25" t="s">
        <v>72</v>
      </c>
      <c r="C39" s="3">
        <f>C40</f>
        <v>50000</v>
      </c>
      <c r="D39" s="3">
        <f>D40</f>
        <v>50000</v>
      </c>
      <c r="E39" s="3">
        <f>E40</f>
        <v>0</v>
      </c>
      <c r="F39" s="3">
        <v>5</v>
      </c>
      <c r="G39" s="33">
        <v>10</v>
      </c>
      <c r="H39" s="30" t="s">
        <v>73</v>
      </c>
      <c r="I39" s="34">
        <v>13813077777</v>
      </c>
      <c r="J39" s="4" t="s">
        <v>38</v>
      </c>
      <c r="K39" s="27" t="s">
        <v>74</v>
      </c>
      <c r="L39" s="28" t="s">
        <v>75</v>
      </c>
    </row>
    <row r="40" spans="1:12" s="18" customFormat="1" ht="37.5" customHeight="1">
      <c r="A40" s="64" t="s">
        <v>71</v>
      </c>
      <c r="B40" s="46" t="s">
        <v>20</v>
      </c>
      <c r="C40" s="31">
        <v>50000</v>
      </c>
      <c r="D40" s="31">
        <v>50000</v>
      </c>
      <c r="E40" s="31">
        <f>C40-D40</f>
        <v>0</v>
      </c>
      <c r="F40" s="3"/>
      <c r="G40" s="33"/>
      <c r="H40" s="30"/>
      <c r="I40" s="34"/>
      <c r="J40" s="32" t="s">
        <v>38</v>
      </c>
      <c r="K40" s="27" t="s">
        <v>74</v>
      </c>
      <c r="L40" s="28" t="s">
        <v>75</v>
      </c>
    </row>
    <row r="41" spans="1:12" s="18" customFormat="1" ht="37.5" customHeight="1">
      <c r="A41" s="64" t="s">
        <v>76</v>
      </c>
      <c r="B41" s="25" t="s">
        <v>77</v>
      </c>
      <c r="C41" s="3">
        <f>C42</f>
        <v>120000</v>
      </c>
      <c r="D41" s="3">
        <f>D42</f>
        <v>120000</v>
      </c>
      <c r="E41" s="3">
        <f>E42</f>
        <v>0</v>
      </c>
      <c r="F41" s="3">
        <v>6</v>
      </c>
      <c r="G41" s="33">
        <v>10</v>
      </c>
      <c r="H41" s="30" t="s">
        <v>78</v>
      </c>
      <c r="I41" s="34">
        <v>15295510709</v>
      </c>
      <c r="J41" s="4" t="s">
        <v>38</v>
      </c>
      <c r="K41" s="27" t="s">
        <v>79</v>
      </c>
      <c r="L41" s="28" t="s">
        <v>80</v>
      </c>
    </row>
    <row r="42" spans="1:12" s="18" customFormat="1" ht="37.5" customHeight="1">
      <c r="A42" s="64" t="s">
        <v>76</v>
      </c>
      <c r="B42" s="46" t="s">
        <v>20</v>
      </c>
      <c r="C42" s="31">
        <v>120000</v>
      </c>
      <c r="D42" s="31">
        <v>120000</v>
      </c>
      <c r="E42" s="31">
        <f>C42-D42</f>
        <v>0</v>
      </c>
      <c r="F42" s="3"/>
      <c r="G42" s="33"/>
      <c r="H42" s="30"/>
      <c r="I42" s="34"/>
      <c r="J42" s="32" t="s">
        <v>38</v>
      </c>
      <c r="K42" s="27" t="s">
        <v>79</v>
      </c>
      <c r="L42" s="28" t="s">
        <v>80</v>
      </c>
    </row>
    <row r="43" spans="1:12" s="18" customFormat="1" ht="37.5" customHeight="1">
      <c r="A43" s="64" t="s">
        <v>81</v>
      </c>
      <c r="B43" s="25" t="s">
        <v>82</v>
      </c>
      <c r="C43" s="3">
        <f>C44</f>
        <v>200000</v>
      </c>
      <c r="D43" s="3">
        <f>D44</f>
        <v>120000</v>
      </c>
      <c r="E43" s="3">
        <f>E44</f>
        <v>80000</v>
      </c>
      <c r="F43" s="3">
        <v>20</v>
      </c>
      <c r="G43" s="33">
        <v>10</v>
      </c>
      <c r="H43" s="30" t="s">
        <v>83</v>
      </c>
      <c r="I43" s="34">
        <v>13601439888</v>
      </c>
      <c r="J43" s="4" t="s">
        <v>38</v>
      </c>
      <c r="K43" s="27" t="s">
        <v>84</v>
      </c>
      <c r="L43" s="28" t="s">
        <v>85</v>
      </c>
    </row>
    <row r="44" spans="1:12" s="18" customFormat="1" ht="37.5" customHeight="1">
      <c r="A44" s="64" t="s">
        <v>81</v>
      </c>
      <c r="B44" s="37" t="s">
        <v>20</v>
      </c>
      <c r="C44" s="31">
        <v>200000</v>
      </c>
      <c r="D44" s="31">
        <v>120000</v>
      </c>
      <c r="E44" s="31">
        <f>C44-D44</f>
        <v>80000</v>
      </c>
      <c r="F44" s="3"/>
      <c r="G44" s="33"/>
      <c r="H44" s="30"/>
      <c r="I44" s="34"/>
      <c r="J44" s="32" t="s">
        <v>38</v>
      </c>
      <c r="K44" s="27" t="s">
        <v>84</v>
      </c>
      <c r="L44" s="28" t="s">
        <v>85</v>
      </c>
    </row>
    <row r="45" spans="1:12" s="18" customFormat="1" ht="37.5" customHeight="1">
      <c r="A45" s="64" t="s">
        <v>86</v>
      </c>
      <c r="B45" s="25" t="s">
        <v>87</v>
      </c>
      <c r="C45" s="3">
        <v>11000</v>
      </c>
      <c r="D45" s="3">
        <v>0</v>
      </c>
      <c r="E45" s="3">
        <f>E46</f>
        <v>11000</v>
      </c>
      <c r="F45" s="3">
        <v>8</v>
      </c>
      <c r="G45" s="33">
        <v>40</v>
      </c>
      <c r="H45" s="30" t="s">
        <v>88</v>
      </c>
      <c r="I45" s="34">
        <v>17766428897</v>
      </c>
      <c r="J45" s="4" t="s">
        <v>33</v>
      </c>
      <c r="K45" s="27" t="s">
        <v>89</v>
      </c>
      <c r="L45" s="28" t="s">
        <v>90</v>
      </c>
    </row>
    <row r="46" spans="1:12" s="18" customFormat="1" ht="37.5" customHeight="1">
      <c r="A46" s="64" t="s">
        <v>86</v>
      </c>
      <c r="B46" s="37" t="s">
        <v>20</v>
      </c>
      <c r="C46" s="31">
        <v>11000</v>
      </c>
      <c r="D46" s="31">
        <v>0</v>
      </c>
      <c r="E46" s="31">
        <f>C46-D46</f>
        <v>11000</v>
      </c>
      <c r="F46" s="3"/>
      <c r="G46" s="33"/>
      <c r="H46" s="30"/>
      <c r="I46" s="34"/>
      <c r="J46" s="4" t="s">
        <v>33</v>
      </c>
      <c r="K46" s="27" t="s">
        <v>89</v>
      </c>
      <c r="L46" s="28" t="s">
        <v>150</v>
      </c>
    </row>
    <row r="47" spans="1:12" ht="30" customHeight="1">
      <c r="A47" s="64" t="s">
        <v>102</v>
      </c>
      <c r="B47" s="25" t="s">
        <v>103</v>
      </c>
      <c r="C47" s="3">
        <f>C49</f>
        <v>20000</v>
      </c>
      <c r="D47" s="3">
        <f>D49</f>
        <v>20000</v>
      </c>
      <c r="E47" s="3">
        <f>E48+E49</f>
        <v>50000</v>
      </c>
      <c r="F47" s="31"/>
      <c r="G47" s="39"/>
      <c r="H47" s="30"/>
      <c r="I47" s="34"/>
      <c r="J47" s="4" t="s">
        <v>38</v>
      </c>
      <c r="K47" s="40" t="s">
        <v>104</v>
      </c>
      <c r="L47" s="28" t="s">
        <v>105</v>
      </c>
    </row>
    <row r="48" spans="1:12" ht="30" customHeight="1">
      <c r="A48" s="64" t="s">
        <v>102</v>
      </c>
      <c r="B48" s="46" t="s">
        <v>19</v>
      </c>
      <c r="C48" s="31">
        <v>0</v>
      </c>
      <c r="D48" s="31">
        <v>0</v>
      </c>
      <c r="E48" s="31">
        <v>50000</v>
      </c>
      <c r="F48" s="31"/>
      <c r="G48" s="39"/>
      <c r="H48" s="30"/>
      <c r="I48" s="34"/>
      <c r="J48" s="32" t="s">
        <v>38</v>
      </c>
      <c r="K48" s="40" t="s">
        <v>104</v>
      </c>
      <c r="L48" s="28" t="s">
        <v>105</v>
      </c>
    </row>
    <row r="49" spans="1:12" ht="30" customHeight="1">
      <c r="A49" s="64" t="s">
        <v>102</v>
      </c>
      <c r="B49" s="46" t="s">
        <v>20</v>
      </c>
      <c r="C49" s="31">
        <v>20000</v>
      </c>
      <c r="D49" s="31">
        <v>20000</v>
      </c>
      <c r="E49" s="31">
        <f>C49-D49</f>
        <v>0</v>
      </c>
      <c r="F49" s="31"/>
      <c r="G49" s="39"/>
      <c r="H49" s="30"/>
      <c r="I49" s="34"/>
      <c r="J49" s="32" t="s">
        <v>38</v>
      </c>
      <c r="K49" s="40" t="s">
        <v>104</v>
      </c>
      <c r="L49" s="28" t="s">
        <v>105</v>
      </c>
    </row>
    <row r="50" spans="1:12" ht="30" customHeight="1">
      <c r="A50" s="64" t="s">
        <v>106</v>
      </c>
      <c r="B50" s="25" t="s">
        <v>107</v>
      </c>
      <c r="C50" s="3">
        <f>C52</f>
        <v>0</v>
      </c>
      <c r="D50" s="3">
        <f>D52</f>
        <v>23611</v>
      </c>
      <c r="E50" s="3">
        <f>E51+E52</f>
        <v>4709.5999999999767</v>
      </c>
      <c r="F50" s="31"/>
      <c r="G50" s="39"/>
      <c r="H50" s="30"/>
      <c r="I50" s="34"/>
      <c r="J50" s="4" t="s">
        <v>33</v>
      </c>
      <c r="K50" s="40" t="s">
        <v>108</v>
      </c>
      <c r="L50" s="28" t="s">
        <v>109</v>
      </c>
    </row>
    <row r="51" spans="1:12" ht="30" customHeight="1">
      <c r="A51" s="64" t="s">
        <v>106</v>
      </c>
      <c r="B51" s="46" t="s">
        <v>19</v>
      </c>
      <c r="C51" s="14" t="s">
        <v>9</v>
      </c>
      <c r="D51" s="14" t="s">
        <v>9</v>
      </c>
      <c r="E51" s="31">
        <f>'冠名基金收支明细 (2020)'!E34</f>
        <v>28320.599999999977</v>
      </c>
      <c r="F51" s="31"/>
      <c r="G51" s="39"/>
      <c r="H51" s="30"/>
      <c r="I51" s="34"/>
      <c r="J51" s="32" t="s">
        <v>33</v>
      </c>
      <c r="K51" s="40" t="s">
        <v>108</v>
      </c>
      <c r="L51" s="28" t="s">
        <v>109</v>
      </c>
    </row>
    <row r="52" spans="1:12" ht="30" customHeight="1">
      <c r="A52" s="64" t="s">
        <v>106</v>
      </c>
      <c r="B52" s="46" t="s">
        <v>20</v>
      </c>
      <c r="C52" s="31">
        <v>0</v>
      </c>
      <c r="D52" s="31">
        <v>23611</v>
      </c>
      <c r="E52" s="31">
        <f>C52-D52</f>
        <v>-23611</v>
      </c>
      <c r="F52" s="31"/>
      <c r="G52" s="39"/>
      <c r="H52" s="30"/>
      <c r="I52" s="34"/>
      <c r="J52" s="32" t="s">
        <v>33</v>
      </c>
      <c r="K52" s="40" t="s">
        <v>108</v>
      </c>
      <c r="L52" s="28" t="s">
        <v>109</v>
      </c>
    </row>
    <row r="53" spans="1:12" s="18" customFormat="1" ht="37.5" customHeight="1">
      <c r="A53" s="64" t="s">
        <v>110</v>
      </c>
      <c r="B53" s="25" t="s">
        <v>111</v>
      </c>
      <c r="C53" s="3">
        <f>C54</f>
        <v>200000</v>
      </c>
      <c r="D53" s="3">
        <f>D54</f>
        <v>100000</v>
      </c>
      <c r="E53" s="3">
        <f>E54</f>
        <v>100000</v>
      </c>
      <c r="F53" s="3">
        <v>20</v>
      </c>
      <c r="G53" s="33">
        <v>50</v>
      </c>
      <c r="H53" s="30" t="s">
        <v>112</v>
      </c>
      <c r="I53" s="34">
        <v>18851689529</v>
      </c>
      <c r="J53" s="4" t="s">
        <v>38</v>
      </c>
      <c r="K53" s="27" t="s">
        <v>113</v>
      </c>
      <c r="L53" s="28" t="s">
        <v>114</v>
      </c>
    </row>
    <row r="54" spans="1:12" s="18" customFormat="1" ht="37.5" customHeight="1">
      <c r="A54" s="64" t="s">
        <v>110</v>
      </c>
      <c r="B54" s="46" t="s">
        <v>20</v>
      </c>
      <c r="C54" s="31">
        <v>200000</v>
      </c>
      <c r="D54" s="31">
        <v>100000</v>
      </c>
      <c r="E54" s="31">
        <f>C54-D54</f>
        <v>100000</v>
      </c>
      <c r="F54" s="3"/>
      <c r="G54" s="33"/>
      <c r="H54" s="30"/>
      <c r="I54" s="34"/>
      <c r="J54" s="32" t="s">
        <v>38</v>
      </c>
      <c r="K54" s="40" t="s">
        <v>113</v>
      </c>
      <c r="L54" s="28" t="s">
        <v>114</v>
      </c>
    </row>
    <row r="55" spans="1:12" s="18" customFormat="1" ht="37.5" customHeight="1">
      <c r="A55" s="64" t="s">
        <v>115</v>
      </c>
      <c r="B55" s="25" t="s">
        <v>116</v>
      </c>
      <c r="C55" s="3">
        <f>C56</f>
        <v>200000</v>
      </c>
      <c r="D55" s="3">
        <f>D56</f>
        <v>100000</v>
      </c>
      <c r="E55" s="3">
        <f>C55-D55</f>
        <v>100000</v>
      </c>
      <c r="F55" s="3"/>
      <c r="G55" s="33"/>
      <c r="H55" s="30"/>
      <c r="I55" s="34"/>
      <c r="J55" s="4" t="s">
        <v>38</v>
      </c>
      <c r="K55" s="40" t="s">
        <v>117</v>
      </c>
      <c r="L55" s="28" t="s">
        <v>118</v>
      </c>
    </row>
    <row r="56" spans="1:12" s="18" customFormat="1" ht="37.5" customHeight="1">
      <c r="A56" s="64" t="s">
        <v>115</v>
      </c>
      <c r="B56" s="46" t="s">
        <v>20</v>
      </c>
      <c r="C56" s="31">
        <v>200000</v>
      </c>
      <c r="D56" s="31">
        <v>100000</v>
      </c>
      <c r="E56" s="31">
        <f>C56-D56</f>
        <v>100000</v>
      </c>
      <c r="F56" s="3"/>
      <c r="G56" s="33"/>
      <c r="H56" s="30"/>
      <c r="I56" s="34"/>
      <c r="J56" s="32" t="s">
        <v>38</v>
      </c>
      <c r="K56" s="40" t="s">
        <v>117</v>
      </c>
      <c r="L56" s="28" t="s">
        <v>118</v>
      </c>
    </row>
    <row r="57" spans="1:12" s="18" customFormat="1" ht="37.5" customHeight="1">
      <c r="A57" s="64" t="s">
        <v>119</v>
      </c>
      <c r="B57" s="25" t="s">
        <v>120</v>
      </c>
      <c r="C57" s="3">
        <f>C58</f>
        <v>250000</v>
      </c>
      <c r="D57" s="3">
        <f>D58</f>
        <v>0</v>
      </c>
      <c r="E57" s="3">
        <f>E58</f>
        <v>250000</v>
      </c>
      <c r="F57" s="3"/>
      <c r="G57" s="33"/>
      <c r="H57" s="30"/>
      <c r="I57" s="34"/>
      <c r="J57" s="4" t="s">
        <v>121</v>
      </c>
      <c r="K57" s="35" t="s">
        <v>122</v>
      </c>
      <c r="L57" s="28" t="s">
        <v>123</v>
      </c>
    </row>
    <row r="58" spans="1:12" s="18" customFormat="1" ht="37.5" customHeight="1">
      <c r="A58" s="64" t="s">
        <v>119</v>
      </c>
      <c r="B58" s="46" t="s">
        <v>20</v>
      </c>
      <c r="C58" s="31">
        <v>250000</v>
      </c>
      <c r="D58" s="31">
        <v>0</v>
      </c>
      <c r="E58" s="31">
        <f>C58-D58</f>
        <v>250000</v>
      </c>
      <c r="F58" s="3"/>
      <c r="G58" s="33"/>
      <c r="H58" s="30"/>
      <c r="I58" s="34"/>
      <c r="J58" s="32" t="s">
        <v>121</v>
      </c>
      <c r="K58" s="35" t="s">
        <v>122</v>
      </c>
      <c r="L58" s="28" t="s">
        <v>123</v>
      </c>
    </row>
    <row r="59" spans="1:12" s="18" customFormat="1" ht="37.5" customHeight="1">
      <c r="A59" s="64" t="s">
        <v>124</v>
      </c>
      <c r="B59" s="25" t="s">
        <v>125</v>
      </c>
      <c r="C59" s="3">
        <f>C60</f>
        <v>200000</v>
      </c>
      <c r="D59" s="3">
        <f>D60</f>
        <v>0</v>
      </c>
      <c r="E59" s="3">
        <f>E60</f>
        <v>200000</v>
      </c>
      <c r="F59" s="3"/>
      <c r="G59" s="33"/>
      <c r="H59" s="30"/>
      <c r="I59" s="34"/>
      <c r="J59" s="4" t="s">
        <v>121</v>
      </c>
      <c r="K59" s="35" t="s">
        <v>126</v>
      </c>
      <c r="L59" s="28" t="s">
        <v>127</v>
      </c>
    </row>
    <row r="60" spans="1:12" s="18" customFormat="1" ht="37.5" customHeight="1">
      <c r="A60" s="64" t="s">
        <v>124</v>
      </c>
      <c r="B60" s="46" t="s">
        <v>20</v>
      </c>
      <c r="C60" s="31">
        <v>200000</v>
      </c>
      <c r="D60" s="31">
        <v>0</v>
      </c>
      <c r="E60" s="31">
        <f>C60-D60</f>
        <v>200000</v>
      </c>
      <c r="F60" s="3"/>
      <c r="G60" s="33"/>
      <c r="H60" s="30"/>
      <c r="I60" s="34"/>
      <c r="J60" s="32" t="s">
        <v>121</v>
      </c>
      <c r="K60" s="35" t="s">
        <v>126</v>
      </c>
      <c r="L60" s="28" t="s">
        <v>127</v>
      </c>
    </row>
    <row r="61" spans="1:12" s="18" customFormat="1" ht="30" customHeight="1">
      <c r="A61" s="64" t="s">
        <v>291</v>
      </c>
      <c r="B61" s="25" t="s">
        <v>147</v>
      </c>
      <c r="C61" s="3">
        <f>SUM(C63:C75)</f>
        <v>1624600</v>
      </c>
      <c r="D61" s="3">
        <f>SUM(D63:D75)</f>
        <v>982000</v>
      </c>
      <c r="E61" s="3">
        <f>SUM(E63:E75)</f>
        <v>642600</v>
      </c>
      <c r="F61" s="3">
        <f>SUM(F62:F75)</f>
        <v>125</v>
      </c>
      <c r="G61" s="33">
        <f>SUM(G62:G73)</f>
        <v>160</v>
      </c>
      <c r="H61" s="30" t="s">
        <v>148</v>
      </c>
      <c r="I61" s="34">
        <v>13033513830</v>
      </c>
      <c r="J61" s="4" t="s">
        <v>38</v>
      </c>
      <c r="K61" s="45" t="s">
        <v>149</v>
      </c>
      <c r="L61" s="28" t="s">
        <v>150</v>
      </c>
    </row>
    <row r="62" spans="1:12" s="18" customFormat="1" ht="30" customHeight="1">
      <c r="A62" s="64" t="s">
        <v>146</v>
      </c>
      <c r="B62" s="46" t="s">
        <v>151</v>
      </c>
      <c r="C62" s="3"/>
      <c r="D62" s="3"/>
      <c r="E62" s="3"/>
      <c r="F62" s="31">
        <v>30</v>
      </c>
      <c r="G62" s="39">
        <v>30</v>
      </c>
      <c r="H62" s="30" t="s">
        <v>152</v>
      </c>
      <c r="I62" s="34">
        <v>13812267310</v>
      </c>
      <c r="J62" s="32" t="s">
        <v>38</v>
      </c>
      <c r="K62" s="35" t="s">
        <v>153</v>
      </c>
      <c r="L62" s="28" t="s">
        <v>150</v>
      </c>
    </row>
    <row r="63" spans="1:12" s="18" customFormat="1" ht="30" customHeight="1">
      <c r="A63" s="64" t="s">
        <v>146</v>
      </c>
      <c r="B63" s="46" t="s">
        <v>20</v>
      </c>
      <c r="C63" s="31">
        <v>250000</v>
      </c>
      <c r="D63" s="31">
        <v>90000</v>
      </c>
      <c r="E63" s="31">
        <f>C63-D63</f>
        <v>160000</v>
      </c>
      <c r="F63" s="31"/>
      <c r="G63" s="39"/>
      <c r="H63" s="30"/>
      <c r="I63" s="34"/>
      <c r="J63" s="32" t="s">
        <v>38</v>
      </c>
      <c r="K63" s="30"/>
      <c r="L63" s="28" t="s">
        <v>150</v>
      </c>
    </row>
    <row r="64" spans="1:12" s="18" customFormat="1" ht="30" customHeight="1">
      <c r="A64" s="64" t="s">
        <v>292</v>
      </c>
      <c r="B64" s="46" t="s">
        <v>154</v>
      </c>
      <c r="C64" s="3"/>
      <c r="D64" s="3"/>
      <c r="E64" s="3"/>
      <c r="F64" s="31">
        <v>18</v>
      </c>
      <c r="G64" s="39">
        <v>25</v>
      </c>
      <c r="H64" s="30" t="s">
        <v>155</v>
      </c>
      <c r="I64" s="34">
        <v>13961651000</v>
      </c>
      <c r="J64" s="32" t="s">
        <v>38</v>
      </c>
      <c r="K64" s="35" t="s">
        <v>156</v>
      </c>
      <c r="L64" s="28" t="s">
        <v>150</v>
      </c>
    </row>
    <row r="65" spans="1:12" s="18" customFormat="1" ht="30" customHeight="1">
      <c r="A65" s="64" t="s">
        <v>292</v>
      </c>
      <c r="B65" s="46" t="s">
        <v>20</v>
      </c>
      <c r="C65" s="31">
        <v>180000</v>
      </c>
      <c r="D65" s="31">
        <v>60000</v>
      </c>
      <c r="E65" s="31">
        <f>C65-D65</f>
        <v>120000</v>
      </c>
      <c r="F65" s="31"/>
      <c r="G65" s="39"/>
      <c r="H65" s="30"/>
      <c r="I65" s="34"/>
      <c r="J65" s="32" t="s">
        <v>38</v>
      </c>
      <c r="K65" s="35" t="s">
        <v>156</v>
      </c>
      <c r="L65" s="28" t="s">
        <v>150</v>
      </c>
    </row>
    <row r="66" spans="1:12" s="18" customFormat="1" ht="30" customHeight="1">
      <c r="A66" s="64" t="s">
        <v>293</v>
      </c>
      <c r="B66" s="46" t="s">
        <v>157</v>
      </c>
      <c r="C66" s="3"/>
      <c r="D66" s="3"/>
      <c r="E66" s="3"/>
      <c r="F66" s="31">
        <v>6</v>
      </c>
      <c r="G66" s="39">
        <v>25</v>
      </c>
      <c r="H66" s="30" t="s">
        <v>158</v>
      </c>
      <c r="I66" s="34">
        <v>13906150158</v>
      </c>
      <c r="J66" s="32" t="s">
        <v>38</v>
      </c>
      <c r="K66" s="35" t="s">
        <v>159</v>
      </c>
      <c r="L66" s="28" t="s">
        <v>150</v>
      </c>
    </row>
    <row r="67" spans="1:12" s="18" customFormat="1" ht="30" customHeight="1">
      <c r="A67" s="64" t="s">
        <v>293</v>
      </c>
      <c r="B67" s="46" t="s">
        <v>20</v>
      </c>
      <c r="C67" s="31">
        <v>60000</v>
      </c>
      <c r="D67" s="31">
        <v>60000</v>
      </c>
      <c r="E67" s="31">
        <f>C67-D67</f>
        <v>0</v>
      </c>
      <c r="F67" s="31"/>
      <c r="G67" s="39"/>
      <c r="H67" s="30"/>
      <c r="I67" s="34"/>
      <c r="J67" s="32" t="s">
        <v>38</v>
      </c>
      <c r="K67" s="35" t="s">
        <v>159</v>
      </c>
      <c r="L67" s="28" t="s">
        <v>150</v>
      </c>
    </row>
    <row r="68" spans="1:12" s="18" customFormat="1" ht="30" customHeight="1">
      <c r="A68" s="64" t="s">
        <v>294</v>
      </c>
      <c r="B68" s="46" t="s">
        <v>160</v>
      </c>
      <c r="C68" s="3"/>
      <c r="D68" s="3"/>
      <c r="E68" s="3"/>
      <c r="F68" s="31">
        <v>38</v>
      </c>
      <c r="G68" s="39">
        <v>40</v>
      </c>
      <c r="H68" s="30" t="s">
        <v>161</v>
      </c>
      <c r="I68" s="34">
        <v>13906172858</v>
      </c>
      <c r="J68" s="32" t="s">
        <v>38</v>
      </c>
      <c r="K68" s="35" t="s">
        <v>162</v>
      </c>
      <c r="L68" s="28" t="s">
        <v>150</v>
      </c>
    </row>
    <row r="69" spans="1:12" s="18" customFormat="1" ht="30" customHeight="1">
      <c r="A69" s="64" t="s">
        <v>294</v>
      </c>
      <c r="B69" s="46" t="s">
        <v>20</v>
      </c>
      <c r="C69" s="31">
        <v>456600</v>
      </c>
      <c r="D69" s="31">
        <v>96000</v>
      </c>
      <c r="E69" s="31">
        <f>C69-D69</f>
        <v>360600</v>
      </c>
      <c r="F69" s="31"/>
      <c r="G69" s="39"/>
      <c r="H69" s="30"/>
      <c r="I69" s="34"/>
      <c r="J69" s="32" t="s">
        <v>38</v>
      </c>
      <c r="K69" s="35" t="s">
        <v>162</v>
      </c>
      <c r="L69" s="28" t="s">
        <v>150</v>
      </c>
    </row>
    <row r="70" spans="1:12" s="18" customFormat="1" ht="30" customHeight="1">
      <c r="A70" s="64" t="s">
        <v>295</v>
      </c>
      <c r="B70" s="46" t="s">
        <v>163</v>
      </c>
      <c r="C70" s="3"/>
      <c r="D70" s="3"/>
      <c r="E70" s="3"/>
      <c r="F70" s="31">
        <v>15</v>
      </c>
      <c r="G70" s="39">
        <v>20</v>
      </c>
      <c r="H70" s="30" t="s">
        <v>164</v>
      </c>
      <c r="I70" s="34">
        <v>13861708930</v>
      </c>
      <c r="J70" s="32" t="s">
        <v>38</v>
      </c>
      <c r="K70" s="35" t="s">
        <v>165</v>
      </c>
      <c r="L70" s="28" t="s">
        <v>150</v>
      </c>
    </row>
    <row r="71" spans="1:12" s="18" customFormat="1" ht="30" customHeight="1">
      <c r="A71" s="64" t="s">
        <v>295</v>
      </c>
      <c r="B71" s="46" t="s">
        <v>20</v>
      </c>
      <c r="C71" s="31">
        <v>135000</v>
      </c>
      <c r="D71" s="31">
        <v>135000</v>
      </c>
      <c r="E71" s="31">
        <f>C71-D71</f>
        <v>0</v>
      </c>
      <c r="F71" s="31"/>
      <c r="G71" s="39"/>
      <c r="H71" s="30"/>
      <c r="I71" s="34"/>
      <c r="J71" s="32" t="s">
        <v>38</v>
      </c>
      <c r="K71" s="35" t="s">
        <v>165</v>
      </c>
      <c r="L71" s="28" t="s">
        <v>150</v>
      </c>
    </row>
    <row r="72" spans="1:12" s="18" customFormat="1" ht="30" customHeight="1">
      <c r="A72" s="64" t="s">
        <v>295</v>
      </c>
      <c r="B72" s="46" t="s">
        <v>20</v>
      </c>
      <c r="C72" s="31">
        <v>460000</v>
      </c>
      <c r="D72" s="31">
        <v>460000</v>
      </c>
      <c r="E72" s="31">
        <f>C72-D72</f>
        <v>0</v>
      </c>
      <c r="F72" s="31"/>
      <c r="G72" s="39"/>
      <c r="H72" s="30"/>
      <c r="I72" s="34"/>
      <c r="J72" s="32" t="s">
        <v>38</v>
      </c>
      <c r="K72" s="35" t="s">
        <v>165</v>
      </c>
      <c r="L72" s="28" t="s">
        <v>150</v>
      </c>
    </row>
    <row r="73" spans="1:12" ht="30" customHeight="1">
      <c r="A73" s="64" t="s">
        <v>296</v>
      </c>
      <c r="B73" s="46" t="s">
        <v>166</v>
      </c>
      <c r="F73" s="31">
        <v>8</v>
      </c>
      <c r="G73" s="39">
        <v>20</v>
      </c>
      <c r="H73" s="30" t="s">
        <v>167</v>
      </c>
      <c r="I73" s="34">
        <v>13812030518</v>
      </c>
      <c r="J73" s="32" t="s">
        <v>38</v>
      </c>
      <c r="K73" s="35" t="s">
        <v>168</v>
      </c>
      <c r="L73" s="28" t="s">
        <v>150</v>
      </c>
    </row>
    <row r="74" spans="1:12" ht="30" customHeight="1">
      <c r="A74" s="64" t="s">
        <v>296</v>
      </c>
      <c r="B74" s="46" t="s">
        <v>20</v>
      </c>
      <c r="C74" s="31">
        <v>83000</v>
      </c>
      <c r="D74" s="31">
        <v>81000</v>
      </c>
      <c r="E74" s="31">
        <f>C74-D74</f>
        <v>2000</v>
      </c>
      <c r="F74" s="31"/>
      <c r="G74" s="39"/>
      <c r="H74" s="30"/>
      <c r="I74" s="34"/>
      <c r="J74" s="32" t="s">
        <v>38</v>
      </c>
      <c r="K74" s="35" t="s">
        <v>168</v>
      </c>
      <c r="L74" s="28" t="s">
        <v>150</v>
      </c>
    </row>
    <row r="75" spans="1:12" ht="30" customHeight="1">
      <c r="A75" s="64" t="s">
        <v>297</v>
      </c>
      <c r="B75" s="46" t="s">
        <v>169</v>
      </c>
      <c r="C75" s="31">
        <v>0</v>
      </c>
      <c r="D75" s="31">
        <v>0</v>
      </c>
      <c r="E75" s="31">
        <f>C75-D75</f>
        <v>0</v>
      </c>
      <c r="F75" s="31">
        <v>10</v>
      </c>
      <c r="G75" s="39">
        <v>20</v>
      </c>
      <c r="H75" s="30" t="s">
        <v>170</v>
      </c>
      <c r="I75" s="34">
        <v>13906182608</v>
      </c>
      <c r="J75" s="32" t="s">
        <v>38</v>
      </c>
      <c r="K75" s="35" t="s">
        <v>171</v>
      </c>
      <c r="L75" s="28" t="s">
        <v>150</v>
      </c>
    </row>
    <row r="76" spans="1:12" s="18" customFormat="1" ht="30" customHeight="1">
      <c r="A76" s="70" t="s">
        <v>179</v>
      </c>
      <c r="B76" s="25" t="s">
        <v>180</v>
      </c>
      <c r="C76" s="3">
        <f>C77</f>
        <v>1000000</v>
      </c>
      <c r="D76" s="3">
        <f>D77</f>
        <v>529684</v>
      </c>
      <c r="E76" s="3">
        <f>E77</f>
        <v>470316</v>
      </c>
      <c r="F76" s="3">
        <v>64</v>
      </c>
      <c r="G76" s="33">
        <v>400</v>
      </c>
      <c r="H76" s="30" t="s">
        <v>181</v>
      </c>
      <c r="I76" s="34">
        <v>13801493939</v>
      </c>
      <c r="J76" s="4" t="s">
        <v>93</v>
      </c>
      <c r="K76" s="35" t="s">
        <v>182</v>
      </c>
      <c r="L76" s="28" t="s">
        <v>183</v>
      </c>
    </row>
    <row r="77" spans="1:12" s="18" customFormat="1" ht="30" customHeight="1">
      <c r="A77" s="72" t="s">
        <v>179</v>
      </c>
      <c r="B77" s="46" t="s">
        <v>20</v>
      </c>
      <c r="C77" s="31">
        <v>1000000</v>
      </c>
      <c r="D77" s="31">
        <v>529684</v>
      </c>
      <c r="E77" s="31">
        <f>C77-D77</f>
        <v>470316</v>
      </c>
      <c r="F77" s="3"/>
      <c r="G77" s="33"/>
      <c r="H77" s="30"/>
      <c r="I77" s="34"/>
      <c r="J77" s="32" t="s">
        <v>93</v>
      </c>
      <c r="K77" s="35" t="s">
        <v>182</v>
      </c>
      <c r="L77" s="28" t="s">
        <v>183</v>
      </c>
    </row>
    <row r="78" spans="1:12" s="18" customFormat="1" ht="30" customHeight="1">
      <c r="A78" s="70" t="s">
        <v>184</v>
      </c>
      <c r="B78" s="25" t="s">
        <v>185</v>
      </c>
      <c r="C78" s="3">
        <f>C79</f>
        <v>400000</v>
      </c>
      <c r="D78" s="3">
        <f>D79</f>
        <v>369500</v>
      </c>
      <c r="E78" s="3">
        <f>E79</f>
        <v>30500</v>
      </c>
      <c r="F78" s="3">
        <v>40</v>
      </c>
      <c r="G78" s="33">
        <v>195</v>
      </c>
      <c r="H78" s="30" t="s">
        <v>186</v>
      </c>
      <c r="I78" s="34">
        <v>13961104728</v>
      </c>
      <c r="J78" s="4" t="s">
        <v>187</v>
      </c>
      <c r="K78" s="35" t="s">
        <v>188</v>
      </c>
      <c r="L78" s="28" t="s">
        <v>189</v>
      </c>
    </row>
    <row r="79" spans="1:12" s="18" customFormat="1" ht="30" customHeight="1">
      <c r="A79" s="72" t="s">
        <v>184</v>
      </c>
      <c r="B79" s="46" t="s">
        <v>20</v>
      </c>
      <c r="C79" s="31">
        <v>400000</v>
      </c>
      <c r="D79" s="31">
        <v>369500</v>
      </c>
      <c r="E79" s="31">
        <f>C79-D79</f>
        <v>30500</v>
      </c>
      <c r="F79" s="3"/>
      <c r="G79" s="33"/>
      <c r="H79" s="30"/>
      <c r="I79" s="34"/>
      <c r="J79" s="32" t="s">
        <v>187</v>
      </c>
      <c r="K79" s="35" t="s">
        <v>188</v>
      </c>
      <c r="L79" s="28" t="s">
        <v>189</v>
      </c>
    </row>
    <row r="80" spans="1:12" s="18" customFormat="1" ht="30" customHeight="1">
      <c r="A80" s="70" t="s">
        <v>190</v>
      </c>
      <c r="B80" s="25" t="s">
        <v>191</v>
      </c>
      <c r="C80" s="3">
        <f>C81</f>
        <v>650000</v>
      </c>
      <c r="D80" s="3">
        <f>D81</f>
        <v>560658</v>
      </c>
      <c r="E80" s="3">
        <f>E81</f>
        <v>89342</v>
      </c>
      <c r="F80" s="3">
        <v>50</v>
      </c>
      <c r="G80" s="33">
        <v>55</v>
      </c>
      <c r="H80" s="30" t="s">
        <v>186</v>
      </c>
      <c r="I80" s="34">
        <v>13961104728</v>
      </c>
      <c r="J80" s="4" t="s">
        <v>192</v>
      </c>
      <c r="K80" s="35" t="s">
        <v>188</v>
      </c>
      <c r="L80" s="28" t="s">
        <v>193</v>
      </c>
    </row>
    <row r="81" spans="1:13" s="18" customFormat="1" ht="30" customHeight="1">
      <c r="A81" s="72" t="s">
        <v>190</v>
      </c>
      <c r="B81" s="46" t="s">
        <v>20</v>
      </c>
      <c r="C81" s="31">
        <v>650000</v>
      </c>
      <c r="D81" s="31">
        <v>560658</v>
      </c>
      <c r="E81" s="31">
        <f>C81-D81</f>
        <v>89342</v>
      </c>
      <c r="F81" s="3"/>
      <c r="G81" s="33"/>
      <c r="H81" s="30"/>
      <c r="I81" s="34"/>
      <c r="J81" s="32" t="s">
        <v>192</v>
      </c>
      <c r="K81" s="35" t="s">
        <v>188</v>
      </c>
      <c r="L81" s="28" t="s">
        <v>193</v>
      </c>
    </row>
    <row r="82" spans="1:13" s="18" customFormat="1" ht="30" customHeight="1">
      <c r="A82" s="73" t="s">
        <v>196</v>
      </c>
      <c r="B82" s="25" t="s">
        <v>197</v>
      </c>
      <c r="C82" s="3">
        <f>C83</f>
        <v>125752.5</v>
      </c>
      <c r="D82" s="3">
        <f>D83</f>
        <v>47700</v>
      </c>
      <c r="E82" s="3">
        <f>E83</f>
        <v>78052.5</v>
      </c>
      <c r="F82" s="3">
        <v>12</v>
      </c>
      <c r="G82" s="33">
        <v>130</v>
      </c>
      <c r="H82" s="30" t="s">
        <v>198</v>
      </c>
      <c r="I82" s="34">
        <v>13706203808</v>
      </c>
      <c r="J82" s="4" t="s">
        <v>187</v>
      </c>
      <c r="K82" s="35" t="s">
        <v>199</v>
      </c>
      <c r="L82" s="28" t="s">
        <v>200</v>
      </c>
    </row>
    <row r="83" spans="1:13" s="18" customFormat="1" ht="30" customHeight="1">
      <c r="A83" s="72" t="s">
        <v>196</v>
      </c>
      <c r="B83" s="46" t="s">
        <v>20</v>
      </c>
      <c r="C83" s="31">
        <v>125752.5</v>
      </c>
      <c r="D83" s="31">
        <v>47700</v>
      </c>
      <c r="E83" s="31">
        <f>C83-D83</f>
        <v>78052.5</v>
      </c>
      <c r="F83" s="3"/>
      <c r="G83" s="33"/>
      <c r="H83" s="30"/>
      <c r="I83" s="34"/>
      <c r="J83" s="32" t="s">
        <v>187</v>
      </c>
      <c r="K83" s="35" t="s">
        <v>199</v>
      </c>
      <c r="L83" s="28" t="s">
        <v>200</v>
      </c>
    </row>
    <row r="84" spans="1:13" ht="30" customHeight="1">
      <c r="A84" s="70" t="s">
        <v>218</v>
      </c>
      <c r="B84" s="25" t="s">
        <v>219</v>
      </c>
      <c r="C84" s="3">
        <f>C85</f>
        <v>100000</v>
      </c>
      <c r="D84" s="3">
        <f>D85</f>
        <v>100000</v>
      </c>
      <c r="E84" s="3">
        <f>E85</f>
        <v>0</v>
      </c>
      <c r="F84" s="3">
        <v>10</v>
      </c>
      <c r="G84" s="33">
        <v>100</v>
      </c>
      <c r="H84" s="30" t="s">
        <v>220</v>
      </c>
      <c r="I84" s="34">
        <v>13805234229</v>
      </c>
      <c r="J84" s="4" t="s">
        <v>187</v>
      </c>
      <c r="K84" s="30" t="s">
        <v>221</v>
      </c>
      <c r="L84" s="28" t="s">
        <v>222</v>
      </c>
      <c r="M84" s="49"/>
    </row>
    <row r="85" spans="1:13" ht="30" customHeight="1">
      <c r="A85" s="72" t="s">
        <v>218</v>
      </c>
      <c r="B85" s="46" t="s">
        <v>20</v>
      </c>
      <c r="C85" s="31">
        <v>100000</v>
      </c>
      <c r="D85" s="31">
        <v>100000</v>
      </c>
      <c r="E85" s="31">
        <f>C85-D85</f>
        <v>0</v>
      </c>
      <c r="F85" s="3"/>
      <c r="G85" s="33"/>
      <c r="H85" s="30"/>
      <c r="I85" s="34"/>
      <c r="J85" s="32" t="s">
        <v>187</v>
      </c>
      <c r="K85" s="30" t="s">
        <v>221</v>
      </c>
      <c r="L85" s="28" t="s">
        <v>222</v>
      </c>
      <c r="M85" s="49"/>
    </row>
    <row r="86" spans="1:13" ht="84.75" customHeight="1">
      <c r="A86" s="241" t="s">
        <v>298</v>
      </c>
      <c r="B86" s="241"/>
      <c r="C86" s="241"/>
      <c r="D86" s="241"/>
      <c r="E86" s="241"/>
      <c r="F86" s="241"/>
      <c r="G86" s="241"/>
      <c r="H86" s="241"/>
      <c r="I86" s="241"/>
      <c r="J86" s="241"/>
      <c r="K86" s="241"/>
      <c r="L86" s="241"/>
    </row>
    <row r="87" spans="1:13" ht="21.95" customHeight="1">
      <c r="C87" s="6"/>
      <c r="D87" s="6"/>
      <c r="E87" s="6"/>
      <c r="J87" s="7"/>
    </row>
    <row r="88" spans="1:13" ht="21.95" customHeight="1">
      <c r="C88" s="6"/>
      <c r="D88" s="6"/>
      <c r="E88" s="6"/>
      <c r="F88" s="57"/>
      <c r="J88" s="7"/>
    </row>
    <row r="89" spans="1:13" ht="21.95" customHeight="1">
      <c r="C89" s="6"/>
      <c r="D89" s="6"/>
      <c r="E89" s="6"/>
      <c r="J89" s="7"/>
    </row>
    <row r="90" spans="1:13" ht="21.95" customHeight="1">
      <c r="C90" s="6"/>
      <c r="D90" s="6"/>
      <c r="E90" s="6"/>
      <c r="J90" s="7"/>
    </row>
    <row r="91" spans="1:13" ht="18" customHeight="1">
      <c r="C91" s="6"/>
      <c r="D91" s="6"/>
      <c r="E91" s="6"/>
      <c r="J91" s="7"/>
    </row>
    <row r="92" spans="1:13" ht="18" customHeight="1">
      <c r="C92" s="6"/>
      <c r="D92" s="6"/>
      <c r="E92" s="6"/>
      <c r="J92" s="7"/>
    </row>
    <row r="93" spans="1:13" ht="18" customHeight="1">
      <c r="C93" s="6"/>
      <c r="D93" s="6"/>
      <c r="E93" s="6"/>
      <c r="J93" s="7"/>
    </row>
    <row r="94" spans="1:13">
      <c r="C94" s="6"/>
      <c r="D94" s="6"/>
      <c r="E94" s="6"/>
      <c r="J94" s="7"/>
    </row>
    <row r="95" spans="1:13">
      <c r="C95" s="6"/>
      <c r="D95" s="6"/>
      <c r="E95" s="6"/>
      <c r="J95" s="7"/>
    </row>
    <row r="96" spans="1:13">
      <c r="C96" s="6"/>
      <c r="D96" s="6"/>
      <c r="E96" s="6"/>
      <c r="J96" s="7"/>
    </row>
    <row r="97" spans="1:11">
      <c r="C97" s="6"/>
      <c r="D97" s="6"/>
      <c r="E97" s="6"/>
      <c r="J97" s="7"/>
    </row>
    <row r="98" spans="1:11">
      <c r="C98" s="6"/>
      <c r="D98" s="6"/>
      <c r="E98" s="6"/>
      <c r="J98" s="7"/>
    </row>
    <row r="99" spans="1:11">
      <c r="C99" s="6"/>
      <c r="D99" s="6"/>
      <c r="E99" s="6"/>
      <c r="J99" s="7"/>
    </row>
    <row r="100" spans="1:11" s="5" customFormat="1">
      <c r="A100" s="58"/>
      <c r="B100" s="2"/>
      <c r="C100" s="6"/>
      <c r="D100" s="6"/>
      <c r="E100" s="6"/>
      <c r="I100"/>
      <c r="J100" s="7"/>
      <c r="K100"/>
    </row>
    <row r="101" spans="1:11" s="5" customFormat="1">
      <c r="A101" s="58"/>
      <c r="B101" s="2"/>
      <c r="C101" s="6"/>
      <c r="D101" s="6"/>
      <c r="E101" s="6"/>
      <c r="I101"/>
      <c r="J101" s="7"/>
      <c r="K101"/>
    </row>
    <row r="102" spans="1:11" s="5" customFormat="1">
      <c r="A102" s="58"/>
      <c r="B102" s="2"/>
      <c r="C102" s="6"/>
      <c r="D102" s="6"/>
      <c r="E102" s="6"/>
      <c r="I102"/>
      <c r="J102" s="7"/>
      <c r="K102"/>
    </row>
    <row r="103" spans="1:11" s="5" customFormat="1">
      <c r="A103" s="58"/>
      <c r="B103" s="2"/>
      <c r="C103" s="6"/>
      <c r="D103" s="6"/>
      <c r="E103" s="6"/>
      <c r="I103"/>
      <c r="J103" s="7"/>
      <c r="K103"/>
    </row>
    <row r="104" spans="1:11" s="5" customFormat="1">
      <c r="A104" s="58"/>
      <c r="B104" s="2"/>
      <c r="C104" s="6"/>
      <c r="D104" s="6"/>
      <c r="E104" s="6"/>
      <c r="I104"/>
      <c r="J104" s="7"/>
      <c r="K104"/>
    </row>
    <row r="105" spans="1:11" s="5" customFormat="1">
      <c r="A105" s="58"/>
      <c r="B105" s="2"/>
      <c r="C105" s="6"/>
      <c r="D105" s="6"/>
      <c r="E105" s="6"/>
      <c r="I105"/>
      <c r="J105" s="7"/>
      <c r="K105"/>
    </row>
    <row r="106" spans="1:11" s="5" customFormat="1">
      <c r="A106" s="58"/>
      <c r="B106" s="2"/>
      <c r="C106" s="6"/>
      <c r="D106" s="6"/>
      <c r="E106" s="6"/>
      <c r="I106"/>
      <c r="J106" s="7"/>
      <c r="K106"/>
    </row>
    <row r="107" spans="1:11" s="5" customFormat="1">
      <c r="A107" s="58"/>
      <c r="B107" s="2"/>
      <c r="C107" s="6"/>
      <c r="D107" s="6"/>
      <c r="E107" s="6"/>
      <c r="I107"/>
      <c r="J107" s="7"/>
      <c r="K107"/>
    </row>
    <row r="108" spans="1:11" s="5" customFormat="1">
      <c r="A108" s="58"/>
      <c r="B108" s="2"/>
      <c r="C108" s="6"/>
      <c r="D108" s="6"/>
      <c r="E108" s="6"/>
      <c r="I108"/>
      <c r="J108" s="7"/>
      <c r="K108"/>
    </row>
    <row r="109" spans="1:11" s="5" customFormat="1">
      <c r="A109" s="58"/>
      <c r="B109" s="2"/>
      <c r="C109" s="6"/>
      <c r="D109" s="6"/>
      <c r="E109" s="6"/>
      <c r="I109"/>
      <c r="J109" s="7"/>
      <c r="K109"/>
    </row>
    <row r="110" spans="1:11" s="5" customFormat="1">
      <c r="A110" s="58"/>
      <c r="B110" s="2"/>
      <c r="C110" s="6"/>
      <c r="D110" s="6"/>
      <c r="E110" s="6"/>
      <c r="I110"/>
      <c r="J110" s="7"/>
      <c r="K110"/>
    </row>
    <row r="111" spans="1:11" s="5" customFormat="1">
      <c r="A111" s="58"/>
      <c r="B111" s="2"/>
      <c r="C111" s="6"/>
      <c r="D111" s="6"/>
      <c r="E111" s="6"/>
      <c r="I111"/>
      <c r="J111" s="7"/>
      <c r="K111"/>
    </row>
    <row r="112" spans="1:11" s="5" customFormat="1">
      <c r="A112" s="58"/>
      <c r="B112" s="2"/>
      <c r="C112" s="6"/>
      <c r="D112" s="6"/>
      <c r="E112" s="6"/>
      <c r="I112"/>
      <c r="J112" s="7"/>
      <c r="K112"/>
    </row>
    <row r="113" spans="1:11" s="5" customFormat="1">
      <c r="A113" s="58"/>
      <c r="B113" s="2"/>
      <c r="C113" s="6"/>
      <c r="D113" s="6"/>
      <c r="E113" s="6"/>
      <c r="I113"/>
      <c r="J113" s="7"/>
      <c r="K113"/>
    </row>
    <row r="114" spans="1:11" s="5" customFormat="1">
      <c r="A114" s="58"/>
      <c r="B114" s="2"/>
      <c r="C114" s="6"/>
      <c r="D114" s="6"/>
      <c r="E114" s="6"/>
      <c r="I114"/>
      <c r="J114" s="7"/>
      <c r="K114"/>
    </row>
    <row r="115" spans="1:11" s="5" customFormat="1">
      <c r="A115" s="58"/>
      <c r="B115" s="2"/>
      <c r="C115" s="6"/>
      <c r="D115" s="6"/>
      <c r="E115" s="6"/>
      <c r="I115"/>
      <c r="J115" s="7"/>
      <c r="K115"/>
    </row>
    <row r="116" spans="1:11" s="5" customFormat="1">
      <c r="A116" s="58"/>
      <c r="B116" s="2"/>
      <c r="C116" s="6"/>
      <c r="D116" s="6"/>
      <c r="E116" s="6"/>
      <c r="I116"/>
      <c r="J116" s="7"/>
      <c r="K116"/>
    </row>
    <row r="117" spans="1:11">
      <c r="C117" s="6"/>
      <c r="D117" s="6"/>
      <c r="E117" s="6"/>
      <c r="J117" s="7"/>
    </row>
    <row r="118" spans="1:11">
      <c r="C118" s="6"/>
      <c r="D118" s="6"/>
      <c r="E118" s="6"/>
      <c r="J118" s="7"/>
    </row>
    <row r="119" spans="1:11">
      <c r="C119" s="6"/>
      <c r="D119" s="6"/>
      <c r="E119" s="6"/>
      <c r="J119" s="7"/>
    </row>
    <row r="120" spans="1:11">
      <c r="C120" s="6"/>
      <c r="D120" s="6"/>
      <c r="E120" s="6"/>
      <c r="J120" s="7"/>
    </row>
    <row r="121" spans="1:11">
      <c r="C121" s="6"/>
      <c r="D121" s="6"/>
      <c r="E121" s="6"/>
      <c r="J121" s="7"/>
    </row>
    <row r="122" spans="1:11">
      <c r="C122" s="6"/>
      <c r="D122" s="6"/>
      <c r="E122" s="6"/>
      <c r="J122" s="7"/>
    </row>
    <row r="123" spans="1:11">
      <c r="C123" s="6"/>
      <c r="D123" s="6"/>
      <c r="E123" s="6"/>
      <c r="J123" s="7"/>
    </row>
    <row r="124" spans="1:11">
      <c r="C124" s="6"/>
      <c r="D124" s="6"/>
      <c r="E124" s="6"/>
      <c r="J124" s="7"/>
    </row>
    <row r="125" spans="1:11">
      <c r="C125" s="6"/>
      <c r="D125" s="6"/>
      <c r="E125" s="6"/>
      <c r="J125" s="7"/>
    </row>
    <row r="126" spans="1:11">
      <c r="C126" s="6"/>
      <c r="D126" s="6"/>
      <c r="E126" s="6"/>
      <c r="J126" s="7"/>
    </row>
    <row r="127" spans="1:11">
      <c r="C127" s="6"/>
      <c r="D127" s="6"/>
      <c r="E127" s="6"/>
      <c r="J127" s="7"/>
    </row>
    <row r="128" spans="1:11">
      <c r="C128" s="6"/>
      <c r="D128" s="6"/>
      <c r="E128" s="6"/>
      <c r="J128" s="7"/>
    </row>
    <row r="129" spans="3:10">
      <c r="C129" s="6"/>
      <c r="D129" s="6"/>
      <c r="E129" s="6"/>
      <c r="J129" s="7"/>
    </row>
    <row r="130" spans="3:10">
      <c r="C130" s="6"/>
      <c r="D130" s="6"/>
      <c r="E130" s="6"/>
      <c r="J130" s="7"/>
    </row>
    <row r="131" spans="3:10">
      <c r="C131" s="6"/>
      <c r="D131" s="6"/>
      <c r="E131" s="6"/>
      <c r="J131" s="7"/>
    </row>
    <row r="132" spans="3:10">
      <c r="C132" s="6"/>
      <c r="D132" s="6"/>
      <c r="E132" s="6"/>
      <c r="J132" s="7"/>
    </row>
    <row r="133" spans="3:10">
      <c r="C133" s="6"/>
      <c r="D133" s="6"/>
      <c r="E133" s="6"/>
      <c r="J133" s="7"/>
    </row>
    <row r="134" spans="3:10">
      <c r="C134" s="6"/>
      <c r="D134" s="6"/>
      <c r="E134" s="6"/>
      <c r="J134" s="7"/>
    </row>
    <row r="135" spans="3:10">
      <c r="C135" s="6"/>
      <c r="D135" s="6"/>
      <c r="E135" s="6"/>
      <c r="J135" s="7"/>
    </row>
    <row r="136" spans="3:10">
      <c r="C136" s="6"/>
      <c r="D136" s="6"/>
      <c r="E136" s="6"/>
      <c r="J136" s="7"/>
    </row>
    <row r="137" spans="3:10">
      <c r="C137" s="6"/>
      <c r="D137" s="6"/>
      <c r="E137" s="6"/>
      <c r="J137" s="7"/>
    </row>
    <row r="138" spans="3:10">
      <c r="C138" s="6"/>
      <c r="D138" s="6"/>
      <c r="E138" s="6"/>
      <c r="J138" s="7"/>
    </row>
    <row r="139" spans="3:10">
      <c r="C139" s="6"/>
      <c r="D139" s="6"/>
      <c r="E139" s="6"/>
      <c r="J139" s="7"/>
    </row>
    <row r="140" spans="3:10">
      <c r="C140" s="6"/>
      <c r="D140" s="6"/>
      <c r="E140" s="6"/>
      <c r="J140" s="7"/>
    </row>
    <row r="141" spans="3:10">
      <c r="C141" s="6"/>
      <c r="D141" s="6"/>
      <c r="E141" s="6"/>
      <c r="J141" s="7"/>
    </row>
    <row r="142" spans="3:10">
      <c r="C142" s="6"/>
      <c r="D142" s="6"/>
      <c r="E142" s="6"/>
      <c r="J142" s="7"/>
    </row>
    <row r="143" spans="3:10">
      <c r="C143" s="6"/>
      <c r="D143" s="6"/>
      <c r="E143" s="6"/>
      <c r="J143" s="7"/>
    </row>
    <row r="144" spans="3:10">
      <c r="C144" s="6"/>
      <c r="D144" s="6"/>
      <c r="E144" s="6"/>
      <c r="J144" s="7"/>
    </row>
    <row r="145" spans="3:10">
      <c r="C145" s="6"/>
      <c r="D145" s="6"/>
      <c r="E145" s="6"/>
      <c r="J145" s="7"/>
    </row>
    <row r="146" spans="3:10">
      <c r="C146" s="6"/>
      <c r="D146" s="6"/>
      <c r="E146" s="6"/>
      <c r="J146" s="7"/>
    </row>
    <row r="147" spans="3:10">
      <c r="C147" s="6"/>
      <c r="D147" s="6"/>
      <c r="E147" s="6"/>
      <c r="J147" s="7"/>
    </row>
    <row r="148" spans="3:10">
      <c r="C148" s="6"/>
      <c r="D148" s="6"/>
      <c r="E148" s="6"/>
      <c r="J148" s="7"/>
    </row>
    <row r="149" spans="3:10">
      <c r="C149" s="6"/>
      <c r="D149" s="6"/>
      <c r="E149" s="6"/>
      <c r="J149" s="7"/>
    </row>
    <row r="150" spans="3:10">
      <c r="C150" s="6"/>
      <c r="D150" s="6"/>
      <c r="E150" s="6"/>
      <c r="J150" s="7"/>
    </row>
    <row r="151" spans="3:10">
      <c r="C151" s="6"/>
      <c r="D151" s="6"/>
      <c r="E151" s="6"/>
      <c r="J151" s="7"/>
    </row>
    <row r="152" spans="3:10">
      <c r="C152" s="6"/>
      <c r="D152" s="6"/>
      <c r="E152" s="6"/>
      <c r="J152" s="7"/>
    </row>
    <row r="153" spans="3:10">
      <c r="C153" s="6"/>
      <c r="D153" s="6"/>
      <c r="E153" s="6"/>
      <c r="J153" s="7"/>
    </row>
    <row r="154" spans="3:10">
      <c r="C154" s="6"/>
      <c r="D154" s="6"/>
      <c r="E154" s="6"/>
      <c r="J154" s="7"/>
    </row>
    <row r="155" spans="3:10">
      <c r="C155" s="6"/>
      <c r="D155" s="6"/>
      <c r="E155" s="6"/>
      <c r="J155" s="7"/>
    </row>
    <row r="156" spans="3:10">
      <c r="C156" s="6"/>
      <c r="D156" s="6"/>
      <c r="E156" s="6"/>
      <c r="J156" s="7"/>
    </row>
    <row r="157" spans="3:10">
      <c r="C157" s="6"/>
      <c r="D157" s="6"/>
      <c r="E157" s="6"/>
      <c r="J157" s="7"/>
    </row>
    <row r="158" spans="3:10">
      <c r="C158" s="6"/>
      <c r="D158" s="6"/>
      <c r="E158" s="6"/>
      <c r="J158" s="7"/>
    </row>
    <row r="159" spans="3:10">
      <c r="C159" s="6"/>
      <c r="D159" s="6"/>
      <c r="E159" s="6"/>
      <c r="J159" s="7"/>
    </row>
    <row r="160" spans="3:10">
      <c r="C160" s="6"/>
      <c r="D160" s="6"/>
      <c r="E160" s="6"/>
      <c r="J160" s="7"/>
    </row>
    <row r="161" spans="3:10">
      <c r="C161" s="6"/>
      <c r="D161" s="6"/>
      <c r="E161" s="6"/>
      <c r="J161" s="7"/>
    </row>
    <row r="162" spans="3:10">
      <c r="C162" s="6"/>
      <c r="D162" s="6"/>
      <c r="E162" s="6"/>
      <c r="J162" s="7"/>
    </row>
    <row r="163" spans="3:10">
      <c r="C163" s="6"/>
      <c r="D163" s="6"/>
      <c r="E163" s="6"/>
      <c r="J163" s="7"/>
    </row>
    <row r="164" spans="3:10">
      <c r="C164" s="6"/>
      <c r="D164" s="6"/>
      <c r="E164" s="6"/>
      <c r="J164" s="7"/>
    </row>
    <row r="165" spans="3:10">
      <c r="C165" s="6"/>
      <c r="D165" s="6"/>
      <c r="E165" s="6"/>
      <c r="J165" s="7"/>
    </row>
    <row r="166" spans="3:10">
      <c r="C166" s="6"/>
      <c r="D166" s="6"/>
      <c r="E166" s="6"/>
      <c r="J166" s="7"/>
    </row>
    <row r="167" spans="3:10">
      <c r="C167" s="6"/>
      <c r="D167" s="6"/>
      <c r="E167" s="6"/>
      <c r="J167" s="7"/>
    </row>
    <row r="168" spans="3:10">
      <c r="C168" s="6"/>
      <c r="D168" s="6"/>
      <c r="E168" s="6"/>
      <c r="J168" s="7"/>
    </row>
    <row r="169" spans="3:10">
      <c r="C169" s="6"/>
      <c r="D169" s="6"/>
      <c r="E169" s="6"/>
      <c r="J169" s="7"/>
    </row>
    <row r="170" spans="3:10">
      <c r="C170" s="6"/>
      <c r="D170" s="6"/>
      <c r="E170" s="6"/>
      <c r="J170" s="7"/>
    </row>
    <row r="171" spans="3:10">
      <c r="C171" s="6"/>
      <c r="D171" s="6"/>
      <c r="E171" s="6"/>
      <c r="J171" s="7"/>
    </row>
    <row r="172" spans="3:10">
      <c r="C172" s="6"/>
      <c r="D172" s="6"/>
      <c r="E172" s="6"/>
      <c r="J172" s="7"/>
    </row>
    <row r="173" spans="3:10">
      <c r="C173" s="6"/>
      <c r="D173" s="6"/>
      <c r="E173" s="6"/>
      <c r="J173" s="7"/>
    </row>
    <row r="174" spans="3:10">
      <c r="C174" s="6"/>
      <c r="D174" s="6"/>
      <c r="E174" s="6"/>
      <c r="J174" s="7"/>
    </row>
    <row r="175" spans="3:10">
      <c r="C175" s="6"/>
      <c r="D175" s="6"/>
      <c r="E175" s="6"/>
      <c r="J175" s="7"/>
    </row>
    <row r="176" spans="3:10">
      <c r="C176" s="6"/>
      <c r="D176" s="6"/>
      <c r="E176" s="6"/>
      <c r="J176" s="7"/>
    </row>
    <row r="177" spans="3:10">
      <c r="C177" s="6"/>
      <c r="D177" s="6"/>
      <c r="E177" s="6"/>
      <c r="J177" s="7"/>
    </row>
    <row r="178" spans="3:10">
      <c r="C178" s="6"/>
      <c r="D178" s="6"/>
      <c r="E178" s="6"/>
      <c r="J178" s="7"/>
    </row>
    <row r="179" spans="3:10">
      <c r="C179" s="6"/>
      <c r="D179" s="6"/>
      <c r="E179" s="6"/>
      <c r="J179" s="7"/>
    </row>
    <row r="180" spans="3:10">
      <c r="C180" s="6"/>
      <c r="D180" s="6"/>
      <c r="E180" s="6"/>
      <c r="J180" s="7"/>
    </row>
    <row r="181" spans="3:10">
      <c r="C181" s="6"/>
      <c r="D181" s="6"/>
      <c r="E181" s="6"/>
      <c r="J181" s="7"/>
    </row>
    <row r="182" spans="3:10">
      <c r="C182" s="6"/>
      <c r="D182" s="6"/>
      <c r="E182" s="6"/>
      <c r="J182" s="7"/>
    </row>
    <row r="183" spans="3:10">
      <c r="C183" s="6"/>
      <c r="D183" s="6"/>
      <c r="E183" s="6"/>
      <c r="J183" s="7"/>
    </row>
    <row r="184" spans="3:10">
      <c r="C184" s="6"/>
      <c r="D184" s="6"/>
      <c r="E184" s="6"/>
      <c r="J184" s="7"/>
    </row>
    <row r="185" spans="3:10">
      <c r="C185" s="6"/>
      <c r="D185" s="6"/>
      <c r="E185" s="6"/>
      <c r="J185" s="7"/>
    </row>
    <row r="186" spans="3:10">
      <c r="C186" s="6"/>
      <c r="D186" s="6"/>
      <c r="E186" s="6"/>
      <c r="J186" s="7"/>
    </row>
    <row r="187" spans="3:10">
      <c r="C187" s="6"/>
      <c r="D187" s="6"/>
      <c r="E187" s="6"/>
      <c r="J187" s="7"/>
    </row>
    <row r="188" spans="3:10">
      <c r="C188" s="6"/>
      <c r="D188" s="6"/>
      <c r="E188" s="6"/>
      <c r="J188" s="7"/>
    </row>
    <row r="189" spans="3:10">
      <c r="C189" s="6"/>
      <c r="D189" s="6"/>
      <c r="E189" s="6"/>
      <c r="J189" s="7"/>
    </row>
    <row r="190" spans="3:10">
      <c r="C190" s="6"/>
      <c r="D190" s="6"/>
      <c r="E190" s="6"/>
      <c r="J190" s="7"/>
    </row>
    <row r="191" spans="3:10">
      <c r="C191" s="6"/>
      <c r="D191" s="6"/>
      <c r="E191" s="6"/>
      <c r="J191" s="7"/>
    </row>
    <row r="192" spans="3:10">
      <c r="C192" s="6"/>
      <c r="D192" s="6"/>
      <c r="E192" s="6"/>
      <c r="J192" s="7"/>
    </row>
    <row r="193" spans="3:10">
      <c r="C193" s="6"/>
      <c r="D193" s="6"/>
      <c r="E193" s="6"/>
      <c r="J193" s="7"/>
    </row>
    <row r="194" spans="3:10">
      <c r="C194" s="6"/>
      <c r="D194" s="6"/>
      <c r="E194" s="6"/>
      <c r="J194" s="7"/>
    </row>
    <row r="195" spans="3:10">
      <c r="C195" s="6"/>
      <c r="D195" s="6"/>
      <c r="E195" s="6"/>
      <c r="J195" s="7"/>
    </row>
    <row r="196" spans="3:10">
      <c r="C196" s="6"/>
      <c r="D196" s="6"/>
      <c r="E196" s="6"/>
      <c r="J196" s="7"/>
    </row>
    <row r="197" spans="3:10">
      <c r="C197" s="6"/>
      <c r="D197" s="6"/>
      <c r="E197" s="6"/>
      <c r="J197" s="7"/>
    </row>
    <row r="198" spans="3:10">
      <c r="C198" s="6"/>
      <c r="D198" s="6"/>
      <c r="E198" s="6"/>
      <c r="J198" s="7"/>
    </row>
    <row r="199" spans="3:10">
      <c r="C199" s="6"/>
      <c r="D199" s="6"/>
      <c r="E199" s="6"/>
      <c r="J199" s="7"/>
    </row>
    <row r="200" spans="3:10">
      <c r="C200" s="6"/>
      <c r="D200" s="6"/>
      <c r="E200" s="6"/>
      <c r="J200" s="7"/>
    </row>
    <row r="201" spans="3:10">
      <c r="C201" s="6"/>
      <c r="D201" s="6"/>
      <c r="E201" s="6"/>
      <c r="J201" s="7"/>
    </row>
    <row r="202" spans="3:10">
      <c r="C202" s="6"/>
      <c r="D202" s="6"/>
      <c r="E202" s="6"/>
      <c r="J202" s="7"/>
    </row>
    <row r="203" spans="3:10">
      <c r="C203" s="6"/>
      <c r="D203" s="6"/>
      <c r="E203" s="6"/>
      <c r="J203" s="7"/>
    </row>
    <row r="204" spans="3:10">
      <c r="C204" s="6"/>
      <c r="D204" s="6"/>
      <c r="E204" s="6"/>
      <c r="J204" s="7"/>
    </row>
    <row r="205" spans="3:10">
      <c r="C205" s="6"/>
      <c r="D205" s="6"/>
      <c r="E205" s="6"/>
      <c r="J205" s="7"/>
    </row>
    <row r="206" spans="3:10">
      <c r="C206" s="6"/>
      <c r="D206" s="6"/>
      <c r="E206" s="6"/>
      <c r="J206" s="7"/>
    </row>
    <row r="207" spans="3:10">
      <c r="C207" s="6"/>
      <c r="D207" s="6"/>
      <c r="E207" s="6"/>
      <c r="J207" s="7"/>
    </row>
    <row r="208" spans="3:10">
      <c r="C208" s="6"/>
      <c r="D208" s="6"/>
      <c r="E208" s="6"/>
      <c r="J208" s="7"/>
    </row>
    <row r="209" spans="3:10">
      <c r="C209" s="6"/>
      <c r="D209" s="6"/>
      <c r="E209" s="6"/>
      <c r="J209" s="7"/>
    </row>
    <row r="210" spans="3:10">
      <c r="C210" s="6"/>
      <c r="D210" s="6"/>
      <c r="E210" s="6"/>
      <c r="J210" s="7"/>
    </row>
    <row r="211" spans="3:10">
      <c r="C211" s="6"/>
      <c r="D211" s="6"/>
      <c r="E211" s="6"/>
      <c r="J211" s="7"/>
    </row>
    <row r="212" spans="3:10">
      <c r="C212" s="6"/>
      <c r="D212" s="6"/>
      <c r="E212" s="6"/>
      <c r="J212" s="7"/>
    </row>
    <row r="213" spans="3:10">
      <c r="C213" s="6"/>
      <c r="D213" s="6"/>
      <c r="E213" s="6"/>
      <c r="J213" s="7"/>
    </row>
    <row r="214" spans="3:10">
      <c r="C214" s="6"/>
      <c r="D214" s="6"/>
      <c r="E214" s="6"/>
      <c r="J214" s="7"/>
    </row>
    <row r="215" spans="3:10">
      <c r="C215" s="6"/>
      <c r="D215" s="6"/>
      <c r="E215" s="6"/>
      <c r="J215" s="7"/>
    </row>
    <row r="216" spans="3:10">
      <c r="C216" s="6"/>
      <c r="D216" s="6"/>
      <c r="E216" s="6"/>
      <c r="J216" s="7"/>
    </row>
    <row r="217" spans="3:10">
      <c r="C217" s="6"/>
      <c r="D217" s="6"/>
      <c r="E217" s="6"/>
      <c r="J217" s="7"/>
    </row>
    <row r="218" spans="3:10">
      <c r="C218" s="6"/>
      <c r="D218" s="6"/>
      <c r="E218" s="6"/>
      <c r="J218" s="7"/>
    </row>
    <row r="219" spans="3:10">
      <c r="C219" s="6"/>
      <c r="D219" s="6"/>
      <c r="E219" s="6"/>
      <c r="J219" s="7"/>
    </row>
    <row r="220" spans="3:10">
      <c r="C220" s="6"/>
      <c r="D220" s="6"/>
      <c r="E220" s="6"/>
      <c r="J220" s="7"/>
    </row>
    <row r="221" spans="3:10">
      <c r="C221" s="6"/>
      <c r="D221" s="6"/>
      <c r="E221" s="6"/>
      <c r="J221" s="7"/>
    </row>
    <row r="222" spans="3:10">
      <c r="C222" s="6"/>
      <c r="D222" s="6"/>
      <c r="E222" s="6"/>
      <c r="J222" s="7"/>
    </row>
    <row r="223" spans="3:10">
      <c r="C223" s="6"/>
      <c r="D223" s="6"/>
      <c r="E223" s="6"/>
      <c r="J223" s="7"/>
    </row>
    <row r="224" spans="3:10">
      <c r="C224" s="6"/>
      <c r="D224" s="6"/>
      <c r="E224" s="6"/>
      <c r="J224" s="7"/>
    </row>
    <row r="225" spans="3:10">
      <c r="C225" s="6"/>
      <c r="D225" s="6"/>
      <c r="E225" s="6"/>
      <c r="J225" s="7"/>
    </row>
    <row r="226" spans="3:10">
      <c r="C226" s="6"/>
      <c r="D226" s="6"/>
      <c r="E226" s="6"/>
      <c r="J226" s="7"/>
    </row>
    <row r="227" spans="3:10">
      <c r="C227" s="6"/>
      <c r="D227" s="6"/>
      <c r="E227" s="6"/>
      <c r="J227" s="7"/>
    </row>
    <row r="228" spans="3:10">
      <c r="C228" s="6"/>
      <c r="D228" s="6"/>
      <c r="E228" s="6"/>
      <c r="J228" s="7"/>
    </row>
    <row r="229" spans="3:10">
      <c r="C229" s="6"/>
      <c r="D229" s="6"/>
      <c r="E229" s="6"/>
      <c r="J229" s="7"/>
    </row>
    <row r="230" spans="3:10">
      <c r="C230" s="6"/>
      <c r="D230" s="6"/>
      <c r="E230" s="6"/>
      <c r="J230" s="7"/>
    </row>
    <row r="231" spans="3:10">
      <c r="C231" s="6"/>
      <c r="D231" s="6"/>
      <c r="E231" s="6"/>
      <c r="J231" s="7"/>
    </row>
    <row r="232" spans="3:10">
      <c r="C232" s="6"/>
      <c r="D232" s="6"/>
      <c r="E232" s="6"/>
      <c r="J232" s="7"/>
    </row>
    <row r="233" spans="3:10">
      <c r="C233" s="6"/>
      <c r="D233" s="6"/>
      <c r="E233" s="6"/>
      <c r="J233" s="7"/>
    </row>
    <row r="234" spans="3:10">
      <c r="C234" s="6"/>
      <c r="D234" s="6"/>
      <c r="E234" s="6"/>
      <c r="J234" s="7"/>
    </row>
    <row r="235" spans="3:10">
      <c r="C235" s="6"/>
      <c r="D235" s="6"/>
      <c r="E235" s="6"/>
      <c r="J235" s="7"/>
    </row>
    <row r="236" spans="3:10">
      <c r="C236" s="6"/>
      <c r="D236" s="6"/>
      <c r="E236" s="6"/>
      <c r="J236" s="7"/>
    </row>
    <row r="237" spans="3:10">
      <c r="C237" s="6"/>
      <c r="D237" s="6"/>
      <c r="E237" s="6"/>
      <c r="J237" s="7"/>
    </row>
    <row r="238" spans="3:10">
      <c r="C238" s="6"/>
      <c r="D238" s="6"/>
      <c r="E238" s="6"/>
      <c r="J238" s="7"/>
    </row>
    <row r="239" spans="3:10">
      <c r="C239" s="6"/>
      <c r="D239" s="6"/>
      <c r="E239" s="6"/>
      <c r="J239" s="7"/>
    </row>
    <row r="240" spans="3:10">
      <c r="C240" s="6"/>
      <c r="D240" s="6"/>
      <c r="E240" s="6"/>
      <c r="J240" s="7"/>
    </row>
    <row r="241" spans="3:10">
      <c r="C241" s="6"/>
      <c r="D241" s="6"/>
      <c r="E241" s="6"/>
      <c r="J241" s="7"/>
    </row>
    <row r="242" spans="3:10">
      <c r="C242" s="6"/>
      <c r="D242" s="6"/>
      <c r="E242" s="6"/>
      <c r="J242" s="7"/>
    </row>
    <row r="243" spans="3:10">
      <c r="C243" s="6"/>
      <c r="D243" s="6"/>
      <c r="E243" s="6"/>
      <c r="J243" s="7"/>
    </row>
    <row r="244" spans="3:10">
      <c r="C244" s="6"/>
      <c r="D244" s="6"/>
      <c r="E244" s="6"/>
      <c r="J244" s="7"/>
    </row>
    <row r="245" spans="3:10">
      <c r="C245" s="6"/>
      <c r="D245" s="6"/>
      <c r="E245" s="6"/>
      <c r="J245" s="7"/>
    </row>
    <row r="246" spans="3:10">
      <c r="C246" s="6"/>
      <c r="D246" s="6"/>
      <c r="E246" s="6"/>
      <c r="J246" s="7"/>
    </row>
    <row r="247" spans="3:10">
      <c r="C247" s="6"/>
      <c r="D247" s="6"/>
      <c r="E247" s="6"/>
      <c r="J247" s="7"/>
    </row>
    <row r="248" spans="3:10">
      <c r="C248" s="6"/>
      <c r="D248" s="6"/>
      <c r="E248" s="6"/>
      <c r="J248" s="7"/>
    </row>
    <row r="249" spans="3:10">
      <c r="C249" s="6"/>
      <c r="D249" s="6"/>
      <c r="E249" s="6"/>
      <c r="J249" s="7"/>
    </row>
    <row r="250" spans="3:10">
      <c r="C250" s="6"/>
      <c r="D250" s="6"/>
      <c r="E250" s="6"/>
      <c r="J250" s="7"/>
    </row>
    <row r="251" spans="3:10">
      <c r="C251" s="6"/>
      <c r="D251" s="6"/>
      <c r="E251" s="6"/>
      <c r="J251" s="7"/>
    </row>
    <row r="252" spans="3:10">
      <c r="C252" s="6"/>
      <c r="D252" s="6"/>
      <c r="E252" s="6"/>
      <c r="J252" s="7"/>
    </row>
    <row r="253" spans="3:10">
      <c r="C253" s="6"/>
      <c r="D253" s="6"/>
      <c r="E253" s="6"/>
      <c r="J253" s="7"/>
    </row>
    <row r="254" spans="3:10">
      <c r="C254" s="6"/>
      <c r="D254" s="6"/>
      <c r="E254" s="6"/>
      <c r="J254" s="7"/>
    </row>
    <row r="255" spans="3:10">
      <c r="C255" s="6"/>
      <c r="D255" s="6"/>
      <c r="E255" s="6"/>
      <c r="J255" s="7"/>
    </row>
    <row r="256" spans="3:10">
      <c r="C256" s="6"/>
      <c r="D256" s="6"/>
      <c r="E256" s="6"/>
      <c r="J256" s="7"/>
    </row>
    <row r="257" spans="3:10">
      <c r="C257" s="6"/>
      <c r="D257" s="6"/>
      <c r="E257" s="6"/>
      <c r="J257" s="7"/>
    </row>
    <row r="258" spans="3:10">
      <c r="C258" s="6"/>
      <c r="D258" s="6"/>
      <c r="E258" s="6"/>
      <c r="J258" s="7"/>
    </row>
    <row r="259" spans="3:10">
      <c r="C259" s="6"/>
      <c r="D259" s="6"/>
      <c r="E259" s="6"/>
      <c r="J259" s="7"/>
    </row>
    <row r="260" spans="3:10">
      <c r="C260" s="6"/>
      <c r="D260" s="6"/>
      <c r="E260" s="6"/>
      <c r="J260" s="7"/>
    </row>
    <row r="261" spans="3:10">
      <c r="C261" s="6"/>
      <c r="D261" s="6"/>
      <c r="E261" s="6"/>
      <c r="J261" s="7"/>
    </row>
    <row r="262" spans="3:10">
      <c r="C262" s="6"/>
      <c r="D262" s="6"/>
      <c r="E262" s="6"/>
      <c r="J262" s="7"/>
    </row>
    <row r="263" spans="3:10">
      <c r="C263" s="6"/>
      <c r="D263" s="6"/>
      <c r="E263" s="6"/>
      <c r="J263" s="7"/>
    </row>
    <row r="264" spans="3:10">
      <c r="C264" s="6"/>
      <c r="D264" s="6"/>
      <c r="E264" s="6"/>
      <c r="J264" s="7"/>
    </row>
    <row r="265" spans="3:10">
      <c r="C265" s="6"/>
      <c r="D265" s="6"/>
      <c r="E265" s="6"/>
      <c r="J265" s="7"/>
    </row>
    <row r="266" spans="3:10">
      <c r="C266" s="6"/>
      <c r="D266" s="6"/>
      <c r="E266" s="6"/>
      <c r="J266" s="7"/>
    </row>
    <row r="267" spans="3:10">
      <c r="C267" s="6"/>
      <c r="D267" s="6"/>
      <c r="E267" s="6"/>
      <c r="J267" s="7"/>
    </row>
    <row r="268" spans="3:10">
      <c r="C268" s="6"/>
      <c r="D268" s="6"/>
      <c r="E268" s="6"/>
      <c r="J268" s="7"/>
    </row>
    <row r="269" spans="3:10">
      <c r="C269" s="6"/>
      <c r="D269" s="6"/>
      <c r="E269" s="6"/>
      <c r="J269" s="7"/>
    </row>
    <row r="270" spans="3:10">
      <c r="C270" s="6"/>
      <c r="D270" s="6"/>
      <c r="E270" s="6"/>
      <c r="J270" s="7"/>
    </row>
    <row r="271" spans="3:10">
      <c r="C271" s="6"/>
      <c r="D271" s="6"/>
      <c r="E271" s="6"/>
      <c r="J271" s="7"/>
    </row>
    <row r="272" spans="3:10">
      <c r="C272" s="6"/>
      <c r="D272" s="6"/>
      <c r="E272" s="6"/>
      <c r="J272" s="7"/>
    </row>
    <row r="273" spans="3:10">
      <c r="C273" s="6"/>
      <c r="D273" s="6"/>
      <c r="E273" s="6"/>
      <c r="J273" s="7"/>
    </row>
    <row r="274" spans="3:10">
      <c r="C274" s="6"/>
      <c r="D274" s="6"/>
      <c r="E274" s="6"/>
      <c r="J274" s="7"/>
    </row>
    <row r="275" spans="3:10">
      <c r="C275" s="6"/>
      <c r="D275" s="6"/>
      <c r="E275" s="6"/>
      <c r="J275" s="7"/>
    </row>
    <row r="276" spans="3:10">
      <c r="C276" s="6"/>
      <c r="D276" s="6"/>
      <c r="E276" s="6"/>
      <c r="J276" s="7"/>
    </row>
    <row r="277" spans="3:10">
      <c r="C277" s="6"/>
      <c r="D277" s="6"/>
      <c r="E277" s="6"/>
      <c r="J277" s="7"/>
    </row>
    <row r="278" spans="3:10">
      <c r="C278" s="6"/>
      <c r="D278" s="6"/>
      <c r="E278" s="6"/>
      <c r="J278" s="7"/>
    </row>
    <row r="279" spans="3:10">
      <c r="C279" s="6"/>
      <c r="D279" s="6"/>
      <c r="E279" s="6"/>
      <c r="J279" s="7"/>
    </row>
    <row r="280" spans="3:10">
      <c r="C280" s="6"/>
      <c r="D280" s="6"/>
      <c r="E280" s="6"/>
      <c r="J280" s="7"/>
    </row>
    <row r="281" spans="3:10">
      <c r="C281" s="6"/>
      <c r="D281" s="6"/>
      <c r="E281" s="6"/>
      <c r="J281" s="7"/>
    </row>
    <row r="282" spans="3:10">
      <c r="C282" s="6"/>
      <c r="D282" s="6"/>
      <c r="E282" s="6"/>
      <c r="J282" s="7"/>
    </row>
    <row r="283" spans="3:10">
      <c r="C283" s="6"/>
      <c r="D283" s="6"/>
      <c r="E283" s="6"/>
      <c r="J283" s="7"/>
    </row>
    <row r="284" spans="3:10">
      <c r="C284" s="6"/>
      <c r="D284" s="6"/>
      <c r="E284" s="6"/>
      <c r="J284" s="7"/>
    </row>
    <row r="285" spans="3:10">
      <c r="C285" s="6"/>
      <c r="D285" s="6"/>
      <c r="E285" s="6"/>
      <c r="J285" s="7"/>
    </row>
    <row r="286" spans="3:10">
      <c r="C286" s="6"/>
      <c r="D286" s="6"/>
      <c r="E286" s="6"/>
      <c r="J286" s="7"/>
    </row>
    <row r="287" spans="3:10">
      <c r="C287" s="6"/>
      <c r="D287" s="6"/>
      <c r="E287" s="6"/>
      <c r="J287" s="7"/>
    </row>
    <row r="288" spans="3:10">
      <c r="C288" s="6"/>
      <c r="D288" s="6"/>
      <c r="E288" s="6"/>
      <c r="J288" s="7"/>
    </row>
    <row r="289" spans="3:10">
      <c r="C289" s="6"/>
      <c r="D289" s="6"/>
      <c r="E289" s="6"/>
      <c r="J289" s="7"/>
    </row>
    <row r="290" spans="3:10">
      <c r="C290" s="6"/>
      <c r="D290" s="6"/>
      <c r="E290" s="6"/>
      <c r="J290" s="7"/>
    </row>
    <row r="291" spans="3:10">
      <c r="C291" s="6"/>
      <c r="D291" s="6"/>
      <c r="E291" s="6"/>
      <c r="J291" s="7"/>
    </row>
    <row r="292" spans="3:10">
      <c r="C292" s="6"/>
      <c r="D292" s="6"/>
      <c r="E292" s="6"/>
      <c r="J292" s="7"/>
    </row>
    <row r="293" spans="3:10">
      <c r="C293" s="6"/>
      <c r="D293" s="6"/>
      <c r="E293" s="6"/>
      <c r="J293" s="7"/>
    </row>
    <row r="294" spans="3:10">
      <c r="C294" s="6"/>
      <c r="D294" s="6"/>
      <c r="E294" s="6"/>
      <c r="J294" s="7"/>
    </row>
    <row r="295" spans="3:10">
      <c r="C295" s="6"/>
      <c r="D295" s="6"/>
      <c r="E295" s="6"/>
      <c r="J295" s="7"/>
    </row>
    <row r="296" spans="3:10">
      <c r="C296" s="6"/>
      <c r="D296" s="6"/>
      <c r="E296" s="6"/>
      <c r="J296" s="7"/>
    </row>
    <row r="297" spans="3:10">
      <c r="C297" s="6"/>
      <c r="D297" s="6"/>
      <c r="E297" s="6"/>
      <c r="J297" s="7"/>
    </row>
    <row r="298" spans="3:10">
      <c r="C298" s="6"/>
      <c r="D298" s="6"/>
      <c r="E298" s="6"/>
      <c r="J298" s="7"/>
    </row>
    <row r="299" spans="3:10">
      <c r="C299" s="6"/>
      <c r="D299" s="6"/>
      <c r="E299" s="6"/>
      <c r="J299" s="7"/>
    </row>
    <row r="300" spans="3:10">
      <c r="C300" s="6"/>
      <c r="D300" s="6"/>
      <c r="E300" s="6"/>
      <c r="J300" s="7"/>
    </row>
    <row r="301" spans="3:10">
      <c r="C301" s="6"/>
      <c r="D301" s="6"/>
      <c r="E301" s="6"/>
      <c r="J301" s="7"/>
    </row>
    <row r="302" spans="3:10">
      <c r="C302" s="6"/>
      <c r="D302" s="6"/>
      <c r="E302" s="6"/>
      <c r="J302" s="7"/>
    </row>
    <row r="303" spans="3:10">
      <c r="C303" s="6"/>
      <c r="D303" s="6"/>
      <c r="E303" s="6"/>
      <c r="J303" s="7"/>
    </row>
    <row r="304" spans="3:10">
      <c r="C304" s="6"/>
      <c r="D304" s="6"/>
      <c r="E304" s="6"/>
      <c r="J304" s="7"/>
    </row>
    <row r="305" spans="3:10">
      <c r="C305" s="6"/>
      <c r="D305" s="6"/>
      <c r="E305" s="6"/>
      <c r="J305" s="7"/>
    </row>
    <row r="306" spans="3:10">
      <c r="C306" s="6"/>
      <c r="D306" s="6"/>
      <c r="E306" s="6"/>
      <c r="J306" s="7"/>
    </row>
    <row r="307" spans="3:10">
      <c r="C307" s="6"/>
      <c r="D307" s="6"/>
      <c r="E307" s="6"/>
      <c r="J307" s="7"/>
    </row>
    <row r="308" spans="3:10">
      <c r="C308" s="6"/>
      <c r="D308" s="6"/>
      <c r="E308" s="6"/>
      <c r="J308" s="7"/>
    </row>
    <row r="309" spans="3:10">
      <c r="C309" s="6"/>
      <c r="D309" s="6"/>
      <c r="E309" s="6"/>
      <c r="J309" s="7"/>
    </row>
    <row r="310" spans="3:10">
      <c r="C310" s="6"/>
      <c r="D310" s="6"/>
      <c r="E310" s="6"/>
      <c r="J310" s="7"/>
    </row>
    <row r="311" spans="3:10">
      <c r="C311" s="6"/>
      <c r="D311" s="6"/>
      <c r="E311" s="6"/>
      <c r="J311" s="7"/>
    </row>
    <row r="312" spans="3:10">
      <c r="C312" s="6"/>
      <c r="D312" s="6"/>
      <c r="E312" s="6"/>
      <c r="J312" s="7"/>
    </row>
    <row r="313" spans="3:10">
      <c r="C313" s="6"/>
      <c r="D313" s="6"/>
      <c r="E313" s="6"/>
      <c r="J313" s="7"/>
    </row>
    <row r="314" spans="3:10">
      <c r="C314" s="6"/>
      <c r="D314" s="6"/>
      <c r="E314" s="6"/>
      <c r="J314" s="7"/>
    </row>
    <row r="315" spans="3:10">
      <c r="C315" s="6"/>
      <c r="D315" s="6"/>
      <c r="E315" s="6"/>
      <c r="J315" s="7"/>
    </row>
    <row r="316" spans="3:10">
      <c r="C316" s="6"/>
      <c r="D316" s="6"/>
      <c r="E316" s="6"/>
      <c r="J316" s="7"/>
    </row>
    <row r="317" spans="3:10">
      <c r="C317" s="6"/>
      <c r="D317" s="6"/>
      <c r="E317" s="6"/>
      <c r="J317" s="7"/>
    </row>
    <row r="318" spans="3:10">
      <c r="C318" s="6"/>
      <c r="D318" s="6"/>
      <c r="E318" s="6"/>
      <c r="J318" s="7"/>
    </row>
    <row r="319" spans="3:10">
      <c r="C319" s="6"/>
      <c r="D319" s="6"/>
      <c r="E319" s="6"/>
      <c r="J319" s="7"/>
    </row>
    <row r="320" spans="3:10">
      <c r="C320" s="6"/>
      <c r="D320" s="6"/>
      <c r="E320" s="6"/>
      <c r="J320" s="7"/>
    </row>
    <row r="321" spans="3:10">
      <c r="C321" s="6"/>
      <c r="D321" s="6"/>
      <c r="E321" s="6"/>
      <c r="J321" s="7"/>
    </row>
    <row r="322" spans="3:10">
      <c r="C322" s="6"/>
      <c r="D322" s="6"/>
      <c r="E322" s="6"/>
      <c r="J322" s="7"/>
    </row>
    <row r="323" spans="3:10">
      <c r="C323" s="6"/>
      <c r="D323" s="6"/>
      <c r="E323" s="6"/>
      <c r="J323" s="7"/>
    </row>
    <row r="324" spans="3:10">
      <c r="C324" s="6"/>
      <c r="D324" s="6"/>
      <c r="E324" s="6"/>
      <c r="J324" s="7"/>
    </row>
    <row r="325" spans="3:10">
      <c r="C325" s="6"/>
      <c r="D325" s="6"/>
      <c r="E325" s="6"/>
      <c r="J325" s="7"/>
    </row>
    <row r="326" spans="3:10">
      <c r="C326" s="6"/>
      <c r="D326" s="6"/>
      <c r="E326" s="6"/>
      <c r="J326" s="7"/>
    </row>
    <row r="327" spans="3:10">
      <c r="C327" s="6"/>
      <c r="D327" s="6"/>
      <c r="E327" s="6"/>
      <c r="J327" s="7"/>
    </row>
    <row r="328" spans="3:10">
      <c r="C328" s="6"/>
      <c r="D328" s="6"/>
      <c r="E328" s="6"/>
      <c r="J328" s="7"/>
    </row>
    <row r="329" spans="3:10">
      <c r="C329" s="6"/>
      <c r="D329" s="6"/>
      <c r="E329" s="6"/>
      <c r="J329" s="7"/>
    </row>
    <row r="330" spans="3:10">
      <c r="C330" s="6"/>
      <c r="D330" s="6"/>
      <c r="E330" s="6"/>
      <c r="J330" s="7"/>
    </row>
    <row r="331" spans="3:10">
      <c r="C331" s="6"/>
      <c r="D331" s="6"/>
      <c r="E331" s="6"/>
      <c r="J331" s="7"/>
    </row>
    <row r="332" spans="3:10">
      <c r="C332" s="6"/>
      <c r="D332" s="6"/>
      <c r="E332" s="6"/>
      <c r="J332" s="7"/>
    </row>
    <row r="333" spans="3:10">
      <c r="C333" s="6"/>
      <c r="D333" s="6"/>
      <c r="E333" s="6"/>
      <c r="J333" s="7"/>
    </row>
    <row r="334" spans="3:10">
      <c r="C334" s="6"/>
      <c r="D334" s="6"/>
      <c r="E334" s="6"/>
      <c r="J334" s="7"/>
    </row>
    <row r="335" spans="3:10">
      <c r="C335" s="6"/>
      <c r="D335" s="6"/>
      <c r="E335" s="6"/>
      <c r="J335" s="7"/>
    </row>
    <row r="336" spans="3:10">
      <c r="C336" s="6"/>
      <c r="D336" s="6"/>
      <c r="E336" s="6"/>
      <c r="J336" s="7"/>
    </row>
    <row r="337" spans="3:10">
      <c r="C337" s="6"/>
      <c r="D337" s="6"/>
      <c r="E337" s="6"/>
      <c r="J337" s="7"/>
    </row>
    <row r="338" spans="3:10">
      <c r="C338" s="6"/>
      <c r="D338" s="6"/>
      <c r="E338" s="6"/>
      <c r="J338" s="7"/>
    </row>
    <row r="339" spans="3:10">
      <c r="C339" s="6"/>
      <c r="D339" s="6"/>
      <c r="E339" s="6"/>
      <c r="J339" s="7"/>
    </row>
    <row r="340" spans="3:10">
      <c r="C340" s="6"/>
      <c r="D340" s="6"/>
      <c r="E340" s="6"/>
      <c r="J340" s="7"/>
    </row>
    <row r="341" spans="3:10">
      <c r="C341" s="6"/>
      <c r="D341" s="6"/>
      <c r="E341" s="6"/>
      <c r="J341" s="7"/>
    </row>
    <row r="342" spans="3:10">
      <c r="C342" s="6"/>
      <c r="D342" s="6"/>
      <c r="E342" s="6"/>
      <c r="J342" s="7"/>
    </row>
    <row r="343" spans="3:10">
      <c r="C343" s="6"/>
      <c r="D343" s="6"/>
      <c r="E343" s="6"/>
      <c r="J343" s="7"/>
    </row>
    <row r="344" spans="3:10">
      <c r="C344" s="6"/>
      <c r="D344" s="6"/>
      <c r="E344" s="6"/>
      <c r="J344" s="7"/>
    </row>
    <row r="345" spans="3:10">
      <c r="C345" s="6"/>
      <c r="D345" s="6"/>
      <c r="E345" s="6"/>
      <c r="J345" s="7"/>
    </row>
    <row r="346" spans="3:10">
      <c r="C346" s="6"/>
      <c r="D346" s="6"/>
      <c r="E346" s="6"/>
      <c r="J346" s="7"/>
    </row>
    <row r="347" spans="3:10">
      <c r="C347" s="6"/>
      <c r="D347" s="6"/>
      <c r="E347" s="6"/>
      <c r="J347" s="7"/>
    </row>
    <row r="348" spans="3:10">
      <c r="C348" s="6"/>
      <c r="D348" s="6"/>
      <c r="E348" s="6"/>
      <c r="J348" s="7"/>
    </row>
    <row r="349" spans="3:10">
      <c r="C349" s="6"/>
      <c r="D349" s="6"/>
      <c r="E349" s="6"/>
      <c r="J349" s="7"/>
    </row>
    <row r="350" spans="3:10">
      <c r="C350" s="6"/>
      <c r="D350" s="6"/>
      <c r="E350" s="6"/>
      <c r="J350" s="7"/>
    </row>
    <row r="351" spans="3:10">
      <c r="C351" s="6"/>
      <c r="D351" s="6"/>
      <c r="E351" s="6"/>
      <c r="J351" s="7"/>
    </row>
    <row r="352" spans="3:10">
      <c r="C352" s="6"/>
      <c r="D352" s="6"/>
      <c r="E352" s="6"/>
      <c r="J352" s="7"/>
    </row>
    <row r="353" spans="3:10">
      <c r="C353" s="6"/>
      <c r="D353" s="6"/>
      <c r="E353" s="6"/>
      <c r="J353" s="7"/>
    </row>
    <row r="354" spans="3:10">
      <c r="C354" s="6"/>
      <c r="D354" s="6"/>
      <c r="E354" s="6"/>
      <c r="J354" s="7"/>
    </row>
    <row r="355" spans="3:10">
      <c r="C355" s="6"/>
      <c r="D355" s="6"/>
      <c r="E355" s="6"/>
      <c r="J355" s="7"/>
    </row>
    <row r="356" spans="3:10">
      <c r="C356" s="6"/>
      <c r="D356" s="6"/>
      <c r="E356" s="6"/>
      <c r="J356" s="7"/>
    </row>
    <row r="357" spans="3:10">
      <c r="C357" s="6"/>
      <c r="D357" s="6"/>
      <c r="E357" s="6"/>
      <c r="J357" s="7"/>
    </row>
    <row r="358" spans="3:10">
      <c r="C358" s="6"/>
      <c r="D358" s="6"/>
      <c r="E358" s="6"/>
      <c r="J358" s="7"/>
    </row>
    <row r="359" spans="3:10">
      <c r="C359" s="6"/>
      <c r="D359" s="6"/>
      <c r="E359" s="6"/>
      <c r="J359" s="7"/>
    </row>
    <row r="360" spans="3:10">
      <c r="C360" s="6"/>
      <c r="D360" s="6"/>
      <c r="E360" s="6"/>
      <c r="J360" s="7"/>
    </row>
    <row r="361" spans="3:10">
      <c r="C361" s="6"/>
      <c r="D361" s="6"/>
      <c r="E361" s="6"/>
      <c r="J361" s="7"/>
    </row>
    <row r="362" spans="3:10">
      <c r="C362" s="6"/>
      <c r="D362" s="6"/>
      <c r="E362" s="6"/>
      <c r="J362" s="7"/>
    </row>
    <row r="363" spans="3:10">
      <c r="C363" s="6"/>
      <c r="D363" s="6"/>
      <c r="E363" s="6"/>
      <c r="J363" s="7"/>
    </row>
    <row r="364" spans="3:10">
      <c r="C364" s="6"/>
      <c r="D364" s="6"/>
      <c r="E364" s="6"/>
      <c r="J364" s="7"/>
    </row>
    <row r="365" spans="3:10">
      <c r="C365" s="6"/>
      <c r="D365" s="6"/>
      <c r="E365" s="6"/>
      <c r="J365" s="7"/>
    </row>
    <row r="366" spans="3:10">
      <c r="C366" s="6"/>
      <c r="D366" s="6"/>
      <c r="E366" s="6"/>
      <c r="J366" s="7"/>
    </row>
    <row r="367" spans="3:10">
      <c r="C367" s="6"/>
      <c r="D367" s="6"/>
      <c r="E367" s="6"/>
      <c r="J367" s="7"/>
    </row>
    <row r="368" spans="3:10">
      <c r="C368" s="6"/>
      <c r="D368" s="6"/>
      <c r="E368" s="6"/>
      <c r="J368" s="7"/>
    </row>
    <row r="369" spans="3:10">
      <c r="C369" s="6"/>
      <c r="D369" s="6"/>
      <c r="E369" s="6"/>
      <c r="J369" s="7"/>
    </row>
    <row r="370" spans="3:10">
      <c r="C370" s="6"/>
      <c r="D370" s="6"/>
      <c r="E370" s="6"/>
      <c r="J370" s="7"/>
    </row>
    <row r="371" spans="3:10">
      <c r="C371" s="6"/>
      <c r="D371" s="6"/>
      <c r="E371" s="6"/>
      <c r="J371" s="7"/>
    </row>
    <row r="372" spans="3:10">
      <c r="C372" s="6"/>
      <c r="D372" s="6"/>
      <c r="E372" s="6"/>
      <c r="J372" s="7"/>
    </row>
    <row r="373" spans="3:10">
      <c r="C373" s="6"/>
      <c r="D373" s="6"/>
      <c r="E373" s="6"/>
      <c r="J373" s="7"/>
    </row>
    <row r="374" spans="3:10">
      <c r="C374" s="6"/>
      <c r="D374" s="6"/>
      <c r="E374" s="6"/>
      <c r="J374" s="7"/>
    </row>
    <row r="375" spans="3:10">
      <c r="C375" s="6"/>
      <c r="D375" s="6"/>
      <c r="E375" s="6"/>
      <c r="J375" s="7"/>
    </row>
    <row r="376" spans="3:10">
      <c r="C376" s="6"/>
      <c r="D376" s="6"/>
      <c r="E376" s="6"/>
      <c r="J376" s="7"/>
    </row>
    <row r="377" spans="3:10">
      <c r="C377" s="6"/>
      <c r="D377" s="6"/>
      <c r="E377" s="6"/>
      <c r="J377" s="7"/>
    </row>
    <row r="378" spans="3:10">
      <c r="C378" s="6"/>
      <c r="D378" s="6"/>
      <c r="E378" s="6"/>
      <c r="J378" s="7"/>
    </row>
    <row r="379" spans="3:10">
      <c r="C379" s="6"/>
      <c r="D379" s="6"/>
      <c r="E379" s="6"/>
      <c r="J379" s="7"/>
    </row>
    <row r="380" spans="3:10">
      <c r="C380" s="6"/>
      <c r="D380" s="6"/>
      <c r="E380" s="6"/>
      <c r="J380" s="7"/>
    </row>
    <row r="381" spans="3:10">
      <c r="C381" s="6"/>
      <c r="D381" s="6"/>
      <c r="E381" s="6"/>
      <c r="J381" s="7"/>
    </row>
    <row r="382" spans="3:10">
      <c r="C382" s="6"/>
      <c r="D382" s="6"/>
      <c r="E382" s="6"/>
      <c r="J382" s="7"/>
    </row>
    <row r="383" spans="3:10">
      <c r="C383" s="6"/>
      <c r="D383" s="6"/>
      <c r="E383" s="6"/>
      <c r="J383" s="7"/>
    </row>
    <row r="384" spans="3:10">
      <c r="C384" s="6"/>
      <c r="D384" s="6"/>
      <c r="E384" s="6"/>
      <c r="J384" s="7"/>
    </row>
    <row r="385" spans="3:10">
      <c r="C385" s="6"/>
      <c r="D385" s="6"/>
      <c r="E385" s="6"/>
      <c r="J385" s="7"/>
    </row>
    <row r="386" spans="3:10">
      <c r="C386" s="6"/>
      <c r="D386" s="6"/>
      <c r="E386" s="6"/>
      <c r="J386" s="7"/>
    </row>
    <row r="387" spans="3:10">
      <c r="C387" s="6"/>
      <c r="D387" s="6"/>
      <c r="E387" s="6"/>
      <c r="J387" s="7"/>
    </row>
    <row r="388" spans="3:10">
      <c r="C388" s="6"/>
      <c r="D388" s="6"/>
      <c r="E388" s="6"/>
      <c r="J388" s="7"/>
    </row>
    <row r="389" spans="3:10">
      <c r="C389" s="6"/>
      <c r="D389" s="6"/>
      <c r="E389" s="6"/>
      <c r="J389" s="7"/>
    </row>
    <row r="390" spans="3:10">
      <c r="C390" s="6"/>
      <c r="D390" s="6"/>
      <c r="E390" s="6"/>
      <c r="J390" s="7"/>
    </row>
    <row r="391" spans="3:10">
      <c r="C391" s="6"/>
      <c r="D391" s="6"/>
      <c r="E391" s="6"/>
      <c r="J391" s="7"/>
    </row>
    <row r="392" spans="3:10">
      <c r="C392" s="6"/>
      <c r="D392" s="6"/>
      <c r="E392" s="6"/>
      <c r="J392" s="7"/>
    </row>
    <row r="393" spans="3:10">
      <c r="C393" s="6"/>
      <c r="D393" s="6"/>
      <c r="E393" s="6"/>
      <c r="J393" s="7"/>
    </row>
    <row r="394" spans="3:10">
      <c r="C394" s="6"/>
      <c r="D394" s="6"/>
      <c r="E394" s="6"/>
      <c r="J394" s="7"/>
    </row>
    <row r="395" spans="3:10">
      <c r="C395" s="6"/>
      <c r="D395" s="6"/>
      <c r="E395" s="6"/>
      <c r="J395" s="7"/>
    </row>
    <row r="396" spans="3:10">
      <c r="C396" s="6"/>
      <c r="D396" s="6"/>
      <c r="E396" s="6"/>
      <c r="J396" s="7"/>
    </row>
    <row r="397" spans="3:10">
      <c r="C397" s="6"/>
      <c r="D397" s="6"/>
      <c r="E397" s="6"/>
      <c r="J397" s="7"/>
    </row>
    <row r="398" spans="3:10">
      <c r="C398" s="6"/>
      <c r="D398" s="6"/>
      <c r="E398" s="6"/>
      <c r="J398" s="7"/>
    </row>
    <row r="399" spans="3:10">
      <c r="C399" s="6"/>
      <c r="D399" s="6"/>
      <c r="E399" s="6"/>
      <c r="J399" s="7"/>
    </row>
    <row r="400" spans="3:10">
      <c r="C400" s="6"/>
      <c r="D400" s="6"/>
      <c r="E400" s="6"/>
      <c r="J400" s="7"/>
    </row>
    <row r="401" spans="3:10">
      <c r="C401" s="6"/>
      <c r="D401" s="6"/>
      <c r="E401" s="6"/>
      <c r="J401" s="7"/>
    </row>
    <row r="402" spans="3:10">
      <c r="C402" s="6"/>
      <c r="D402" s="6"/>
      <c r="E402" s="6"/>
      <c r="J402" s="7"/>
    </row>
    <row r="403" spans="3:10">
      <c r="C403" s="6"/>
      <c r="D403" s="6"/>
      <c r="E403" s="6"/>
      <c r="J403" s="7"/>
    </row>
    <row r="404" spans="3:10">
      <c r="C404" s="6"/>
      <c r="D404" s="6"/>
      <c r="E404" s="6"/>
      <c r="J404" s="7"/>
    </row>
    <row r="405" spans="3:10">
      <c r="C405" s="6"/>
      <c r="D405" s="6"/>
      <c r="E405" s="6"/>
      <c r="J405" s="7"/>
    </row>
    <row r="406" spans="3:10">
      <c r="C406" s="6"/>
      <c r="D406" s="6"/>
      <c r="E406" s="6"/>
      <c r="J406" s="7"/>
    </row>
    <row r="407" spans="3:10">
      <c r="C407" s="6"/>
      <c r="D407" s="6"/>
      <c r="E407" s="6"/>
      <c r="J407" s="7"/>
    </row>
    <row r="408" spans="3:10">
      <c r="C408" s="6"/>
      <c r="D408" s="6"/>
      <c r="E408" s="6"/>
      <c r="J408" s="7"/>
    </row>
    <row r="409" spans="3:10">
      <c r="C409" s="6"/>
      <c r="D409" s="6"/>
      <c r="E409" s="6"/>
      <c r="J409" s="7"/>
    </row>
    <row r="410" spans="3:10">
      <c r="C410" s="6"/>
      <c r="D410" s="6"/>
      <c r="E410" s="6"/>
      <c r="J410" s="7"/>
    </row>
    <row r="411" spans="3:10">
      <c r="C411" s="6"/>
      <c r="D411" s="6"/>
      <c r="E411" s="6"/>
      <c r="J411" s="7"/>
    </row>
    <row r="412" spans="3:10">
      <c r="C412" s="6"/>
      <c r="D412" s="6"/>
      <c r="E412" s="6"/>
      <c r="J412" s="7"/>
    </row>
    <row r="413" spans="3:10">
      <c r="C413" s="6"/>
      <c r="D413" s="6"/>
      <c r="E413" s="6"/>
      <c r="J413" s="7"/>
    </row>
    <row r="414" spans="3:10">
      <c r="C414" s="6"/>
      <c r="D414" s="6"/>
      <c r="E414" s="6"/>
      <c r="J414" s="7"/>
    </row>
    <row r="415" spans="3:10">
      <c r="C415" s="6"/>
      <c r="D415" s="6"/>
      <c r="E415" s="6"/>
      <c r="J415" s="7"/>
    </row>
    <row r="416" spans="3:10">
      <c r="C416" s="6"/>
      <c r="D416" s="6"/>
      <c r="E416" s="6"/>
      <c r="J416" s="7"/>
    </row>
    <row r="417" spans="3:10">
      <c r="C417" s="6"/>
      <c r="D417" s="6"/>
      <c r="E417" s="6"/>
      <c r="J417" s="7"/>
    </row>
    <row r="418" spans="3:10">
      <c r="C418" s="6"/>
      <c r="D418" s="6"/>
      <c r="E418" s="6"/>
      <c r="J418" s="7"/>
    </row>
    <row r="419" spans="3:10">
      <c r="C419" s="6"/>
      <c r="D419" s="6"/>
      <c r="E419" s="6"/>
      <c r="J419" s="7"/>
    </row>
    <row r="420" spans="3:10">
      <c r="C420" s="6"/>
      <c r="D420" s="6"/>
      <c r="E420" s="6"/>
      <c r="J420" s="7"/>
    </row>
    <row r="421" spans="3:10">
      <c r="C421" s="6"/>
      <c r="D421" s="6"/>
      <c r="E421" s="6"/>
      <c r="J421" s="7"/>
    </row>
    <row r="422" spans="3:10">
      <c r="C422" s="6"/>
      <c r="D422" s="6"/>
      <c r="E422" s="6"/>
      <c r="J422" s="7"/>
    </row>
    <row r="423" spans="3:10">
      <c r="C423" s="6"/>
      <c r="D423" s="6"/>
      <c r="E423" s="6"/>
      <c r="J423" s="7"/>
    </row>
    <row r="424" spans="3:10">
      <c r="C424" s="6"/>
      <c r="D424" s="6"/>
      <c r="E424" s="6"/>
      <c r="J424" s="7"/>
    </row>
    <row r="425" spans="3:10">
      <c r="C425" s="6"/>
      <c r="D425" s="6"/>
      <c r="E425" s="6"/>
      <c r="J425" s="7"/>
    </row>
    <row r="426" spans="3:10">
      <c r="C426" s="6"/>
      <c r="D426" s="6"/>
      <c r="E426" s="6"/>
      <c r="J426" s="7"/>
    </row>
    <row r="427" spans="3:10">
      <c r="C427" s="6"/>
      <c r="D427" s="6"/>
      <c r="E427" s="6"/>
      <c r="J427" s="7"/>
    </row>
    <row r="428" spans="3:10">
      <c r="C428" s="6"/>
      <c r="D428" s="6"/>
      <c r="E428" s="6"/>
      <c r="J428" s="7"/>
    </row>
    <row r="429" spans="3:10">
      <c r="C429" s="6"/>
      <c r="D429" s="6"/>
      <c r="E429" s="6"/>
      <c r="J429" s="7"/>
    </row>
    <row r="430" spans="3:10">
      <c r="C430" s="6"/>
      <c r="D430" s="6"/>
      <c r="E430" s="6"/>
      <c r="J430" s="7"/>
    </row>
    <row r="431" spans="3:10">
      <c r="C431" s="6"/>
      <c r="D431" s="6"/>
      <c r="E431" s="6"/>
      <c r="J431" s="7"/>
    </row>
    <row r="432" spans="3:10">
      <c r="C432" s="6"/>
      <c r="D432" s="6"/>
      <c r="E432" s="6"/>
      <c r="J432" s="7"/>
    </row>
    <row r="433" spans="3:10">
      <c r="C433" s="6"/>
      <c r="D433" s="6"/>
      <c r="E433" s="6"/>
      <c r="J433" s="7"/>
    </row>
    <row r="434" spans="3:10">
      <c r="C434" s="6"/>
      <c r="D434" s="6"/>
      <c r="E434" s="6"/>
      <c r="J434" s="7"/>
    </row>
    <row r="435" spans="3:10">
      <c r="C435" s="6"/>
      <c r="D435" s="6"/>
      <c r="E435" s="6"/>
      <c r="J435" s="7"/>
    </row>
    <row r="436" spans="3:10">
      <c r="C436" s="6"/>
      <c r="D436" s="6"/>
      <c r="E436" s="6"/>
      <c r="J436" s="7"/>
    </row>
    <row r="437" spans="3:10">
      <c r="C437" s="6"/>
      <c r="D437" s="6"/>
      <c r="E437" s="6"/>
      <c r="J437" s="7"/>
    </row>
    <row r="438" spans="3:10">
      <c r="C438" s="6"/>
      <c r="D438" s="6"/>
      <c r="E438" s="6"/>
      <c r="J438" s="7"/>
    </row>
    <row r="439" spans="3:10">
      <c r="C439" s="6"/>
      <c r="D439" s="6"/>
      <c r="E439" s="6"/>
      <c r="J439" s="7"/>
    </row>
    <row r="440" spans="3:10">
      <c r="C440" s="6"/>
      <c r="D440" s="6"/>
      <c r="E440" s="6"/>
      <c r="J440" s="7"/>
    </row>
    <row r="441" spans="3:10">
      <c r="C441" s="6"/>
      <c r="D441" s="6"/>
      <c r="E441" s="6"/>
      <c r="J441" s="7"/>
    </row>
    <row r="442" spans="3:10">
      <c r="C442" s="6"/>
      <c r="D442" s="6"/>
      <c r="E442" s="6"/>
      <c r="J442" s="7"/>
    </row>
    <row r="443" spans="3:10">
      <c r="C443" s="6"/>
      <c r="D443" s="6"/>
      <c r="E443" s="6"/>
      <c r="J443" s="7"/>
    </row>
    <row r="444" spans="3:10">
      <c r="C444" s="6"/>
      <c r="D444" s="6"/>
      <c r="E444" s="6"/>
      <c r="J444" s="7"/>
    </row>
    <row r="445" spans="3:10">
      <c r="C445" s="6"/>
      <c r="D445" s="6"/>
      <c r="E445" s="6"/>
      <c r="J445" s="7"/>
    </row>
    <row r="446" spans="3:10">
      <c r="C446" s="6"/>
      <c r="D446" s="6"/>
      <c r="E446" s="6"/>
      <c r="J446" s="7"/>
    </row>
    <row r="447" spans="3:10">
      <c r="C447" s="6"/>
      <c r="D447" s="6"/>
      <c r="E447" s="6"/>
      <c r="J447" s="7"/>
    </row>
    <row r="448" spans="3:10">
      <c r="C448" s="6"/>
      <c r="D448" s="6"/>
      <c r="E448" s="6"/>
      <c r="J448" s="7"/>
    </row>
    <row r="449" spans="3:10">
      <c r="C449" s="6"/>
      <c r="D449" s="6"/>
      <c r="E449" s="6"/>
      <c r="J449" s="7"/>
    </row>
    <row r="450" spans="3:10">
      <c r="C450" s="6"/>
      <c r="D450" s="6"/>
      <c r="E450" s="6"/>
      <c r="J450" s="7"/>
    </row>
    <row r="451" spans="3:10">
      <c r="C451" s="6"/>
      <c r="D451" s="6"/>
      <c r="E451" s="6"/>
      <c r="J451" s="7"/>
    </row>
    <row r="452" spans="3:10">
      <c r="C452" s="6"/>
      <c r="D452" s="6"/>
      <c r="E452" s="6"/>
      <c r="J452" s="7"/>
    </row>
    <row r="453" spans="3:10">
      <c r="C453" s="6"/>
      <c r="D453" s="6"/>
      <c r="E453" s="6"/>
      <c r="J453" s="7"/>
    </row>
    <row r="454" spans="3:10">
      <c r="C454" s="6"/>
      <c r="D454" s="6"/>
      <c r="E454" s="6"/>
      <c r="J454" s="7"/>
    </row>
    <row r="455" spans="3:10">
      <c r="C455" s="6"/>
      <c r="D455" s="6"/>
      <c r="E455" s="6"/>
      <c r="J455" s="7"/>
    </row>
    <row r="456" spans="3:10">
      <c r="C456" s="6"/>
      <c r="D456" s="6"/>
      <c r="E456" s="6"/>
      <c r="J456" s="7"/>
    </row>
    <row r="457" spans="3:10">
      <c r="C457" s="6"/>
      <c r="D457" s="6"/>
      <c r="E457" s="6"/>
      <c r="J457" s="7"/>
    </row>
    <row r="458" spans="3:10">
      <c r="C458" s="6"/>
      <c r="D458" s="6"/>
      <c r="E458" s="6"/>
      <c r="J458" s="7"/>
    </row>
    <row r="459" spans="3:10">
      <c r="C459" s="6"/>
      <c r="D459" s="6"/>
      <c r="E459" s="6"/>
      <c r="J459" s="7"/>
    </row>
    <row r="460" spans="3:10">
      <c r="C460" s="6"/>
      <c r="D460" s="6"/>
      <c r="E460" s="6"/>
      <c r="J460" s="7"/>
    </row>
    <row r="461" spans="3:10">
      <c r="C461" s="6"/>
      <c r="D461" s="6"/>
      <c r="E461" s="6"/>
      <c r="J461" s="7"/>
    </row>
    <row r="462" spans="3:10">
      <c r="C462" s="6"/>
      <c r="D462" s="6"/>
      <c r="E462" s="6"/>
      <c r="J462" s="7"/>
    </row>
    <row r="463" spans="3:10">
      <c r="C463" s="6"/>
      <c r="D463" s="6"/>
      <c r="E463" s="6"/>
      <c r="J463" s="7"/>
    </row>
    <row r="464" spans="3:10">
      <c r="C464" s="6"/>
      <c r="D464" s="6"/>
      <c r="E464" s="6"/>
      <c r="J464" s="7"/>
    </row>
    <row r="465" spans="3:10">
      <c r="C465" s="6"/>
      <c r="D465" s="6"/>
      <c r="E465" s="6"/>
      <c r="J465" s="7"/>
    </row>
    <row r="466" spans="3:10">
      <c r="C466" s="6"/>
      <c r="D466" s="6"/>
      <c r="E466" s="6"/>
      <c r="J466" s="7"/>
    </row>
    <row r="467" spans="3:10">
      <c r="C467" s="6"/>
      <c r="D467" s="6"/>
      <c r="E467" s="6"/>
      <c r="J467" s="7"/>
    </row>
    <row r="468" spans="3:10">
      <c r="C468" s="6"/>
      <c r="D468" s="6"/>
      <c r="E468" s="6"/>
      <c r="J468" s="7"/>
    </row>
    <row r="469" spans="3:10">
      <c r="C469" s="6"/>
      <c r="D469" s="6"/>
      <c r="E469" s="6"/>
      <c r="J469" s="7"/>
    </row>
    <row r="470" spans="3:10">
      <c r="C470" s="6"/>
      <c r="D470" s="6"/>
      <c r="E470" s="6"/>
      <c r="J470" s="7"/>
    </row>
    <row r="471" spans="3:10">
      <c r="C471" s="6"/>
      <c r="D471" s="6"/>
      <c r="E471" s="6"/>
      <c r="J471" s="7"/>
    </row>
    <row r="472" spans="3:10">
      <c r="C472" s="6"/>
      <c r="D472" s="6"/>
      <c r="E472" s="6"/>
      <c r="J472" s="7"/>
    </row>
    <row r="473" spans="3:10">
      <c r="C473" s="6"/>
      <c r="D473" s="6"/>
      <c r="E473" s="6"/>
      <c r="J473" s="7"/>
    </row>
    <row r="474" spans="3:10">
      <c r="C474" s="6"/>
      <c r="D474" s="6"/>
      <c r="E474" s="6"/>
      <c r="J474" s="7"/>
    </row>
    <row r="475" spans="3:10">
      <c r="C475" s="6"/>
      <c r="D475" s="6"/>
      <c r="E475" s="6"/>
      <c r="J475" s="7"/>
    </row>
    <row r="476" spans="3:10">
      <c r="C476" s="6"/>
      <c r="D476" s="6"/>
      <c r="E476" s="6"/>
      <c r="J476" s="7"/>
    </row>
    <row r="477" spans="3:10">
      <c r="C477" s="6"/>
      <c r="D477" s="6"/>
      <c r="E477" s="6"/>
      <c r="J477" s="7"/>
    </row>
    <row r="478" spans="3:10">
      <c r="C478" s="6"/>
      <c r="D478" s="6"/>
      <c r="E478" s="6"/>
      <c r="J478" s="7"/>
    </row>
    <row r="479" spans="3:10">
      <c r="C479" s="6"/>
      <c r="D479" s="6"/>
      <c r="E479" s="6"/>
      <c r="J479" s="7"/>
    </row>
    <row r="480" spans="3:10">
      <c r="C480" s="6"/>
      <c r="D480" s="6"/>
      <c r="E480" s="6"/>
      <c r="J480" s="7"/>
    </row>
    <row r="481" spans="3:10">
      <c r="C481" s="6"/>
      <c r="D481" s="6"/>
      <c r="E481" s="6"/>
      <c r="J481" s="7"/>
    </row>
    <row r="482" spans="3:10">
      <c r="C482" s="6"/>
      <c r="D482" s="6"/>
      <c r="E482" s="6"/>
      <c r="J482" s="7"/>
    </row>
    <row r="483" spans="3:10">
      <c r="C483" s="6"/>
      <c r="D483" s="6"/>
      <c r="E483" s="6"/>
      <c r="J483" s="7"/>
    </row>
    <row r="484" spans="3:10">
      <c r="C484" s="6"/>
      <c r="D484" s="6"/>
      <c r="E484" s="6"/>
      <c r="J484" s="7"/>
    </row>
    <row r="485" spans="3:10">
      <c r="C485" s="6"/>
      <c r="D485" s="6"/>
      <c r="E485" s="6"/>
      <c r="J485" s="7"/>
    </row>
    <row r="486" spans="3:10">
      <c r="C486" s="6"/>
      <c r="D486" s="6"/>
      <c r="E486" s="6"/>
      <c r="J486" s="7"/>
    </row>
    <row r="487" spans="3:10">
      <c r="C487" s="6"/>
      <c r="D487" s="6"/>
      <c r="E487" s="6"/>
      <c r="J487" s="7"/>
    </row>
    <row r="488" spans="3:10">
      <c r="C488" s="6"/>
      <c r="D488" s="6"/>
      <c r="E488" s="6"/>
      <c r="J488" s="7"/>
    </row>
    <row r="489" spans="3:10">
      <c r="C489" s="6"/>
      <c r="D489" s="6"/>
      <c r="E489" s="6"/>
      <c r="J489" s="7"/>
    </row>
    <row r="490" spans="3:10">
      <c r="C490" s="6"/>
      <c r="D490" s="6"/>
      <c r="E490" s="6"/>
      <c r="J490" s="7"/>
    </row>
    <row r="491" spans="3:10">
      <c r="C491" s="6"/>
      <c r="D491" s="6"/>
      <c r="E491" s="6"/>
      <c r="J491" s="7"/>
    </row>
    <row r="492" spans="3:10">
      <c r="C492" s="6"/>
      <c r="D492" s="6"/>
      <c r="E492" s="6"/>
      <c r="J492" s="7"/>
    </row>
    <row r="493" spans="3:10">
      <c r="C493" s="6"/>
      <c r="D493" s="6"/>
      <c r="E493" s="6"/>
      <c r="J493" s="7"/>
    </row>
    <row r="494" spans="3:10">
      <c r="C494" s="6"/>
      <c r="D494" s="6"/>
      <c r="E494" s="6"/>
      <c r="J494" s="7"/>
    </row>
    <row r="495" spans="3:10">
      <c r="C495" s="6"/>
      <c r="D495" s="6"/>
      <c r="E495" s="6"/>
      <c r="J495" s="7"/>
    </row>
    <row r="496" spans="3:10">
      <c r="C496" s="6"/>
      <c r="D496" s="6"/>
      <c r="E496" s="6"/>
      <c r="J496" s="7"/>
    </row>
    <row r="497" spans="3:10">
      <c r="C497" s="6"/>
      <c r="D497" s="6"/>
      <c r="E497" s="6"/>
      <c r="J497" s="7"/>
    </row>
    <row r="498" spans="3:10">
      <c r="C498" s="6"/>
      <c r="D498" s="6"/>
      <c r="E498" s="6"/>
      <c r="J498" s="7"/>
    </row>
    <row r="499" spans="3:10">
      <c r="C499" s="6"/>
      <c r="D499" s="6"/>
      <c r="E499" s="6"/>
      <c r="J499" s="7"/>
    </row>
    <row r="500" spans="3:10">
      <c r="C500" s="6"/>
      <c r="D500" s="6"/>
      <c r="E500" s="6"/>
      <c r="J500" s="7"/>
    </row>
    <row r="501" spans="3:10">
      <c r="C501" s="6"/>
      <c r="D501" s="6"/>
      <c r="E501" s="6"/>
      <c r="J501" s="7"/>
    </row>
    <row r="502" spans="3:10">
      <c r="C502" s="6"/>
      <c r="D502" s="6"/>
      <c r="E502" s="6"/>
      <c r="J502" s="7"/>
    </row>
    <row r="503" spans="3:10">
      <c r="C503" s="6"/>
      <c r="D503" s="6"/>
      <c r="E503" s="6"/>
      <c r="J503" s="7"/>
    </row>
    <row r="504" spans="3:10">
      <c r="C504" s="6"/>
      <c r="D504" s="6"/>
      <c r="E504" s="6"/>
      <c r="J504" s="7"/>
    </row>
    <row r="505" spans="3:10">
      <c r="C505" s="6"/>
      <c r="D505" s="6"/>
      <c r="E505" s="6"/>
      <c r="J505" s="7"/>
    </row>
    <row r="506" spans="3:10">
      <c r="C506" s="6"/>
      <c r="D506" s="6"/>
      <c r="E506" s="6"/>
      <c r="J506" s="7"/>
    </row>
    <row r="507" spans="3:10">
      <c r="C507" s="6"/>
      <c r="D507" s="6"/>
      <c r="E507" s="6"/>
      <c r="J507" s="7"/>
    </row>
    <row r="508" spans="3:10">
      <c r="C508" s="6"/>
      <c r="D508" s="6"/>
      <c r="E508" s="6"/>
      <c r="J508" s="7"/>
    </row>
    <row r="509" spans="3:10">
      <c r="C509" s="6"/>
      <c r="D509" s="6"/>
      <c r="E509" s="6"/>
      <c r="J509" s="7"/>
    </row>
    <row r="510" spans="3:10">
      <c r="C510" s="6"/>
      <c r="D510" s="6"/>
      <c r="E510" s="6"/>
      <c r="J510" s="7"/>
    </row>
    <row r="511" spans="3:10">
      <c r="C511" s="6"/>
      <c r="D511" s="6"/>
      <c r="E511" s="6"/>
      <c r="J511" s="7"/>
    </row>
    <row r="512" spans="3:10">
      <c r="C512" s="6"/>
      <c r="D512" s="6"/>
      <c r="E512" s="6"/>
      <c r="J512" s="7"/>
    </row>
    <row r="513" spans="3:10">
      <c r="C513" s="6"/>
      <c r="D513" s="6"/>
      <c r="E513" s="6"/>
      <c r="J513" s="7"/>
    </row>
    <row r="514" spans="3:10">
      <c r="C514" s="6"/>
      <c r="D514" s="6"/>
      <c r="E514" s="6"/>
      <c r="J514" s="7"/>
    </row>
    <row r="515" spans="3:10">
      <c r="C515" s="6"/>
      <c r="D515" s="6"/>
      <c r="E515" s="6"/>
      <c r="J515" s="7"/>
    </row>
    <row r="516" spans="3:10">
      <c r="C516" s="6"/>
      <c r="D516" s="6"/>
      <c r="E516" s="6"/>
      <c r="J516" s="7"/>
    </row>
    <row r="517" spans="3:10">
      <c r="C517" s="6"/>
      <c r="D517" s="6"/>
      <c r="E517" s="6"/>
      <c r="J517" s="7"/>
    </row>
    <row r="518" spans="3:10">
      <c r="C518" s="6"/>
      <c r="D518" s="6"/>
      <c r="E518" s="6"/>
      <c r="J518" s="7"/>
    </row>
    <row r="519" spans="3:10">
      <c r="C519" s="6"/>
      <c r="D519" s="6"/>
      <c r="E519" s="6"/>
      <c r="J519" s="7"/>
    </row>
    <row r="520" spans="3:10">
      <c r="C520" s="6"/>
      <c r="D520" s="6"/>
      <c r="E520" s="6"/>
      <c r="J520" s="7"/>
    </row>
    <row r="521" spans="3:10">
      <c r="C521" s="6"/>
      <c r="D521" s="6"/>
      <c r="E521" s="6"/>
      <c r="J521" s="7"/>
    </row>
    <row r="522" spans="3:10">
      <c r="C522" s="6"/>
      <c r="D522" s="6"/>
      <c r="E522" s="6"/>
      <c r="J522" s="7"/>
    </row>
    <row r="523" spans="3:10">
      <c r="C523" s="6"/>
      <c r="D523" s="6"/>
      <c r="E523" s="6"/>
      <c r="J523" s="7"/>
    </row>
    <row r="524" spans="3:10">
      <c r="C524" s="6"/>
      <c r="D524" s="6"/>
      <c r="E524" s="6"/>
      <c r="J524" s="7"/>
    </row>
    <row r="525" spans="3:10">
      <c r="C525" s="6"/>
      <c r="D525" s="6"/>
      <c r="E525" s="6"/>
      <c r="J525" s="7"/>
    </row>
    <row r="526" spans="3:10">
      <c r="C526" s="6"/>
      <c r="D526" s="6"/>
      <c r="E526" s="6"/>
      <c r="J526" s="7"/>
    </row>
    <row r="527" spans="3:10">
      <c r="C527" s="6"/>
      <c r="D527" s="6"/>
      <c r="E527" s="6"/>
      <c r="J527" s="7"/>
    </row>
    <row r="528" spans="3:10">
      <c r="C528" s="6"/>
      <c r="D528" s="6"/>
      <c r="E528" s="6"/>
      <c r="J528" s="7"/>
    </row>
    <row r="529" spans="3:10">
      <c r="C529" s="6"/>
      <c r="D529" s="6"/>
      <c r="E529" s="6"/>
      <c r="J529" s="7"/>
    </row>
    <row r="530" spans="3:10">
      <c r="C530" s="6"/>
      <c r="D530" s="6"/>
      <c r="E530" s="6"/>
      <c r="J530" s="7"/>
    </row>
    <row r="531" spans="3:10">
      <c r="C531" s="6"/>
      <c r="D531" s="6"/>
      <c r="E531" s="6"/>
      <c r="J531" s="7"/>
    </row>
    <row r="532" spans="3:10">
      <c r="C532" s="6"/>
      <c r="D532" s="6"/>
      <c r="E532" s="6"/>
      <c r="J532" s="7"/>
    </row>
    <row r="533" spans="3:10">
      <c r="C533" s="6"/>
      <c r="D533" s="6"/>
      <c r="E533" s="6"/>
      <c r="J533" s="7"/>
    </row>
    <row r="534" spans="3:10">
      <c r="C534" s="6"/>
      <c r="D534" s="6"/>
      <c r="E534" s="6"/>
      <c r="J534" s="7"/>
    </row>
    <row r="535" spans="3:10">
      <c r="C535" s="6"/>
      <c r="D535" s="6"/>
      <c r="E535" s="6"/>
      <c r="J535" s="7"/>
    </row>
    <row r="536" spans="3:10">
      <c r="C536" s="6"/>
      <c r="D536" s="6"/>
      <c r="E536" s="6"/>
      <c r="J536" s="7"/>
    </row>
    <row r="537" spans="3:10">
      <c r="C537" s="6"/>
      <c r="D537" s="6"/>
      <c r="E537" s="6"/>
      <c r="J537" s="7"/>
    </row>
    <row r="538" spans="3:10">
      <c r="C538" s="6"/>
      <c r="D538" s="6"/>
      <c r="E538" s="6"/>
      <c r="J538" s="7"/>
    </row>
    <row r="539" spans="3:10">
      <c r="C539" s="6"/>
      <c r="D539" s="6"/>
      <c r="E539" s="6"/>
      <c r="J539" s="7"/>
    </row>
    <row r="540" spans="3:10">
      <c r="C540" s="6"/>
      <c r="D540" s="6"/>
      <c r="E540" s="6"/>
      <c r="J540" s="7"/>
    </row>
    <row r="541" spans="3:10">
      <c r="C541" s="6"/>
      <c r="D541" s="6"/>
      <c r="E541" s="6"/>
      <c r="J541" s="7"/>
    </row>
    <row r="542" spans="3:10">
      <c r="C542" s="6"/>
      <c r="D542" s="6"/>
      <c r="E542" s="6"/>
      <c r="J542" s="7"/>
    </row>
    <row r="543" spans="3:10">
      <c r="C543" s="6"/>
      <c r="D543" s="6"/>
      <c r="E543" s="6"/>
      <c r="J543" s="7"/>
    </row>
    <row r="544" spans="3:10">
      <c r="C544" s="6"/>
      <c r="D544" s="6"/>
      <c r="E544" s="6"/>
      <c r="J544" s="7"/>
    </row>
    <row r="545" spans="3:10">
      <c r="C545" s="6"/>
      <c r="D545" s="6"/>
      <c r="E545" s="6"/>
      <c r="J545" s="7"/>
    </row>
    <row r="546" spans="3:10">
      <c r="C546" s="6"/>
      <c r="D546" s="6"/>
      <c r="E546" s="6"/>
      <c r="J546" s="7"/>
    </row>
    <row r="547" spans="3:10">
      <c r="C547" s="6"/>
      <c r="D547" s="6"/>
      <c r="E547" s="6"/>
      <c r="J547" s="7"/>
    </row>
    <row r="548" spans="3:10">
      <c r="C548" s="6"/>
      <c r="D548" s="6"/>
      <c r="E548" s="6"/>
      <c r="J548" s="7"/>
    </row>
    <row r="549" spans="3:10">
      <c r="C549" s="6"/>
      <c r="D549" s="6"/>
      <c r="E549" s="6"/>
      <c r="J549" s="7"/>
    </row>
    <row r="550" spans="3:10">
      <c r="C550" s="6"/>
      <c r="D550" s="6"/>
      <c r="E550" s="6"/>
      <c r="J550" s="7"/>
    </row>
    <row r="551" spans="3:10">
      <c r="C551" s="6"/>
      <c r="D551" s="6"/>
      <c r="E551" s="6"/>
      <c r="J551" s="7"/>
    </row>
    <row r="552" spans="3:10">
      <c r="C552" s="6"/>
      <c r="D552" s="6"/>
      <c r="E552" s="6"/>
      <c r="J552" s="7"/>
    </row>
    <row r="553" spans="3:10">
      <c r="C553" s="6"/>
      <c r="D553" s="6"/>
      <c r="E553" s="6"/>
      <c r="J553" s="7"/>
    </row>
    <row r="554" spans="3:10">
      <c r="C554" s="6"/>
      <c r="D554" s="6"/>
      <c r="E554" s="6"/>
      <c r="J554" s="7"/>
    </row>
    <row r="555" spans="3:10">
      <c r="C555" s="6"/>
      <c r="D555" s="6"/>
      <c r="E555" s="6"/>
      <c r="J555" s="7"/>
    </row>
    <row r="556" spans="3:10">
      <c r="C556" s="6"/>
      <c r="D556" s="6"/>
      <c r="E556" s="6"/>
      <c r="J556" s="7"/>
    </row>
    <row r="557" spans="3:10">
      <c r="C557" s="6"/>
      <c r="D557" s="6"/>
      <c r="E557" s="6"/>
      <c r="J557" s="7"/>
    </row>
    <row r="558" spans="3:10">
      <c r="C558" s="6"/>
      <c r="D558" s="6"/>
      <c r="E558" s="6"/>
      <c r="J558" s="7"/>
    </row>
    <row r="559" spans="3:10">
      <c r="C559" s="6"/>
      <c r="D559" s="6"/>
      <c r="E559" s="6"/>
      <c r="J559" s="7"/>
    </row>
    <row r="560" spans="3:10">
      <c r="C560" s="6"/>
      <c r="D560" s="6"/>
      <c r="E560" s="6"/>
      <c r="J560" s="7"/>
    </row>
    <row r="561" spans="3:10">
      <c r="C561" s="6"/>
      <c r="D561" s="6"/>
      <c r="E561" s="6"/>
      <c r="J561" s="7"/>
    </row>
    <row r="562" spans="3:10">
      <c r="C562" s="6"/>
      <c r="D562" s="6"/>
      <c r="E562" s="6"/>
      <c r="J562" s="7"/>
    </row>
    <row r="563" spans="3:10">
      <c r="C563" s="6"/>
      <c r="D563" s="6"/>
      <c r="E563" s="6"/>
      <c r="J563" s="7"/>
    </row>
    <row r="564" spans="3:10">
      <c r="C564" s="6"/>
      <c r="D564" s="6"/>
      <c r="E564" s="6"/>
      <c r="J564" s="7"/>
    </row>
    <row r="565" spans="3:10">
      <c r="C565" s="6"/>
      <c r="D565" s="6"/>
      <c r="E565" s="6"/>
      <c r="J565" s="7"/>
    </row>
    <row r="566" spans="3:10">
      <c r="C566" s="6"/>
      <c r="D566" s="6"/>
      <c r="E566" s="6"/>
      <c r="J566" s="7"/>
    </row>
    <row r="567" spans="3:10">
      <c r="C567" s="6"/>
      <c r="D567" s="6"/>
      <c r="E567" s="6"/>
      <c r="J567" s="7"/>
    </row>
    <row r="568" spans="3:10">
      <c r="C568" s="6"/>
      <c r="D568" s="6"/>
      <c r="E568" s="6"/>
      <c r="J568" s="7"/>
    </row>
    <row r="569" spans="3:10">
      <c r="C569" s="6"/>
      <c r="D569" s="6"/>
      <c r="E569" s="6"/>
      <c r="J569" s="7"/>
    </row>
    <row r="570" spans="3:10">
      <c r="C570" s="6"/>
      <c r="D570" s="6"/>
      <c r="E570" s="6"/>
      <c r="J570" s="7"/>
    </row>
    <row r="571" spans="3:10">
      <c r="C571" s="6"/>
      <c r="D571" s="6"/>
      <c r="E571" s="6"/>
      <c r="J571" s="7"/>
    </row>
    <row r="572" spans="3:10">
      <c r="C572" s="6"/>
      <c r="D572" s="6"/>
      <c r="E572" s="6"/>
      <c r="J572" s="7"/>
    </row>
    <row r="573" spans="3:10">
      <c r="C573" s="6"/>
      <c r="D573" s="6"/>
      <c r="E573" s="6"/>
      <c r="J573" s="7"/>
    </row>
    <row r="574" spans="3:10">
      <c r="C574" s="6"/>
      <c r="D574" s="6"/>
      <c r="E574" s="6"/>
      <c r="J574" s="7"/>
    </row>
    <row r="575" spans="3:10">
      <c r="C575" s="6"/>
      <c r="D575" s="6"/>
      <c r="E575" s="6"/>
      <c r="J575" s="7"/>
    </row>
    <row r="576" spans="3:10">
      <c r="C576" s="6"/>
      <c r="D576" s="6"/>
      <c r="E576" s="6"/>
      <c r="J576" s="7"/>
    </row>
    <row r="577" spans="3:10">
      <c r="C577" s="6"/>
      <c r="D577" s="6"/>
      <c r="E577" s="6"/>
      <c r="J577" s="7"/>
    </row>
    <row r="578" spans="3:10">
      <c r="C578" s="6"/>
      <c r="D578" s="6"/>
      <c r="E578" s="6"/>
      <c r="J578" s="7"/>
    </row>
    <row r="579" spans="3:10">
      <c r="C579" s="6"/>
      <c r="D579" s="6"/>
      <c r="E579" s="6"/>
      <c r="J579" s="7"/>
    </row>
    <row r="580" spans="3:10">
      <c r="C580" s="6"/>
      <c r="D580" s="6"/>
      <c r="E580" s="6"/>
      <c r="J580" s="7"/>
    </row>
    <row r="581" spans="3:10">
      <c r="C581" s="6"/>
      <c r="D581" s="6"/>
      <c r="E581" s="6"/>
      <c r="J581" s="7"/>
    </row>
    <row r="582" spans="3:10">
      <c r="C582" s="6"/>
      <c r="D582" s="6"/>
      <c r="E582" s="6"/>
      <c r="J582" s="7"/>
    </row>
    <row r="583" spans="3:10">
      <c r="C583" s="6"/>
      <c r="D583" s="6"/>
      <c r="E583" s="6"/>
      <c r="J583" s="7"/>
    </row>
    <row r="584" spans="3:10">
      <c r="C584" s="6"/>
      <c r="D584" s="6"/>
      <c r="E584" s="6"/>
      <c r="J584" s="7"/>
    </row>
    <row r="585" spans="3:10">
      <c r="C585" s="6"/>
      <c r="D585" s="6"/>
      <c r="E585" s="6"/>
      <c r="J585" s="7"/>
    </row>
    <row r="586" spans="3:10">
      <c r="C586" s="6"/>
      <c r="D586" s="6"/>
      <c r="E586" s="6"/>
      <c r="J586" s="7"/>
    </row>
    <row r="587" spans="3:10">
      <c r="C587" s="6"/>
      <c r="D587" s="6"/>
      <c r="E587" s="6"/>
      <c r="J587" s="7"/>
    </row>
    <row r="588" spans="3:10">
      <c r="C588" s="6"/>
      <c r="D588" s="6"/>
      <c r="E588" s="6"/>
      <c r="J588" s="7"/>
    </row>
    <row r="589" spans="3:10">
      <c r="C589" s="6"/>
      <c r="D589" s="6"/>
      <c r="E589" s="6"/>
      <c r="J589" s="7"/>
    </row>
    <row r="590" spans="3:10">
      <c r="C590" s="6"/>
      <c r="D590" s="6"/>
      <c r="E590" s="6"/>
      <c r="J590" s="7"/>
    </row>
    <row r="591" spans="3:10">
      <c r="C591" s="6"/>
      <c r="D591" s="6"/>
      <c r="E591" s="6"/>
      <c r="J591" s="7"/>
    </row>
    <row r="592" spans="3:10">
      <c r="C592" s="6"/>
      <c r="D592" s="6"/>
      <c r="E592" s="6"/>
      <c r="J592" s="7"/>
    </row>
    <row r="593" spans="3:10">
      <c r="C593" s="6"/>
      <c r="D593" s="6"/>
      <c r="E593" s="6"/>
      <c r="J593" s="7"/>
    </row>
    <row r="594" spans="3:10">
      <c r="C594" s="6"/>
      <c r="D594" s="6"/>
      <c r="E594" s="6"/>
      <c r="J594" s="7"/>
    </row>
    <row r="595" spans="3:10">
      <c r="C595" s="6"/>
      <c r="D595" s="6"/>
      <c r="E595" s="6"/>
      <c r="J595" s="7"/>
    </row>
    <row r="596" spans="3:10">
      <c r="C596" s="6"/>
      <c r="D596" s="6"/>
      <c r="E596" s="6"/>
      <c r="J596" s="7"/>
    </row>
    <row r="597" spans="3:10">
      <c r="C597" s="6"/>
      <c r="D597" s="6"/>
      <c r="E597" s="6"/>
      <c r="J597" s="7"/>
    </row>
    <row r="598" spans="3:10">
      <c r="C598" s="6"/>
      <c r="D598" s="6"/>
      <c r="E598" s="6"/>
      <c r="J598" s="7"/>
    </row>
    <row r="599" spans="3:10">
      <c r="C599" s="6"/>
      <c r="D599" s="6"/>
      <c r="E599" s="6"/>
      <c r="J599" s="7"/>
    </row>
    <row r="600" spans="3:10">
      <c r="C600" s="6"/>
      <c r="D600" s="6"/>
      <c r="E600" s="6"/>
      <c r="J600" s="7"/>
    </row>
    <row r="601" spans="3:10">
      <c r="C601" s="6"/>
      <c r="D601" s="6"/>
      <c r="E601" s="6"/>
      <c r="J601" s="7"/>
    </row>
    <row r="602" spans="3:10">
      <c r="C602" s="6"/>
      <c r="D602" s="6"/>
      <c r="E602" s="6"/>
      <c r="J602" s="7"/>
    </row>
    <row r="603" spans="3:10">
      <c r="C603" s="6"/>
      <c r="D603" s="6"/>
      <c r="E603" s="6"/>
      <c r="J603" s="7"/>
    </row>
    <row r="604" spans="3:10">
      <c r="C604" s="6"/>
      <c r="D604" s="6"/>
      <c r="E604" s="6"/>
      <c r="J604" s="7"/>
    </row>
    <row r="605" spans="3:10">
      <c r="C605" s="6"/>
      <c r="D605" s="6"/>
      <c r="E605" s="6"/>
      <c r="J605" s="7"/>
    </row>
    <row r="606" spans="3:10">
      <c r="C606" s="6"/>
      <c r="D606" s="6"/>
      <c r="E606" s="6"/>
      <c r="J606" s="7"/>
    </row>
    <row r="607" spans="3:10">
      <c r="C607" s="6"/>
      <c r="D607" s="6"/>
      <c r="E607" s="6"/>
      <c r="J607" s="7"/>
    </row>
    <row r="608" spans="3:10">
      <c r="C608" s="6"/>
      <c r="D608" s="6"/>
      <c r="E608" s="6"/>
      <c r="J608" s="7"/>
    </row>
    <row r="609" spans="3:10">
      <c r="C609" s="6"/>
      <c r="D609" s="6"/>
      <c r="E609" s="6"/>
      <c r="J609" s="7"/>
    </row>
    <row r="610" spans="3:10">
      <c r="C610" s="6"/>
      <c r="D610" s="6"/>
      <c r="E610" s="6"/>
      <c r="J610" s="7"/>
    </row>
    <row r="611" spans="3:10">
      <c r="C611" s="6"/>
      <c r="D611" s="6"/>
      <c r="E611" s="6"/>
      <c r="J611" s="7"/>
    </row>
    <row r="612" spans="3:10">
      <c r="C612" s="6"/>
      <c r="D612" s="6"/>
      <c r="E612" s="6"/>
      <c r="J612" s="7"/>
    </row>
    <row r="613" spans="3:10">
      <c r="C613" s="6"/>
      <c r="D613" s="6"/>
      <c r="E613" s="6"/>
      <c r="J613" s="7"/>
    </row>
    <row r="614" spans="3:10">
      <c r="C614" s="6"/>
      <c r="D614" s="6"/>
      <c r="E614" s="6"/>
      <c r="J614" s="7"/>
    </row>
    <row r="615" spans="3:10">
      <c r="C615" s="6"/>
      <c r="D615" s="6"/>
      <c r="E615" s="6"/>
      <c r="J615" s="7"/>
    </row>
    <row r="616" spans="3:10">
      <c r="C616" s="6"/>
      <c r="D616" s="6"/>
      <c r="E616" s="6"/>
      <c r="J616" s="7"/>
    </row>
    <row r="617" spans="3:10">
      <c r="C617" s="6"/>
      <c r="D617" s="6"/>
      <c r="E617" s="6"/>
      <c r="J617" s="7"/>
    </row>
    <row r="618" spans="3:10">
      <c r="C618" s="6"/>
      <c r="D618" s="6"/>
      <c r="E618" s="6"/>
      <c r="J618" s="7"/>
    </row>
    <row r="619" spans="3:10">
      <c r="C619" s="6"/>
      <c r="D619" s="6"/>
      <c r="E619" s="6"/>
      <c r="J619" s="7"/>
    </row>
    <row r="620" spans="3:10">
      <c r="C620" s="6"/>
      <c r="D620" s="6"/>
      <c r="E620" s="6"/>
      <c r="J620" s="7"/>
    </row>
    <row r="621" spans="3:10">
      <c r="C621" s="6"/>
      <c r="D621" s="6"/>
      <c r="E621" s="6"/>
      <c r="J621" s="7"/>
    </row>
    <row r="622" spans="3:10">
      <c r="C622" s="6"/>
      <c r="D622" s="6"/>
      <c r="E622" s="6"/>
      <c r="J622" s="7"/>
    </row>
    <row r="623" spans="3:10">
      <c r="C623" s="6"/>
      <c r="D623" s="6"/>
      <c r="E623" s="6"/>
      <c r="J623" s="7"/>
    </row>
    <row r="624" spans="3:10">
      <c r="C624" s="6"/>
      <c r="D624" s="6"/>
      <c r="E624" s="6"/>
      <c r="J624" s="7"/>
    </row>
    <row r="625" spans="3:10">
      <c r="C625" s="6"/>
      <c r="D625" s="6"/>
      <c r="E625" s="6"/>
      <c r="J625" s="7"/>
    </row>
    <row r="626" spans="3:10">
      <c r="C626" s="6"/>
      <c r="D626" s="6"/>
      <c r="E626" s="6"/>
      <c r="J626" s="7"/>
    </row>
    <row r="627" spans="3:10">
      <c r="C627" s="6"/>
      <c r="D627" s="6"/>
      <c r="E627" s="6"/>
      <c r="J627" s="7"/>
    </row>
    <row r="628" spans="3:10">
      <c r="C628" s="6"/>
      <c r="D628" s="6"/>
      <c r="E628" s="6"/>
      <c r="J628" s="7"/>
    </row>
    <row r="629" spans="3:10">
      <c r="C629" s="6"/>
      <c r="D629" s="6"/>
      <c r="E629" s="6"/>
      <c r="J629" s="7"/>
    </row>
    <row r="630" spans="3:10">
      <c r="C630" s="6"/>
      <c r="D630" s="6"/>
      <c r="E630" s="6"/>
      <c r="J630" s="7"/>
    </row>
    <row r="631" spans="3:10">
      <c r="C631" s="6"/>
      <c r="D631" s="6"/>
      <c r="E631" s="6"/>
      <c r="J631" s="7"/>
    </row>
    <row r="632" spans="3:10">
      <c r="C632" s="6"/>
      <c r="D632" s="6"/>
      <c r="E632" s="6"/>
      <c r="J632" s="7"/>
    </row>
    <row r="633" spans="3:10">
      <c r="C633" s="6"/>
      <c r="D633" s="6"/>
      <c r="E633" s="6"/>
      <c r="J633" s="7"/>
    </row>
    <row r="634" spans="3:10">
      <c r="C634" s="6"/>
      <c r="D634" s="6"/>
      <c r="E634" s="6"/>
      <c r="J634" s="7"/>
    </row>
    <row r="635" spans="3:10">
      <c r="C635" s="6"/>
      <c r="D635" s="6"/>
      <c r="E635" s="6"/>
      <c r="J635" s="7"/>
    </row>
    <row r="636" spans="3:10">
      <c r="C636" s="6"/>
      <c r="D636" s="6"/>
      <c r="E636" s="6"/>
      <c r="J636" s="7"/>
    </row>
    <row r="637" spans="3:10">
      <c r="C637" s="6"/>
      <c r="D637" s="6"/>
      <c r="E637" s="6"/>
      <c r="J637" s="7"/>
    </row>
    <row r="638" spans="3:10">
      <c r="C638" s="6"/>
      <c r="D638" s="6"/>
      <c r="E638" s="6"/>
      <c r="J638" s="7"/>
    </row>
    <row r="639" spans="3:10">
      <c r="C639" s="6"/>
      <c r="D639" s="6"/>
      <c r="E639" s="6"/>
      <c r="J639" s="7"/>
    </row>
    <row r="640" spans="3:10">
      <c r="C640" s="6"/>
      <c r="D640" s="6"/>
      <c r="E640" s="6"/>
      <c r="J640" s="7"/>
    </row>
    <row r="641" spans="3:10">
      <c r="C641" s="6"/>
      <c r="D641" s="6"/>
      <c r="E641" s="6"/>
      <c r="J641" s="7"/>
    </row>
    <row r="642" spans="3:10">
      <c r="C642" s="6"/>
      <c r="D642" s="6"/>
      <c r="E642" s="6"/>
      <c r="J642" s="7"/>
    </row>
    <row r="643" spans="3:10">
      <c r="C643" s="6"/>
      <c r="D643" s="6"/>
      <c r="E643" s="6"/>
      <c r="J643" s="7"/>
    </row>
    <row r="644" spans="3:10">
      <c r="C644" s="6"/>
      <c r="D644" s="6"/>
      <c r="E644" s="6"/>
      <c r="J644" s="7"/>
    </row>
    <row r="645" spans="3:10">
      <c r="C645" s="6"/>
      <c r="D645" s="6"/>
      <c r="E645" s="6"/>
      <c r="J645" s="7"/>
    </row>
    <row r="646" spans="3:10">
      <c r="C646" s="6"/>
      <c r="D646" s="6"/>
      <c r="E646" s="6"/>
      <c r="J646" s="7"/>
    </row>
    <row r="647" spans="3:10">
      <c r="C647" s="6"/>
      <c r="D647" s="6"/>
      <c r="E647" s="6"/>
      <c r="J647" s="7"/>
    </row>
    <row r="648" spans="3:10">
      <c r="C648" s="6"/>
      <c r="D648" s="6"/>
      <c r="E648" s="6"/>
      <c r="J648" s="7"/>
    </row>
    <row r="649" spans="3:10">
      <c r="C649" s="6"/>
      <c r="D649" s="6"/>
      <c r="E649" s="6"/>
      <c r="J649" s="7"/>
    </row>
    <row r="650" spans="3:10">
      <c r="C650" s="6"/>
      <c r="D650" s="6"/>
      <c r="E650" s="6"/>
      <c r="J650" s="7"/>
    </row>
    <row r="651" spans="3:10">
      <c r="C651" s="6"/>
      <c r="D651" s="6"/>
      <c r="E651" s="6"/>
      <c r="J651" s="7"/>
    </row>
    <row r="652" spans="3:10">
      <c r="C652" s="6"/>
      <c r="D652" s="6"/>
      <c r="E652" s="6"/>
      <c r="J652" s="7"/>
    </row>
    <row r="653" spans="3:10">
      <c r="C653" s="6"/>
      <c r="D653" s="6"/>
      <c r="E653" s="6"/>
      <c r="J653" s="7"/>
    </row>
    <row r="654" spans="3:10">
      <c r="C654" s="6"/>
      <c r="D654" s="6"/>
      <c r="E654" s="6"/>
      <c r="J654" s="7"/>
    </row>
    <row r="655" spans="3:10">
      <c r="C655" s="6"/>
      <c r="D655" s="6"/>
      <c r="E655" s="6"/>
      <c r="J655" s="7"/>
    </row>
    <row r="656" spans="3:10">
      <c r="C656" s="6"/>
      <c r="D656" s="6"/>
      <c r="E656" s="6"/>
      <c r="J656" s="7"/>
    </row>
    <row r="657" spans="3:10">
      <c r="C657" s="6"/>
      <c r="D657" s="6"/>
      <c r="E657" s="6"/>
      <c r="J657" s="7"/>
    </row>
    <row r="658" spans="3:10">
      <c r="C658" s="6"/>
      <c r="D658" s="6"/>
      <c r="E658" s="6"/>
      <c r="J658" s="7"/>
    </row>
    <row r="659" spans="3:10">
      <c r="C659" s="6"/>
      <c r="D659" s="6"/>
      <c r="E659" s="6"/>
      <c r="J659" s="7"/>
    </row>
    <row r="660" spans="3:10">
      <c r="C660" s="6"/>
      <c r="D660" s="6"/>
      <c r="E660" s="6"/>
      <c r="J660" s="7"/>
    </row>
    <row r="661" spans="3:10">
      <c r="C661" s="6"/>
      <c r="D661" s="6"/>
      <c r="E661" s="6"/>
      <c r="J661" s="7"/>
    </row>
    <row r="662" spans="3:10">
      <c r="C662" s="6"/>
      <c r="D662" s="6"/>
      <c r="E662" s="6"/>
      <c r="J662" s="7"/>
    </row>
    <row r="663" spans="3:10">
      <c r="C663" s="6"/>
      <c r="D663" s="6"/>
      <c r="E663" s="6"/>
      <c r="J663" s="7"/>
    </row>
    <row r="664" spans="3:10">
      <c r="C664" s="6"/>
      <c r="D664" s="6"/>
      <c r="E664" s="6"/>
      <c r="J664" s="7"/>
    </row>
    <row r="665" spans="3:10">
      <c r="C665" s="6"/>
      <c r="D665" s="6"/>
      <c r="E665" s="6"/>
      <c r="J665" s="7"/>
    </row>
    <row r="666" spans="3:10">
      <c r="C666" s="6"/>
      <c r="D666" s="6"/>
      <c r="E666" s="6"/>
      <c r="J666" s="7"/>
    </row>
    <row r="667" spans="3:10">
      <c r="C667" s="6"/>
      <c r="D667" s="6"/>
      <c r="E667" s="6"/>
      <c r="J667" s="7"/>
    </row>
    <row r="668" spans="3:10">
      <c r="C668" s="6"/>
      <c r="D668" s="6"/>
      <c r="E668" s="6"/>
      <c r="J668" s="7"/>
    </row>
    <row r="669" spans="3:10">
      <c r="C669" s="6"/>
      <c r="D669" s="6"/>
      <c r="E669" s="6"/>
      <c r="J669" s="7"/>
    </row>
    <row r="670" spans="3:10">
      <c r="C670" s="6"/>
      <c r="D670" s="6"/>
      <c r="E670" s="6"/>
      <c r="J670" s="7"/>
    </row>
    <row r="671" spans="3:10">
      <c r="C671" s="6"/>
      <c r="D671" s="6"/>
      <c r="E671" s="6"/>
      <c r="J671" s="7"/>
    </row>
    <row r="672" spans="3:10">
      <c r="C672" s="6"/>
      <c r="D672" s="6"/>
      <c r="E672" s="6"/>
      <c r="J672" s="7"/>
    </row>
    <row r="673" spans="3:10">
      <c r="C673" s="6"/>
      <c r="D673" s="6"/>
      <c r="E673" s="6"/>
      <c r="J673" s="7"/>
    </row>
    <row r="674" spans="3:10">
      <c r="C674" s="6"/>
      <c r="D674" s="6"/>
      <c r="E674" s="6"/>
      <c r="J674" s="7"/>
    </row>
    <row r="675" spans="3:10">
      <c r="C675" s="6"/>
      <c r="D675" s="6"/>
      <c r="E675" s="6"/>
      <c r="J675" s="7"/>
    </row>
    <row r="676" spans="3:10">
      <c r="C676" s="6"/>
      <c r="D676" s="6"/>
      <c r="E676" s="6"/>
      <c r="J676" s="7"/>
    </row>
    <row r="677" spans="3:10">
      <c r="C677" s="6"/>
      <c r="D677" s="6"/>
      <c r="E677" s="6"/>
      <c r="J677" s="7"/>
    </row>
    <row r="678" spans="3:10">
      <c r="C678" s="6"/>
      <c r="D678" s="6"/>
      <c r="E678" s="6"/>
      <c r="J678" s="7"/>
    </row>
    <row r="679" spans="3:10">
      <c r="C679" s="6"/>
      <c r="D679" s="6"/>
      <c r="E679" s="6"/>
      <c r="J679" s="7"/>
    </row>
    <row r="680" spans="3:10">
      <c r="C680" s="6"/>
      <c r="D680" s="6"/>
      <c r="E680" s="6"/>
      <c r="J680" s="7"/>
    </row>
    <row r="681" spans="3:10">
      <c r="C681" s="6"/>
      <c r="D681" s="6"/>
      <c r="E681" s="6"/>
      <c r="J681" s="7"/>
    </row>
    <row r="682" spans="3:10">
      <c r="C682" s="6"/>
      <c r="D682" s="6"/>
      <c r="E682" s="6"/>
      <c r="J682" s="7"/>
    </row>
    <row r="683" spans="3:10">
      <c r="C683" s="6"/>
      <c r="D683" s="6"/>
      <c r="E683" s="6"/>
      <c r="J683" s="7"/>
    </row>
    <row r="684" spans="3:10">
      <c r="C684" s="6"/>
      <c r="D684" s="6"/>
      <c r="E684" s="6"/>
      <c r="J684" s="7"/>
    </row>
    <row r="685" spans="3:10">
      <c r="C685" s="6"/>
      <c r="D685" s="6"/>
      <c r="E685" s="6"/>
      <c r="J685" s="7"/>
    </row>
    <row r="686" spans="3:10">
      <c r="C686" s="6"/>
      <c r="D686" s="6"/>
      <c r="E686" s="6"/>
      <c r="J686" s="7"/>
    </row>
    <row r="687" spans="3:10">
      <c r="C687" s="6"/>
      <c r="D687" s="6"/>
      <c r="E687" s="6"/>
      <c r="J687" s="7"/>
    </row>
    <row r="688" spans="3:10">
      <c r="C688" s="6"/>
      <c r="D688" s="6"/>
      <c r="E688" s="6"/>
      <c r="J688" s="7"/>
    </row>
    <row r="689" spans="3:10">
      <c r="C689" s="6"/>
      <c r="D689" s="6"/>
      <c r="E689" s="6"/>
      <c r="J689" s="7"/>
    </row>
    <row r="690" spans="3:10">
      <c r="C690" s="6"/>
      <c r="D690" s="6"/>
      <c r="E690" s="6"/>
      <c r="J690" s="7"/>
    </row>
    <row r="691" spans="3:10">
      <c r="C691" s="6"/>
      <c r="D691" s="6"/>
      <c r="E691" s="6"/>
      <c r="J691" s="7"/>
    </row>
    <row r="692" spans="3:10">
      <c r="C692" s="6"/>
      <c r="D692" s="6"/>
      <c r="E692" s="6"/>
      <c r="J692" s="7"/>
    </row>
    <row r="693" spans="3:10">
      <c r="C693" s="6"/>
      <c r="D693" s="6"/>
      <c r="E693" s="6"/>
      <c r="J693" s="7"/>
    </row>
    <row r="694" spans="3:10">
      <c r="C694" s="6"/>
      <c r="D694" s="6"/>
      <c r="E694" s="6"/>
      <c r="J694" s="7"/>
    </row>
    <row r="695" spans="3:10">
      <c r="C695" s="6"/>
      <c r="D695" s="6"/>
      <c r="E695" s="6"/>
      <c r="J695" s="7"/>
    </row>
    <row r="696" spans="3:10">
      <c r="C696" s="6"/>
      <c r="D696" s="6"/>
      <c r="E696" s="6"/>
      <c r="J696" s="7"/>
    </row>
    <row r="697" spans="3:10">
      <c r="C697" s="6"/>
      <c r="D697" s="6"/>
      <c r="E697" s="6"/>
      <c r="J697" s="7"/>
    </row>
    <row r="698" spans="3:10">
      <c r="C698" s="6"/>
      <c r="D698" s="6"/>
      <c r="E698" s="6"/>
      <c r="J698" s="7"/>
    </row>
    <row r="699" spans="3:10">
      <c r="C699" s="6"/>
      <c r="D699" s="6"/>
      <c r="E699" s="6"/>
      <c r="J699" s="7"/>
    </row>
    <row r="700" spans="3:10">
      <c r="C700" s="6"/>
      <c r="D700" s="6"/>
      <c r="E700" s="6"/>
      <c r="J700" s="7"/>
    </row>
    <row r="701" spans="3:10">
      <c r="C701" s="6"/>
      <c r="D701" s="6"/>
      <c r="E701" s="6"/>
      <c r="J701" s="7"/>
    </row>
    <row r="702" spans="3:10">
      <c r="C702" s="6"/>
      <c r="D702" s="6"/>
      <c r="E702" s="6"/>
      <c r="J702" s="7"/>
    </row>
    <row r="703" spans="3:10">
      <c r="C703" s="6"/>
      <c r="D703" s="6"/>
      <c r="E703" s="6"/>
      <c r="J703" s="7"/>
    </row>
    <row r="704" spans="3:10">
      <c r="C704" s="6"/>
      <c r="D704" s="6"/>
      <c r="E704" s="6"/>
      <c r="J704" s="7"/>
    </row>
    <row r="705" spans="3:10">
      <c r="C705" s="6"/>
      <c r="D705" s="6"/>
      <c r="E705" s="6"/>
      <c r="J705" s="7"/>
    </row>
    <row r="706" spans="3:10">
      <c r="C706" s="6"/>
      <c r="D706" s="6"/>
      <c r="E706" s="6"/>
      <c r="J706" s="7"/>
    </row>
    <row r="707" spans="3:10">
      <c r="C707" s="6"/>
      <c r="D707" s="6"/>
      <c r="E707" s="6"/>
      <c r="J707" s="7"/>
    </row>
    <row r="708" spans="3:10">
      <c r="C708" s="6"/>
      <c r="D708" s="6"/>
      <c r="E708" s="6"/>
      <c r="J708" s="7"/>
    </row>
    <row r="709" spans="3:10">
      <c r="C709" s="6"/>
      <c r="D709" s="6"/>
      <c r="E709" s="6"/>
      <c r="J709" s="7"/>
    </row>
    <row r="710" spans="3:10">
      <c r="C710" s="6"/>
      <c r="D710" s="6"/>
      <c r="E710" s="6"/>
      <c r="J710" s="7"/>
    </row>
    <row r="711" spans="3:10">
      <c r="C711" s="6"/>
      <c r="D711" s="6"/>
      <c r="E711" s="6"/>
      <c r="J711" s="7"/>
    </row>
    <row r="712" spans="3:10">
      <c r="C712" s="6"/>
      <c r="D712" s="6"/>
      <c r="E712" s="6"/>
      <c r="J712" s="7"/>
    </row>
    <row r="713" spans="3:10">
      <c r="C713" s="6"/>
      <c r="D713" s="6"/>
      <c r="E713" s="6"/>
      <c r="J713" s="7"/>
    </row>
    <row r="714" spans="3:10">
      <c r="C714" s="6"/>
      <c r="D714" s="6"/>
      <c r="E714" s="6"/>
      <c r="J714" s="7"/>
    </row>
    <row r="715" spans="3:10">
      <c r="C715" s="6"/>
      <c r="D715" s="6"/>
      <c r="E715" s="6"/>
      <c r="J715" s="7"/>
    </row>
    <row r="716" spans="3:10">
      <c r="C716" s="6"/>
      <c r="D716" s="6"/>
      <c r="E716" s="6"/>
      <c r="J716" s="7"/>
    </row>
    <row r="717" spans="3:10">
      <c r="C717" s="6"/>
      <c r="D717" s="6"/>
      <c r="E717" s="6"/>
      <c r="J717" s="7"/>
    </row>
    <row r="718" spans="3:10">
      <c r="C718" s="6"/>
      <c r="D718" s="6"/>
      <c r="E718" s="6"/>
      <c r="J718" s="7"/>
    </row>
    <row r="719" spans="3:10">
      <c r="C719" s="6"/>
      <c r="D719" s="6"/>
      <c r="E719" s="6"/>
      <c r="J719" s="7"/>
    </row>
    <row r="720" spans="3:10">
      <c r="C720" s="6"/>
      <c r="D720" s="6"/>
      <c r="E720" s="6"/>
      <c r="J720" s="7"/>
    </row>
    <row r="721" spans="3:10">
      <c r="C721" s="6"/>
      <c r="D721" s="6"/>
      <c r="E721" s="6"/>
      <c r="J721" s="7"/>
    </row>
    <row r="722" spans="3:10">
      <c r="C722" s="6"/>
      <c r="D722" s="6"/>
      <c r="E722" s="6"/>
      <c r="J722" s="7"/>
    </row>
    <row r="723" spans="3:10">
      <c r="C723" s="6"/>
      <c r="D723" s="6"/>
      <c r="E723" s="6"/>
      <c r="J723" s="7"/>
    </row>
    <row r="724" spans="3:10">
      <c r="C724" s="6"/>
      <c r="D724" s="6"/>
      <c r="E724" s="6"/>
      <c r="J724" s="7"/>
    </row>
    <row r="725" spans="3:10">
      <c r="C725" s="6"/>
      <c r="D725" s="6"/>
      <c r="E725" s="6"/>
      <c r="J725" s="7"/>
    </row>
    <row r="726" spans="3:10">
      <c r="C726" s="6"/>
      <c r="D726" s="6"/>
      <c r="E726" s="6"/>
      <c r="J726" s="7"/>
    </row>
    <row r="727" spans="3:10">
      <c r="C727" s="6"/>
      <c r="D727" s="6"/>
      <c r="E727" s="6"/>
      <c r="J727" s="7"/>
    </row>
    <row r="728" spans="3:10">
      <c r="C728" s="6"/>
      <c r="D728" s="6"/>
      <c r="E728" s="6"/>
      <c r="J728" s="7"/>
    </row>
    <row r="729" spans="3:10">
      <c r="C729" s="6"/>
      <c r="D729" s="6"/>
      <c r="E729" s="6"/>
      <c r="J729" s="7"/>
    </row>
    <row r="730" spans="3:10">
      <c r="C730" s="6"/>
      <c r="D730" s="6"/>
      <c r="E730" s="6"/>
      <c r="J730" s="7"/>
    </row>
    <row r="731" spans="3:10">
      <c r="C731" s="6"/>
      <c r="D731" s="6"/>
      <c r="E731" s="6"/>
      <c r="J731" s="7"/>
    </row>
    <row r="732" spans="3:10">
      <c r="C732" s="6"/>
      <c r="D732" s="6"/>
      <c r="E732" s="6"/>
      <c r="J732" s="7"/>
    </row>
    <row r="733" spans="3:10">
      <c r="C733" s="6"/>
      <c r="D733" s="6"/>
      <c r="E733" s="6"/>
      <c r="J733" s="7"/>
    </row>
    <row r="734" spans="3:10">
      <c r="C734" s="6"/>
      <c r="D734" s="6"/>
      <c r="E734" s="6"/>
      <c r="J734" s="7"/>
    </row>
    <row r="735" spans="3:10">
      <c r="C735" s="6"/>
      <c r="D735" s="6"/>
      <c r="E735" s="6"/>
      <c r="J735" s="7"/>
    </row>
    <row r="736" spans="3:10">
      <c r="C736" s="6"/>
      <c r="D736" s="6"/>
      <c r="E736" s="6"/>
      <c r="J736" s="7"/>
    </row>
    <row r="737" spans="3:10">
      <c r="C737" s="6"/>
      <c r="D737" s="6"/>
      <c r="E737" s="6"/>
      <c r="J737" s="7"/>
    </row>
    <row r="738" spans="3:10">
      <c r="C738" s="6"/>
      <c r="D738" s="6"/>
      <c r="E738" s="6"/>
      <c r="J738" s="7"/>
    </row>
    <row r="739" spans="3:10">
      <c r="C739" s="6"/>
      <c r="D739" s="6"/>
      <c r="E739" s="6"/>
      <c r="J739" s="7"/>
    </row>
    <row r="740" spans="3:10">
      <c r="C740" s="6"/>
      <c r="D740" s="6"/>
      <c r="E740" s="6"/>
      <c r="J740" s="7"/>
    </row>
    <row r="741" spans="3:10">
      <c r="C741" s="6"/>
      <c r="D741" s="6"/>
      <c r="E741" s="6"/>
      <c r="J741" s="7"/>
    </row>
    <row r="742" spans="3:10">
      <c r="C742" s="6"/>
      <c r="D742" s="6"/>
      <c r="E742" s="6"/>
      <c r="J742" s="7"/>
    </row>
    <row r="743" spans="3:10">
      <c r="C743" s="6"/>
      <c r="D743" s="6"/>
      <c r="E743" s="6"/>
      <c r="J743" s="7"/>
    </row>
    <row r="744" spans="3:10">
      <c r="C744" s="6"/>
      <c r="D744" s="6"/>
      <c r="E744" s="6"/>
      <c r="J744" s="7"/>
    </row>
    <row r="745" spans="3:10">
      <c r="C745" s="6"/>
      <c r="D745" s="6"/>
      <c r="E745" s="6"/>
      <c r="J745" s="7"/>
    </row>
    <row r="746" spans="3:10">
      <c r="C746" s="6"/>
      <c r="D746" s="6"/>
      <c r="E746" s="6"/>
      <c r="J746" s="7"/>
    </row>
    <row r="747" spans="3:10">
      <c r="C747" s="6"/>
      <c r="D747" s="6"/>
      <c r="E747" s="6"/>
      <c r="J747" s="7"/>
    </row>
    <row r="748" spans="3:10">
      <c r="C748" s="6"/>
      <c r="D748" s="6"/>
      <c r="E748" s="6"/>
      <c r="J748" s="7"/>
    </row>
    <row r="749" spans="3:10">
      <c r="C749" s="6"/>
      <c r="D749" s="6"/>
      <c r="E749" s="6"/>
      <c r="J749" s="7"/>
    </row>
    <row r="750" spans="3:10">
      <c r="C750" s="6"/>
      <c r="D750" s="6"/>
      <c r="E750" s="6"/>
      <c r="J750" s="7"/>
    </row>
    <row r="751" spans="3:10">
      <c r="C751" s="6"/>
      <c r="D751" s="6"/>
      <c r="E751" s="6"/>
      <c r="J751" s="7"/>
    </row>
    <row r="752" spans="3:10">
      <c r="C752" s="6"/>
      <c r="D752" s="6"/>
      <c r="E752" s="6"/>
      <c r="J752" s="7"/>
    </row>
    <row r="753" spans="3:10">
      <c r="C753" s="6"/>
      <c r="D753" s="6"/>
      <c r="E753" s="6"/>
      <c r="J753" s="7"/>
    </row>
    <row r="754" spans="3:10">
      <c r="C754" s="6"/>
      <c r="D754" s="6"/>
      <c r="E754" s="6"/>
      <c r="J754" s="7"/>
    </row>
    <row r="755" spans="3:10">
      <c r="C755" s="6"/>
      <c r="D755" s="6"/>
      <c r="E755" s="6"/>
      <c r="J755" s="7"/>
    </row>
    <row r="756" spans="3:10">
      <c r="C756" s="6"/>
      <c r="D756" s="6"/>
      <c r="E756" s="6"/>
      <c r="J756" s="7"/>
    </row>
    <row r="757" spans="3:10">
      <c r="C757" s="6"/>
      <c r="D757" s="6"/>
      <c r="E757" s="6"/>
      <c r="J757" s="7"/>
    </row>
    <row r="758" spans="3:10">
      <c r="C758" s="6"/>
      <c r="D758" s="6"/>
      <c r="E758" s="6"/>
      <c r="J758" s="7"/>
    </row>
    <row r="759" spans="3:10">
      <c r="C759" s="6"/>
      <c r="D759" s="6"/>
      <c r="E759" s="6"/>
      <c r="J759" s="7"/>
    </row>
    <row r="760" spans="3:10">
      <c r="C760" s="6"/>
      <c r="D760" s="6"/>
      <c r="E760" s="6"/>
      <c r="J760" s="7"/>
    </row>
    <row r="761" spans="3:10">
      <c r="C761" s="6"/>
      <c r="D761" s="6"/>
      <c r="E761" s="6"/>
      <c r="J761" s="7"/>
    </row>
    <row r="762" spans="3:10">
      <c r="C762" s="6"/>
      <c r="D762" s="6"/>
      <c r="E762" s="6"/>
      <c r="J762" s="7"/>
    </row>
    <row r="763" spans="3:10">
      <c r="C763" s="6"/>
      <c r="D763" s="6"/>
      <c r="E763" s="6"/>
      <c r="J763" s="7"/>
    </row>
    <row r="764" spans="3:10">
      <c r="C764" s="6"/>
      <c r="D764" s="6"/>
      <c r="E764" s="6"/>
      <c r="J764" s="7"/>
    </row>
    <row r="765" spans="3:10">
      <c r="C765" s="6"/>
      <c r="D765" s="6"/>
      <c r="E765" s="6"/>
      <c r="J765" s="7"/>
    </row>
    <row r="766" spans="3:10">
      <c r="C766" s="6"/>
      <c r="D766" s="6"/>
      <c r="E766" s="6"/>
      <c r="J766" s="7"/>
    </row>
    <row r="767" spans="3:10">
      <c r="C767" s="6"/>
      <c r="D767" s="6"/>
      <c r="E767" s="6"/>
      <c r="J767" s="7"/>
    </row>
    <row r="768" spans="3:10">
      <c r="C768" s="6"/>
      <c r="D768" s="6"/>
      <c r="E768" s="6"/>
      <c r="J768" s="7"/>
    </row>
    <row r="769" spans="3:10">
      <c r="C769" s="6"/>
      <c r="D769" s="6"/>
      <c r="E769" s="6"/>
      <c r="J769" s="7"/>
    </row>
    <row r="770" spans="3:10">
      <c r="C770" s="6"/>
      <c r="D770" s="6"/>
      <c r="E770" s="6"/>
      <c r="J770" s="7"/>
    </row>
    <row r="771" spans="3:10">
      <c r="C771" s="6"/>
      <c r="D771" s="6"/>
      <c r="E771" s="6"/>
      <c r="J771" s="7"/>
    </row>
    <row r="772" spans="3:10">
      <c r="C772" s="6"/>
      <c r="D772" s="6"/>
      <c r="E772" s="6"/>
      <c r="J772" s="7"/>
    </row>
    <row r="773" spans="3:10">
      <c r="C773" s="6"/>
      <c r="D773" s="6"/>
      <c r="E773" s="6"/>
      <c r="J773" s="7"/>
    </row>
    <row r="774" spans="3:10">
      <c r="C774" s="6"/>
      <c r="D774" s="6"/>
      <c r="E774" s="6"/>
      <c r="J774" s="7"/>
    </row>
    <row r="775" spans="3:10">
      <c r="C775" s="6"/>
      <c r="D775" s="6"/>
      <c r="E775" s="6"/>
      <c r="J775" s="7"/>
    </row>
    <row r="776" spans="3:10">
      <c r="C776" s="6"/>
      <c r="D776" s="6"/>
      <c r="E776" s="6"/>
      <c r="J776" s="7"/>
    </row>
    <row r="777" spans="3:10">
      <c r="C777" s="6"/>
      <c r="D777" s="6"/>
      <c r="E777" s="6"/>
      <c r="J777" s="7"/>
    </row>
    <row r="778" spans="3:10">
      <c r="C778" s="6"/>
      <c r="D778" s="6"/>
      <c r="E778" s="6"/>
      <c r="J778" s="7"/>
    </row>
    <row r="779" spans="3:10">
      <c r="C779" s="6"/>
      <c r="D779" s="6"/>
      <c r="E779" s="6"/>
      <c r="J779" s="7"/>
    </row>
    <row r="780" spans="3:10">
      <c r="C780" s="6"/>
      <c r="D780" s="6"/>
      <c r="E780" s="6"/>
      <c r="J780" s="7"/>
    </row>
    <row r="781" spans="3:10">
      <c r="C781" s="6"/>
      <c r="D781" s="6"/>
      <c r="E781" s="6"/>
      <c r="J781" s="7"/>
    </row>
    <row r="782" spans="3:10">
      <c r="C782" s="6"/>
      <c r="D782" s="6"/>
      <c r="E782" s="6"/>
      <c r="J782" s="7"/>
    </row>
    <row r="783" spans="3:10">
      <c r="C783" s="6"/>
      <c r="D783" s="6"/>
      <c r="E783" s="6"/>
      <c r="J783" s="7"/>
    </row>
    <row r="784" spans="3:10">
      <c r="C784" s="6"/>
      <c r="D784" s="6"/>
      <c r="E784" s="6"/>
      <c r="J784" s="7"/>
    </row>
    <row r="785" spans="3:10">
      <c r="C785" s="6"/>
      <c r="D785" s="6"/>
      <c r="E785" s="6"/>
      <c r="J785" s="7"/>
    </row>
    <row r="786" spans="3:10">
      <c r="C786" s="6"/>
      <c r="D786" s="6"/>
      <c r="E786" s="6"/>
      <c r="J786" s="7"/>
    </row>
    <row r="787" spans="3:10">
      <c r="C787" s="6"/>
      <c r="D787" s="6"/>
      <c r="E787" s="6"/>
      <c r="J787" s="7"/>
    </row>
    <row r="788" spans="3:10">
      <c r="C788" s="6"/>
      <c r="D788" s="6"/>
      <c r="E788" s="6"/>
      <c r="J788" s="7"/>
    </row>
    <row r="789" spans="3:10">
      <c r="C789" s="6"/>
      <c r="D789" s="6"/>
      <c r="E789" s="6"/>
      <c r="J789" s="7"/>
    </row>
    <row r="790" spans="3:10">
      <c r="C790" s="6"/>
      <c r="D790" s="6"/>
      <c r="E790" s="6"/>
      <c r="J790" s="7"/>
    </row>
    <row r="791" spans="3:10">
      <c r="C791" s="6"/>
      <c r="D791" s="6"/>
      <c r="E791" s="6"/>
      <c r="J791" s="7"/>
    </row>
    <row r="792" spans="3:10">
      <c r="C792" s="6"/>
      <c r="D792" s="6"/>
      <c r="E792" s="6"/>
      <c r="J792" s="7"/>
    </row>
    <row r="793" spans="3:10">
      <c r="C793" s="6"/>
      <c r="D793" s="6"/>
      <c r="E793" s="6"/>
      <c r="J793" s="7"/>
    </row>
    <row r="794" spans="3:10">
      <c r="C794" s="6"/>
      <c r="D794" s="6"/>
      <c r="E794" s="6"/>
      <c r="J794" s="7"/>
    </row>
    <row r="795" spans="3:10">
      <c r="C795" s="6"/>
      <c r="D795" s="6"/>
      <c r="E795" s="6"/>
      <c r="J795" s="7"/>
    </row>
    <row r="796" spans="3:10">
      <c r="C796" s="6"/>
      <c r="D796" s="6"/>
      <c r="E796" s="6"/>
      <c r="J796" s="7"/>
    </row>
    <row r="797" spans="3:10">
      <c r="C797" s="6"/>
      <c r="D797" s="6"/>
      <c r="E797" s="6"/>
      <c r="J797" s="7"/>
    </row>
    <row r="798" spans="3:10">
      <c r="C798" s="6"/>
      <c r="D798" s="6"/>
      <c r="E798" s="6"/>
      <c r="J798" s="7"/>
    </row>
    <row r="799" spans="3:10">
      <c r="C799" s="6"/>
      <c r="D799" s="6"/>
      <c r="E799" s="6"/>
      <c r="J799" s="7"/>
    </row>
    <row r="800" spans="3:10">
      <c r="C800" s="6"/>
      <c r="D800" s="6"/>
      <c r="E800" s="6"/>
      <c r="J800" s="7"/>
    </row>
    <row r="801" spans="3:10">
      <c r="C801" s="6"/>
      <c r="D801" s="6"/>
      <c r="E801" s="6"/>
      <c r="J801" s="7"/>
    </row>
    <row r="802" spans="3:10">
      <c r="C802" s="6"/>
      <c r="D802" s="6"/>
      <c r="E802" s="6"/>
      <c r="J802" s="7"/>
    </row>
    <row r="803" spans="3:10">
      <c r="C803" s="6"/>
      <c r="D803" s="6"/>
      <c r="E803" s="6"/>
      <c r="J803" s="7"/>
    </row>
    <row r="804" spans="3:10">
      <c r="C804" s="6"/>
      <c r="D804" s="6"/>
      <c r="E804" s="6"/>
      <c r="J804" s="7"/>
    </row>
    <row r="805" spans="3:10">
      <c r="C805" s="6"/>
      <c r="D805" s="6"/>
      <c r="E805" s="6"/>
      <c r="J805" s="7"/>
    </row>
    <row r="806" spans="3:10">
      <c r="C806" s="6"/>
      <c r="D806" s="6"/>
      <c r="E806" s="6"/>
      <c r="J806" s="7"/>
    </row>
    <row r="807" spans="3:10">
      <c r="C807" s="6"/>
      <c r="D807" s="6"/>
      <c r="E807" s="6"/>
      <c r="J807" s="7"/>
    </row>
    <row r="808" spans="3:10">
      <c r="C808" s="6"/>
      <c r="D808" s="6"/>
      <c r="E808" s="6"/>
      <c r="J808" s="7"/>
    </row>
    <row r="809" spans="3:10">
      <c r="C809" s="6"/>
      <c r="D809" s="6"/>
      <c r="E809" s="6"/>
      <c r="J809" s="7"/>
    </row>
    <row r="810" spans="3:10">
      <c r="C810" s="6"/>
      <c r="D810" s="6"/>
      <c r="E810" s="6"/>
      <c r="J810" s="7"/>
    </row>
    <row r="811" spans="3:10">
      <c r="C811" s="6"/>
      <c r="D811" s="6"/>
      <c r="E811" s="6"/>
      <c r="J811" s="7"/>
    </row>
    <row r="812" spans="3:10">
      <c r="C812" s="6"/>
      <c r="D812" s="6"/>
      <c r="E812" s="6"/>
      <c r="J812" s="7"/>
    </row>
    <row r="813" spans="3:10">
      <c r="C813" s="6"/>
      <c r="D813" s="6"/>
      <c r="E813" s="6"/>
      <c r="J813" s="7"/>
    </row>
    <row r="814" spans="3:10">
      <c r="C814" s="6"/>
      <c r="D814" s="6"/>
      <c r="E814" s="6"/>
      <c r="J814" s="7"/>
    </row>
    <row r="815" spans="3:10">
      <c r="C815" s="6"/>
      <c r="D815" s="6"/>
      <c r="E815" s="6"/>
      <c r="J815" s="7"/>
    </row>
    <row r="816" spans="3:10">
      <c r="C816" s="6"/>
      <c r="D816" s="6"/>
      <c r="E816" s="6"/>
      <c r="J816" s="7"/>
    </row>
    <row r="817" spans="3:10">
      <c r="C817" s="6"/>
      <c r="D817" s="6"/>
      <c r="E817" s="6"/>
      <c r="J817" s="7"/>
    </row>
    <row r="818" spans="3:10">
      <c r="C818" s="6"/>
      <c r="D818" s="6"/>
      <c r="E818" s="6"/>
      <c r="J818" s="7"/>
    </row>
    <row r="819" spans="3:10">
      <c r="C819" s="6"/>
      <c r="D819" s="6"/>
      <c r="E819" s="6"/>
      <c r="J819" s="7"/>
    </row>
    <row r="820" spans="3:10">
      <c r="C820" s="6"/>
      <c r="D820" s="6"/>
      <c r="E820" s="6"/>
      <c r="J820" s="7"/>
    </row>
    <row r="821" spans="3:10">
      <c r="C821" s="6"/>
      <c r="D821" s="6"/>
      <c r="E821" s="6"/>
      <c r="J821" s="7"/>
    </row>
    <row r="822" spans="3:10">
      <c r="C822" s="6"/>
      <c r="D822" s="6"/>
      <c r="E822" s="6"/>
      <c r="J822" s="7"/>
    </row>
    <row r="823" spans="3:10">
      <c r="C823" s="6"/>
      <c r="D823" s="6"/>
      <c r="E823" s="6"/>
      <c r="J823" s="7"/>
    </row>
    <row r="824" spans="3:10">
      <c r="C824" s="6"/>
      <c r="D824" s="6"/>
      <c r="E824" s="6"/>
      <c r="J824" s="7"/>
    </row>
    <row r="825" spans="3:10">
      <c r="C825" s="6"/>
      <c r="D825" s="6"/>
      <c r="E825" s="6"/>
      <c r="J825" s="7"/>
    </row>
    <row r="826" spans="3:10">
      <c r="C826" s="6"/>
      <c r="D826" s="6"/>
      <c r="E826" s="6"/>
      <c r="J826" s="7"/>
    </row>
    <row r="827" spans="3:10">
      <c r="C827" s="6"/>
      <c r="D827" s="6"/>
      <c r="E827" s="6"/>
      <c r="J827" s="7"/>
    </row>
    <row r="828" spans="3:10">
      <c r="C828" s="6"/>
      <c r="D828" s="6"/>
      <c r="E828" s="6"/>
      <c r="J828" s="7"/>
    </row>
    <row r="829" spans="3:10">
      <c r="C829" s="6"/>
      <c r="D829" s="6"/>
      <c r="E829" s="6"/>
      <c r="J829" s="7"/>
    </row>
    <row r="830" spans="3:10">
      <c r="C830" s="6"/>
      <c r="D830" s="6"/>
      <c r="E830" s="6"/>
      <c r="J830" s="7"/>
    </row>
    <row r="831" spans="3:10">
      <c r="C831" s="6"/>
      <c r="D831" s="6"/>
      <c r="E831" s="6"/>
      <c r="J831" s="7"/>
    </row>
    <row r="832" spans="3:10">
      <c r="C832" s="6"/>
      <c r="D832" s="6"/>
      <c r="E832" s="6"/>
      <c r="J832" s="7"/>
    </row>
    <row r="833" spans="3:10">
      <c r="C833" s="6"/>
      <c r="D833" s="6"/>
      <c r="E833" s="6"/>
      <c r="J833" s="7"/>
    </row>
    <row r="834" spans="3:10">
      <c r="C834" s="6"/>
      <c r="D834" s="6"/>
      <c r="E834" s="6"/>
      <c r="J834" s="7"/>
    </row>
    <row r="835" spans="3:10">
      <c r="C835" s="6"/>
      <c r="D835" s="6"/>
      <c r="E835" s="6"/>
      <c r="J835" s="7"/>
    </row>
    <row r="836" spans="3:10">
      <c r="C836" s="6"/>
      <c r="D836" s="6"/>
      <c r="E836" s="6"/>
      <c r="J836" s="7"/>
    </row>
    <row r="837" spans="3:10">
      <c r="C837" s="6"/>
      <c r="D837" s="6"/>
      <c r="E837" s="6"/>
      <c r="J837" s="7"/>
    </row>
    <row r="838" spans="3:10">
      <c r="C838" s="6"/>
      <c r="D838" s="6"/>
      <c r="E838" s="6"/>
      <c r="J838" s="7"/>
    </row>
    <row r="839" spans="3:10">
      <c r="C839" s="6"/>
      <c r="D839" s="6"/>
      <c r="E839" s="6"/>
      <c r="J839" s="7"/>
    </row>
    <row r="840" spans="3:10">
      <c r="C840" s="6"/>
      <c r="D840" s="6"/>
      <c r="E840" s="6"/>
      <c r="J840" s="7"/>
    </row>
    <row r="841" spans="3:10">
      <c r="C841" s="6"/>
      <c r="D841" s="6"/>
      <c r="E841" s="6"/>
      <c r="J841" s="7"/>
    </row>
    <row r="842" spans="3:10">
      <c r="C842" s="6"/>
      <c r="D842" s="6"/>
      <c r="E842" s="6"/>
      <c r="J842" s="7"/>
    </row>
    <row r="843" spans="3:10">
      <c r="C843" s="6"/>
      <c r="D843" s="6"/>
      <c r="E843" s="6"/>
      <c r="J843" s="7"/>
    </row>
    <row r="844" spans="3:10">
      <c r="C844" s="6"/>
      <c r="D844" s="6"/>
      <c r="E844" s="6"/>
      <c r="J844" s="7"/>
    </row>
    <row r="845" spans="3:10">
      <c r="C845" s="6"/>
      <c r="D845" s="6"/>
      <c r="E845" s="6"/>
      <c r="J845" s="7"/>
    </row>
    <row r="846" spans="3:10">
      <c r="C846" s="6"/>
      <c r="D846" s="6"/>
      <c r="E846" s="6"/>
      <c r="J846" s="7"/>
    </row>
    <row r="847" spans="3:10">
      <c r="C847" s="6"/>
      <c r="D847" s="6"/>
      <c r="E847" s="6"/>
      <c r="J847" s="7"/>
    </row>
    <row r="848" spans="3:10">
      <c r="C848" s="6"/>
      <c r="D848" s="6"/>
      <c r="E848" s="6"/>
      <c r="J848" s="7"/>
    </row>
    <row r="849" spans="3:10">
      <c r="C849" s="6"/>
      <c r="D849" s="6"/>
      <c r="E849" s="6"/>
      <c r="J849" s="7"/>
    </row>
    <row r="850" spans="3:10">
      <c r="C850" s="6"/>
      <c r="D850" s="6"/>
      <c r="E850" s="6"/>
      <c r="J850" s="7"/>
    </row>
    <row r="851" spans="3:10">
      <c r="C851" s="6"/>
      <c r="D851" s="6"/>
      <c r="E851" s="6"/>
      <c r="J851" s="7"/>
    </row>
    <row r="852" spans="3:10">
      <c r="C852" s="6"/>
      <c r="D852" s="6"/>
      <c r="E852" s="6"/>
      <c r="J852" s="7"/>
    </row>
    <row r="853" spans="3:10">
      <c r="C853" s="6"/>
      <c r="D853" s="6"/>
      <c r="E853" s="6"/>
      <c r="J853" s="7"/>
    </row>
    <row r="854" spans="3:10">
      <c r="C854" s="6"/>
      <c r="D854" s="6"/>
      <c r="E854" s="6"/>
      <c r="J854" s="7"/>
    </row>
    <row r="855" spans="3:10">
      <c r="C855" s="6"/>
      <c r="D855" s="6"/>
      <c r="E855" s="6"/>
      <c r="J855" s="7"/>
    </row>
    <row r="856" spans="3:10">
      <c r="C856" s="6"/>
      <c r="D856" s="6"/>
      <c r="E856" s="6"/>
      <c r="J856" s="7"/>
    </row>
    <row r="857" spans="3:10">
      <c r="C857" s="6"/>
      <c r="D857" s="6"/>
      <c r="E857" s="6"/>
      <c r="J857" s="7"/>
    </row>
    <row r="858" spans="3:10">
      <c r="C858" s="6"/>
      <c r="D858" s="6"/>
      <c r="E858" s="6"/>
      <c r="J858" s="7"/>
    </row>
    <row r="859" spans="3:10">
      <c r="C859" s="6"/>
      <c r="D859" s="6"/>
      <c r="E859" s="6"/>
      <c r="J859" s="7"/>
    </row>
    <row r="860" spans="3:10">
      <c r="C860" s="6"/>
      <c r="D860" s="6"/>
      <c r="E860" s="6"/>
      <c r="J860" s="7"/>
    </row>
    <row r="861" spans="3:10">
      <c r="C861" s="6"/>
      <c r="D861" s="6"/>
      <c r="E861" s="6"/>
      <c r="J861" s="7"/>
    </row>
    <row r="862" spans="3:10">
      <c r="C862" s="6"/>
      <c r="D862" s="6"/>
      <c r="E862" s="6"/>
      <c r="J862" s="7"/>
    </row>
    <row r="863" spans="3:10">
      <c r="C863" s="6"/>
      <c r="D863" s="6"/>
      <c r="E863" s="6"/>
      <c r="J863" s="7"/>
    </row>
    <row r="864" spans="3:10">
      <c r="C864" s="6"/>
      <c r="D864" s="6"/>
      <c r="E864" s="6"/>
      <c r="J864" s="7"/>
    </row>
    <row r="865" spans="3:10">
      <c r="C865" s="6"/>
      <c r="D865" s="6"/>
      <c r="E865" s="6"/>
      <c r="J865" s="7"/>
    </row>
    <row r="866" spans="3:10">
      <c r="C866" s="6"/>
      <c r="D866" s="6"/>
      <c r="E866" s="6"/>
      <c r="J866" s="7"/>
    </row>
    <row r="867" spans="3:10">
      <c r="C867" s="6"/>
      <c r="D867" s="6"/>
      <c r="E867" s="6"/>
      <c r="J867" s="7"/>
    </row>
    <row r="868" spans="3:10">
      <c r="C868" s="6"/>
      <c r="D868" s="6"/>
      <c r="E868" s="6"/>
      <c r="J868" s="7"/>
    </row>
    <row r="869" spans="3:10">
      <c r="C869" s="6"/>
      <c r="D869" s="6"/>
      <c r="E869" s="6"/>
      <c r="J869" s="7"/>
    </row>
    <row r="870" spans="3:10">
      <c r="C870" s="6"/>
      <c r="D870" s="6"/>
      <c r="E870" s="6"/>
      <c r="J870" s="7"/>
    </row>
    <row r="871" spans="3:10">
      <c r="C871" s="6"/>
      <c r="D871" s="6"/>
      <c r="E871" s="6"/>
      <c r="J871" s="7"/>
    </row>
    <row r="872" spans="3:10">
      <c r="C872" s="6"/>
      <c r="D872" s="6"/>
      <c r="E872" s="6"/>
      <c r="J872" s="7"/>
    </row>
    <row r="873" spans="3:10">
      <c r="C873" s="6"/>
      <c r="D873" s="6"/>
      <c r="E873" s="6"/>
      <c r="J873" s="7"/>
    </row>
    <row r="874" spans="3:10">
      <c r="C874" s="6"/>
      <c r="D874" s="6"/>
      <c r="E874" s="6"/>
      <c r="J874" s="7"/>
    </row>
    <row r="875" spans="3:10">
      <c r="C875" s="6"/>
      <c r="D875" s="6"/>
      <c r="E875" s="6"/>
      <c r="J875" s="7"/>
    </row>
    <row r="876" spans="3:10">
      <c r="C876" s="6"/>
      <c r="D876" s="6"/>
      <c r="E876" s="6"/>
      <c r="J876" s="7"/>
    </row>
    <row r="877" spans="3:10">
      <c r="C877" s="6"/>
      <c r="D877" s="6"/>
      <c r="E877" s="6"/>
      <c r="J877" s="7"/>
    </row>
    <row r="878" spans="3:10">
      <c r="C878" s="6"/>
      <c r="D878" s="6"/>
      <c r="E878" s="6"/>
      <c r="J878" s="7"/>
    </row>
    <row r="879" spans="3:10">
      <c r="C879" s="6"/>
      <c r="D879" s="6"/>
      <c r="E879" s="6"/>
      <c r="J879" s="7"/>
    </row>
    <row r="880" spans="3:10">
      <c r="C880" s="6"/>
      <c r="D880" s="6"/>
      <c r="E880" s="6"/>
      <c r="J880" s="7"/>
    </row>
    <row r="881" spans="3:10">
      <c r="C881" s="6"/>
      <c r="D881" s="6"/>
      <c r="E881" s="6"/>
      <c r="J881" s="7"/>
    </row>
    <row r="882" spans="3:10">
      <c r="C882" s="6"/>
      <c r="D882" s="6"/>
      <c r="E882" s="6"/>
      <c r="J882" s="7"/>
    </row>
    <row r="883" spans="3:10">
      <c r="C883" s="6"/>
      <c r="D883" s="6"/>
      <c r="E883" s="6"/>
      <c r="J883" s="7"/>
    </row>
    <row r="884" spans="3:10">
      <c r="C884" s="6"/>
      <c r="D884" s="6"/>
      <c r="E884" s="6"/>
      <c r="J884" s="7"/>
    </row>
    <row r="885" spans="3:10">
      <c r="C885" s="6"/>
      <c r="D885" s="6"/>
      <c r="E885" s="6"/>
      <c r="J885" s="7"/>
    </row>
    <row r="886" spans="3:10">
      <c r="C886" s="6"/>
      <c r="D886" s="6"/>
      <c r="E886" s="6"/>
      <c r="J886" s="7"/>
    </row>
    <row r="887" spans="3:10">
      <c r="C887" s="6"/>
      <c r="D887" s="6"/>
      <c r="E887" s="6"/>
      <c r="J887" s="7"/>
    </row>
    <row r="888" spans="3:10">
      <c r="C888" s="6"/>
      <c r="D888" s="6"/>
      <c r="E888" s="6"/>
      <c r="J888" s="7"/>
    </row>
    <row r="889" spans="3:10">
      <c r="C889" s="6"/>
      <c r="D889" s="6"/>
      <c r="E889" s="6"/>
      <c r="J889" s="7"/>
    </row>
    <row r="890" spans="3:10">
      <c r="C890" s="6"/>
      <c r="D890" s="6"/>
      <c r="E890" s="6"/>
      <c r="J890" s="7"/>
    </row>
    <row r="891" spans="3:10">
      <c r="C891" s="6"/>
      <c r="D891" s="6"/>
      <c r="E891" s="6"/>
      <c r="J891" s="7"/>
    </row>
    <row r="892" spans="3:10">
      <c r="C892" s="6"/>
      <c r="D892" s="6"/>
      <c r="E892" s="6"/>
      <c r="J892" s="7"/>
    </row>
    <row r="893" spans="3:10">
      <c r="C893" s="6"/>
      <c r="D893" s="6"/>
      <c r="E893" s="6"/>
      <c r="J893" s="7"/>
    </row>
    <row r="894" spans="3:10">
      <c r="C894" s="6"/>
      <c r="D894" s="6"/>
      <c r="E894" s="6"/>
      <c r="J894" s="7"/>
    </row>
    <row r="895" spans="3:10">
      <c r="C895" s="6"/>
      <c r="D895" s="6"/>
      <c r="E895" s="6"/>
      <c r="J895" s="7"/>
    </row>
    <row r="896" spans="3:10">
      <c r="C896" s="6"/>
      <c r="D896" s="6"/>
      <c r="E896" s="6"/>
      <c r="J896" s="7"/>
    </row>
    <row r="897" spans="3:10">
      <c r="C897" s="6"/>
      <c r="D897" s="6"/>
      <c r="E897" s="6"/>
      <c r="J897" s="7"/>
    </row>
    <row r="898" spans="3:10">
      <c r="C898" s="6"/>
      <c r="D898" s="6"/>
      <c r="E898" s="6"/>
      <c r="J898" s="7"/>
    </row>
    <row r="899" spans="3:10">
      <c r="C899" s="6"/>
      <c r="D899" s="6"/>
      <c r="E899" s="6"/>
      <c r="J899" s="7"/>
    </row>
    <row r="900" spans="3:10">
      <c r="C900" s="6"/>
      <c r="D900" s="6"/>
      <c r="E900" s="6"/>
      <c r="J900" s="7"/>
    </row>
    <row r="901" spans="3:10">
      <c r="C901" s="6"/>
      <c r="D901" s="6"/>
      <c r="E901" s="6"/>
      <c r="J901" s="7"/>
    </row>
    <row r="902" spans="3:10">
      <c r="C902" s="6"/>
      <c r="D902" s="6"/>
      <c r="E902" s="6"/>
      <c r="J902" s="7"/>
    </row>
    <row r="903" spans="3:10">
      <c r="C903" s="6"/>
      <c r="D903" s="6"/>
      <c r="E903" s="6"/>
      <c r="J903" s="7"/>
    </row>
  </sheetData>
  <autoFilter ref="A3:N86"/>
  <mergeCells count="2">
    <mergeCell ref="A2:L2"/>
    <mergeCell ref="A86:L86"/>
  </mergeCells>
  <phoneticPr fontId="32" type="noConversion"/>
  <printOptions horizontalCentered="1"/>
  <pageMargins left="0" right="0" top="0.196527777777778" bottom="1.1812499999999999" header="0.51180555555555496" footer="0"/>
  <pageSetup paperSize="9" firstPageNumber="0" orientation="portrait" horizontalDpi="300" verticalDpi="300"/>
  <headerFooter>
    <oddFooter>&amp;C第 &amp;P 页，共 &amp;N 页</oddFooter>
  </headerFooter>
</worksheet>
</file>

<file path=xl/worksheets/sheet5.xml><?xml version="1.0" encoding="utf-8"?>
<worksheet xmlns="http://schemas.openxmlformats.org/spreadsheetml/2006/main" xmlns:r="http://schemas.openxmlformats.org/officeDocument/2006/relationships">
  <dimension ref="A1:R991"/>
  <sheetViews>
    <sheetView workbookViewId="0">
      <pane ySplit="3" topLeftCell="A61" activePane="bottomLeft" state="frozen"/>
      <selection pane="bottomLeft" activeCell="E62" sqref="E62"/>
    </sheetView>
  </sheetViews>
  <sheetFormatPr defaultRowHeight="16.5"/>
  <cols>
    <col min="1" max="1" width="5.5" style="58" customWidth="1"/>
    <col min="2" max="2" width="15.875" style="106" customWidth="1"/>
    <col min="3" max="5" width="14.625" style="3" customWidth="1"/>
    <col min="6" max="6" width="10.625" hidden="1" customWidth="1"/>
    <col min="7" max="7" width="11.875" hidden="1" customWidth="1"/>
    <col min="8" max="8" width="9.25" hidden="1" customWidth="1"/>
    <col min="9" max="9" width="12.625" hidden="1" customWidth="1"/>
    <col min="10" max="10" width="10" style="4" customWidth="1"/>
    <col min="11" max="11" width="15.5" customWidth="1"/>
    <col min="12" max="12" width="10.5" style="5" customWidth="1"/>
    <col min="13" max="13" width="9" customWidth="1"/>
    <col min="14" max="15" width="14.5" customWidth="1"/>
    <col min="16" max="17" width="8.75" customWidth="1"/>
    <col min="18" max="18" width="17.625" customWidth="1"/>
    <col min="19" max="1025" width="8.75" customWidth="1"/>
  </cols>
  <sheetData>
    <row r="1" spans="1:18">
      <c r="A1" s="74" t="s">
        <v>299</v>
      </c>
      <c r="C1" s="6"/>
      <c r="D1" s="6"/>
      <c r="E1" s="6"/>
      <c r="J1" s="7"/>
    </row>
    <row r="2" spans="1:18" ht="66.75" customHeight="1">
      <c r="A2" s="242" t="s">
        <v>335</v>
      </c>
      <c r="B2" s="239"/>
      <c r="C2" s="239"/>
      <c r="D2" s="239"/>
      <c r="E2" s="239"/>
      <c r="F2" s="239"/>
      <c r="G2" s="239"/>
      <c r="H2" s="239"/>
      <c r="I2" s="239"/>
      <c r="J2" s="239"/>
      <c r="K2" s="239"/>
      <c r="L2" s="239"/>
    </row>
    <row r="3" spans="1:18" ht="40.5" customHeight="1">
      <c r="A3" s="75" t="s">
        <v>1</v>
      </c>
      <c r="B3" s="107" t="s">
        <v>2</v>
      </c>
      <c r="C3" s="76" t="s">
        <v>3</v>
      </c>
      <c r="D3" s="76" t="s">
        <v>4</v>
      </c>
      <c r="E3" s="76" t="s">
        <v>5</v>
      </c>
      <c r="F3" s="77"/>
      <c r="G3" s="77"/>
      <c r="H3" s="77"/>
      <c r="I3" s="78"/>
      <c r="J3" s="76" t="s">
        <v>6</v>
      </c>
      <c r="K3" s="76" t="s">
        <v>7</v>
      </c>
      <c r="L3" s="79" t="s">
        <v>8</v>
      </c>
      <c r="N3" s="5" t="s">
        <v>300</v>
      </c>
      <c r="O3" s="5" t="s">
        <v>351</v>
      </c>
    </row>
    <row r="4" spans="1:18" ht="30" customHeight="1">
      <c r="A4" s="65" t="s">
        <v>283</v>
      </c>
      <c r="B4" s="99" t="s">
        <v>287</v>
      </c>
      <c r="C4" s="61">
        <f>C5+'冠名基金收支明细 (2021)'!C4</f>
        <v>22538948.030000001</v>
      </c>
      <c r="D4" s="61">
        <f>D5+'冠名基金收支明细 (2021)'!D4</f>
        <v>18316631.420000002</v>
      </c>
      <c r="E4" s="61">
        <f>SUM(E6,E9,E12,E15,E18,E21,E24,E27,E30,E31,E34,E37,E40,E43,E46,E49,E52,E54,E56,E59,E62,E65,E68,E71,E74,E76,E78,E80,E82,E103,E105,E108,E111,E114,E117,E128,E131,E133,E135,E142,E144,E146,E148,E150,E152,E154,E156,E158,E160,E162,E164,E166,E168,E170,E172)</f>
        <v>4222316.6100000003</v>
      </c>
      <c r="F4" s="10"/>
      <c r="G4" s="10"/>
      <c r="H4" s="10"/>
      <c r="I4" s="11"/>
      <c r="J4" s="14" t="s">
        <v>9</v>
      </c>
      <c r="K4" s="14" t="s">
        <v>9</v>
      </c>
      <c r="L4" s="80" t="s">
        <v>338</v>
      </c>
      <c r="N4" s="81">
        <f>E5+'冠名基金收支明细 (2021)'!E4</f>
        <v>4222316.6100000003</v>
      </c>
      <c r="O4" s="81">
        <f>E4-E5</f>
        <v>2684049.7800000003</v>
      </c>
    </row>
    <row r="5" spans="1:18" ht="30" customHeight="1">
      <c r="A5" s="65" t="s">
        <v>283</v>
      </c>
      <c r="B5" s="108" t="s">
        <v>45</v>
      </c>
      <c r="C5" s="61">
        <f>SUM(C6,C9,C12,C15,C18,C21,C24,C27,C30,C31,C34,C37,C40,C43,C46,C49,C52,C54,C56,C59,C62,C65,C68,C71,C74,C76,C78,C80,C82,C103,C105,C108,C111,C114,C117,C128,C131,C133,C135,C142,C144,C146,C148,C150,C152,C154,C156,C158,C160,C162,C164,C166,C168,C170,C172)</f>
        <v>9879560.8300000001</v>
      </c>
      <c r="D5" s="61">
        <f>SUM(D6,D9,D12,D15,D18,D21,D24,D27,D30,D31,D34,D37,D40,D43,D46,D49,D52,D54,D56,D59,D62,D65,D68,D71,D74,D76,D78,D80,D82,D103,D105,D108,D111,D114,D117,D128,D131,D133,D135,D142,D144,D146,D148,D150,D152,D154,D156,D158,D160,D162,D164,D166,D168,D170,D172)</f>
        <v>8341294</v>
      </c>
      <c r="E5" s="61">
        <f>E8+E11+E14+E17+E20+E23+E26+E29+E33+E36+E39+E42+E45+E48+E51+E53+E55+E58+E61+E64+E67+E70+E73+E75+E77+E79+E81+E85+E88+E91+E94+E97+E100+E102+E104+E107+E110+E113+E116+E119+E121+E123+E125+E127+E130+E132+E134+E137+E139+E141+E143+E145+E147+E149+E151+E153+E155+E157+E159+E161+E163+E165+E167+E169+E171+E173</f>
        <v>1538266.83</v>
      </c>
      <c r="F5" s="10"/>
      <c r="G5" s="10"/>
      <c r="H5" s="10"/>
      <c r="I5" s="11"/>
      <c r="J5" s="14" t="s">
        <v>9</v>
      </c>
      <c r="K5" s="14" t="s">
        <v>9</v>
      </c>
      <c r="L5" s="101" t="s">
        <v>339</v>
      </c>
      <c r="N5" s="94">
        <f>D5/C5*100%</f>
        <v>0.84429805570618666</v>
      </c>
    </row>
    <row r="6" spans="1:18" s="18" customFormat="1" ht="30" customHeight="1">
      <c r="A6" s="64" t="s">
        <v>13</v>
      </c>
      <c r="B6" s="104" t="s">
        <v>14</v>
      </c>
      <c r="C6" s="3">
        <f>C8</f>
        <v>120000</v>
      </c>
      <c r="D6" s="3">
        <f>D8</f>
        <v>0</v>
      </c>
      <c r="E6" s="3">
        <f>E7+E8</f>
        <v>421688</v>
      </c>
      <c r="F6" s="26"/>
      <c r="G6" s="26"/>
      <c r="H6" s="26"/>
      <c r="I6" s="26"/>
      <c r="J6" s="4" t="s">
        <v>15</v>
      </c>
      <c r="K6" s="82" t="s">
        <v>16</v>
      </c>
      <c r="L6" s="28" t="s">
        <v>17</v>
      </c>
      <c r="N6" s="19"/>
      <c r="O6" s="19"/>
      <c r="R6" s="19"/>
    </row>
    <row r="7" spans="1:18" s="18" customFormat="1" ht="30" customHeight="1">
      <c r="A7" s="64"/>
      <c r="B7" s="109" t="s">
        <v>20</v>
      </c>
      <c r="C7" s="14" t="s">
        <v>9</v>
      </c>
      <c r="D7" s="14" t="s">
        <v>9</v>
      </c>
      <c r="E7" s="31">
        <f>'冠名基金收支明细 (2021)'!E6</f>
        <v>301688</v>
      </c>
      <c r="F7" s="26"/>
      <c r="G7" s="26"/>
      <c r="H7" s="26"/>
      <c r="I7" s="26"/>
      <c r="J7" s="4" t="s">
        <v>15</v>
      </c>
      <c r="K7" s="82" t="s">
        <v>16</v>
      </c>
      <c r="L7" s="28" t="s">
        <v>17</v>
      </c>
      <c r="N7" s="19"/>
      <c r="O7" s="19"/>
      <c r="R7" s="19"/>
    </row>
    <row r="8" spans="1:18" s="18" customFormat="1" ht="30" customHeight="1">
      <c r="A8" s="64"/>
      <c r="B8" s="109" t="s">
        <v>45</v>
      </c>
      <c r="C8" s="120">
        <v>120000</v>
      </c>
      <c r="D8" s="31">
        <v>0</v>
      </c>
      <c r="E8" s="31">
        <f>C8-D8</f>
        <v>120000</v>
      </c>
      <c r="F8" s="31"/>
      <c r="G8" s="31"/>
      <c r="H8" s="31"/>
      <c r="I8" s="31"/>
      <c r="J8" s="4" t="s">
        <v>15</v>
      </c>
      <c r="K8" s="82" t="s">
        <v>16</v>
      </c>
      <c r="L8" s="28" t="s">
        <v>17</v>
      </c>
      <c r="N8" s="19"/>
      <c r="R8" s="19"/>
    </row>
    <row r="9" spans="1:18" s="18" customFormat="1" ht="30" customHeight="1">
      <c r="A9" s="64" t="s">
        <v>21</v>
      </c>
      <c r="B9" s="105" t="s">
        <v>22</v>
      </c>
      <c r="C9" s="3">
        <v>0</v>
      </c>
      <c r="D9" s="3">
        <v>0</v>
      </c>
      <c r="E9" s="3">
        <f>E10+E11</f>
        <v>0</v>
      </c>
      <c r="F9" s="3"/>
      <c r="G9" s="33"/>
      <c r="H9" s="30"/>
      <c r="I9" s="34"/>
      <c r="J9" s="4" t="s">
        <v>23</v>
      </c>
      <c r="K9" s="82" t="s">
        <v>24</v>
      </c>
      <c r="L9" s="28" t="s">
        <v>25</v>
      </c>
      <c r="O9" s="19"/>
    </row>
    <row r="10" spans="1:18" s="18" customFormat="1" ht="30" customHeight="1">
      <c r="A10" s="64"/>
      <c r="B10" s="109" t="s">
        <v>20</v>
      </c>
      <c r="C10" s="14" t="s">
        <v>9</v>
      </c>
      <c r="D10" s="14" t="s">
        <v>9</v>
      </c>
      <c r="E10" s="31">
        <f>'冠名基金收支明细 (2021)'!E9</f>
        <v>0</v>
      </c>
      <c r="F10" s="3"/>
      <c r="G10" s="33"/>
      <c r="H10" s="30"/>
      <c r="I10" s="34"/>
      <c r="J10" s="4" t="s">
        <v>23</v>
      </c>
      <c r="K10" s="82" t="s">
        <v>24</v>
      </c>
      <c r="L10" s="28" t="s">
        <v>25</v>
      </c>
    </row>
    <row r="11" spans="1:18" s="18" customFormat="1" ht="30" customHeight="1">
      <c r="A11" s="64"/>
      <c r="B11" s="109" t="s">
        <v>45</v>
      </c>
      <c r="C11" s="31">
        <v>0</v>
      </c>
      <c r="D11" s="31">
        <v>0</v>
      </c>
      <c r="E11" s="31">
        <v>0</v>
      </c>
      <c r="F11" s="3"/>
      <c r="G11" s="33"/>
      <c r="H11" s="30"/>
      <c r="I11" s="34"/>
      <c r="J11" s="4" t="s">
        <v>23</v>
      </c>
      <c r="K11" s="82" t="s">
        <v>24</v>
      </c>
      <c r="L11" s="28" t="s">
        <v>25</v>
      </c>
    </row>
    <row r="12" spans="1:18" s="18" customFormat="1" ht="30" customHeight="1">
      <c r="A12" s="64" t="s">
        <v>26</v>
      </c>
      <c r="B12" s="104" t="s">
        <v>27</v>
      </c>
      <c r="C12" s="3">
        <v>0</v>
      </c>
      <c r="D12" s="3">
        <v>0</v>
      </c>
      <c r="E12" s="3">
        <f>E13+E14</f>
        <v>20000</v>
      </c>
      <c r="F12" s="3"/>
      <c r="G12" s="33"/>
      <c r="H12" s="30"/>
      <c r="I12" s="34"/>
      <c r="J12" s="4" t="s">
        <v>28</v>
      </c>
      <c r="K12" s="35" t="s">
        <v>29</v>
      </c>
      <c r="L12" s="28" t="s">
        <v>30</v>
      </c>
    </row>
    <row r="13" spans="1:18" s="18" customFormat="1" ht="30" customHeight="1">
      <c r="A13" s="64"/>
      <c r="B13" s="109" t="s">
        <v>20</v>
      </c>
      <c r="C13" s="14" t="s">
        <v>9</v>
      </c>
      <c r="D13" s="14" t="s">
        <v>9</v>
      </c>
      <c r="E13" s="31">
        <f>'冠名基金收支明细 (2021)'!E12</f>
        <v>20000</v>
      </c>
      <c r="F13" s="3"/>
      <c r="G13" s="33"/>
      <c r="H13" s="30"/>
      <c r="I13" s="34"/>
      <c r="J13" s="4" t="s">
        <v>28</v>
      </c>
      <c r="K13" s="35" t="s">
        <v>29</v>
      </c>
      <c r="L13" s="28" t="s">
        <v>30</v>
      </c>
    </row>
    <row r="14" spans="1:18" s="18" customFormat="1" ht="30" customHeight="1">
      <c r="A14" s="64"/>
      <c r="B14" s="109" t="s">
        <v>45</v>
      </c>
      <c r="C14" s="31">
        <v>0</v>
      </c>
      <c r="D14" s="31">
        <v>0</v>
      </c>
      <c r="E14" s="31">
        <v>0</v>
      </c>
      <c r="F14" s="3"/>
      <c r="G14" s="33"/>
      <c r="H14" s="30"/>
      <c r="I14" s="34"/>
      <c r="J14" s="4" t="s">
        <v>28</v>
      </c>
      <c r="K14" s="35" t="s">
        <v>29</v>
      </c>
      <c r="L14" s="28" t="s">
        <v>30</v>
      </c>
    </row>
    <row r="15" spans="1:18" s="18" customFormat="1" ht="30" customHeight="1">
      <c r="A15" s="64" t="s">
        <v>31</v>
      </c>
      <c r="B15" s="104" t="s">
        <v>32</v>
      </c>
      <c r="C15" s="3">
        <v>0</v>
      </c>
      <c r="D15" s="3">
        <v>0</v>
      </c>
      <c r="E15" s="3">
        <f>E16+E17</f>
        <v>1520</v>
      </c>
      <c r="F15" s="3"/>
      <c r="G15" s="33"/>
      <c r="H15" s="30"/>
      <c r="I15" s="34"/>
      <c r="J15" s="4" t="s">
        <v>33</v>
      </c>
      <c r="K15" s="82" t="s">
        <v>34</v>
      </c>
      <c r="L15" s="28" t="s">
        <v>35</v>
      </c>
    </row>
    <row r="16" spans="1:18" s="18" customFormat="1" ht="30" customHeight="1">
      <c r="A16" s="64"/>
      <c r="B16" s="109" t="s">
        <v>20</v>
      </c>
      <c r="C16" s="14" t="s">
        <v>9</v>
      </c>
      <c r="D16" s="14" t="s">
        <v>9</v>
      </c>
      <c r="E16" s="31">
        <f>'冠名基金收支明细 (2021)'!E15</f>
        <v>1520</v>
      </c>
      <c r="F16" s="3"/>
      <c r="G16" s="33"/>
      <c r="H16" s="30"/>
      <c r="I16" s="34"/>
      <c r="J16" s="4" t="s">
        <v>33</v>
      </c>
      <c r="K16" s="82" t="s">
        <v>34</v>
      </c>
      <c r="L16" s="28" t="s">
        <v>35</v>
      </c>
    </row>
    <row r="17" spans="1:12" s="18" customFormat="1" ht="30" customHeight="1">
      <c r="A17" s="64"/>
      <c r="B17" s="109" t="s">
        <v>45</v>
      </c>
      <c r="C17" s="31">
        <v>0</v>
      </c>
      <c r="D17" s="31">
        <v>0</v>
      </c>
      <c r="E17" s="31">
        <v>0</v>
      </c>
      <c r="F17" s="3"/>
      <c r="G17" s="33"/>
      <c r="H17" s="30"/>
      <c r="I17" s="34"/>
      <c r="J17" s="4" t="s">
        <v>33</v>
      </c>
      <c r="K17" s="82" t="s">
        <v>34</v>
      </c>
      <c r="L17" s="28" t="s">
        <v>35</v>
      </c>
    </row>
    <row r="18" spans="1:12" s="18" customFormat="1" ht="30" customHeight="1">
      <c r="A18" s="64" t="s">
        <v>36</v>
      </c>
      <c r="B18" s="104" t="s">
        <v>37</v>
      </c>
      <c r="C18" s="3">
        <f>C20</f>
        <v>0</v>
      </c>
      <c r="D18" s="3">
        <f>D20</f>
        <v>0</v>
      </c>
      <c r="E18" s="3">
        <f>E19+E20</f>
        <v>18350</v>
      </c>
      <c r="F18" s="3"/>
      <c r="G18" s="33"/>
      <c r="H18" s="30"/>
      <c r="I18" s="34"/>
      <c r="J18" s="4" t="s">
        <v>38</v>
      </c>
      <c r="K18" s="82" t="s">
        <v>39</v>
      </c>
      <c r="L18" s="28" t="s">
        <v>40</v>
      </c>
    </row>
    <row r="19" spans="1:12" s="18" customFormat="1" ht="30" customHeight="1">
      <c r="A19" s="70"/>
      <c r="B19" s="109" t="s">
        <v>20</v>
      </c>
      <c r="C19" s="14" t="s">
        <v>9</v>
      </c>
      <c r="D19" s="14" t="s">
        <v>9</v>
      </c>
      <c r="E19" s="3">
        <f>'冠名基金收支明细 (2021)'!E18</f>
        <v>18350</v>
      </c>
      <c r="F19" s="3"/>
      <c r="G19" s="33"/>
      <c r="H19" s="30"/>
      <c r="I19" s="34"/>
      <c r="J19" s="32" t="s">
        <v>38</v>
      </c>
      <c r="K19" s="82" t="s">
        <v>39</v>
      </c>
      <c r="L19" s="28" t="s">
        <v>40</v>
      </c>
    </row>
    <row r="20" spans="1:12" s="18" customFormat="1" ht="30" customHeight="1">
      <c r="A20" s="70"/>
      <c r="B20" s="109" t="s">
        <v>45</v>
      </c>
      <c r="C20" s="31">
        <v>0</v>
      </c>
      <c r="D20" s="31">
        <v>0</v>
      </c>
      <c r="E20" s="31">
        <v>0</v>
      </c>
      <c r="F20" s="3"/>
      <c r="G20" s="33"/>
      <c r="H20" s="30"/>
      <c r="I20" s="34"/>
      <c r="J20" s="32" t="s">
        <v>38</v>
      </c>
      <c r="K20" s="82" t="s">
        <v>39</v>
      </c>
      <c r="L20" s="28" t="s">
        <v>40</v>
      </c>
    </row>
    <row r="21" spans="1:12" s="18" customFormat="1" ht="30" customHeight="1">
      <c r="A21" s="64" t="s">
        <v>41</v>
      </c>
      <c r="B21" s="104" t="s">
        <v>42</v>
      </c>
      <c r="C21" s="3">
        <f>C23</f>
        <v>0</v>
      </c>
      <c r="D21" s="3">
        <f>D23</f>
        <v>10000</v>
      </c>
      <c r="E21" s="3">
        <f>E22+E23</f>
        <v>5513.7599999999948</v>
      </c>
      <c r="F21" s="3"/>
      <c r="G21" s="33"/>
      <c r="H21" s="30"/>
      <c r="I21" s="34"/>
      <c r="J21" s="4" t="s">
        <v>33</v>
      </c>
      <c r="K21" s="82" t="s">
        <v>43</v>
      </c>
      <c r="L21" s="28" t="s">
        <v>44</v>
      </c>
    </row>
    <row r="22" spans="1:12" s="18" customFormat="1" ht="30" customHeight="1">
      <c r="A22" s="70"/>
      <c r="B22" s="109" t="s">
        <v>20</v>
      </c>
      <c r="C22" s="14" t="s">
        <v>9</v>
      </c>
      <c r="D22" s="14" t="s">
        <v>9</v>
      </c>
      <c r="E22" s="31">
        <f>'冠名基金收支明细 (2021)'!E21</f>
        <v>15513.759999999995</v>
      </c>
      <c r="F22" s="3"/>
      <c r="G22" s="33"/>
      <c r="H22" s="30"/>
      <c r="I22" s="34"/>
      <c r="J22" s="32" t="s">
        <v>33</v>
      </c>
      <c r="K22" s="82" t="s">
        <v>43</v>
      </c>
      <c r="L22" s="28" t="s">
        <v>44</v>
      </c>
    </row>
    <row r="23" spans="1:12" s="18" customFormat="1" ht="30" customHeight="1">
      <c r="A23" s="70"/>
      <c r="B23" s="109" t="s">
        <v>45</v>
      </c>
      <c r="C23" s="31">
        <v>0</v>
      </c>
      <c r="D23" s="123">
        <v>10000</v>
      </c>
      <c r="E23" s="31">
        <f>C23-D23</f>
        <v>-10000</v>
      </c>
      <c r="F23" s="3"/>
      <c r="G23" s="33"/>
      <c r="H23" s="30"/>
      <c r="I23" s="34"/>
      <c r="J23" s="32" t="s">
        <v>33</v>
      </c>
      <c r="K23" s="82" t="s">
        <v>43</v>
      </c>
      <c r="L23" s="28" t="s">
        <v>44</v>
      </c>
    </row>
    <row r="24" spans="1:12" s="18" customFormat="1" ht="30" customHeight="1">
      <c r="A24" s="64" t="s">
        <v>46</v>
      </c>
      <c r="B24" s="104" t="s">
        <v>47</v>
      </c>
      <c r="C24" s="3">
        <f>C26</f>
        <v>0</v>
      </c>
      <c r="D24" s="3">
        <f>D26</f>
        <v>0</v>
      </c>
      <c r="E24" s="3">
        <f>E25+E26</f>
        <v>30000</v>
      </c>
      <c r="F24" s="3"/>
      <c r="G24" s="33"/>
      <c r="H24" s="30"/>
      <c r="I24" s="34"/>
      <c r="J24" s="4" t="s">
        <v>33</v>
      </c>
      <c r="K24" s="82" t="s">
        <v>48</v>
      </c>
      <c r="L24" s="28" t="s">
        <v>49</v>
      </c>
    </row>
    <row r="25" spans="1:12" s="18" customFormat="1" ht="30" customHeight="1">
      <c r="A25" s="70"/>
      <c r="B25" s="109" t="s">
        <v>20</v>
      </c>
      <c r="C25" s="14" t="s">
        <v>9</v>
      </c>
      <c r="D25" s="14" t="s">
        <v>9</v>
      </c>
      <c r="E25" s="31">
        <f>'冠名基金收支明细 (2021)'!E24</f>
        <v>30000</v>
      </c>
      <c r="F25" s="3"/>
      <c r="G25" s="33"/>
      <c r="H25" s="30"/>
      <c r="I25" s="34"/>
      <c r="J25" s="32" t="s">
        <v>33</v>
      </c>
      <c r="K25" s="82" t="s">
        <v>48</v>
      </c>
      <c r="L25" s="28" t="s">
        <v>49</v>
      </c>
    </row>
    <row r="26" spans="1:12" s="18" customFormat="1" ht="30" customHeight="1">
      <c r="A26" s="70"/>
      <c r="B26" s="109" t="s">
        <v>45</v>
      </c>
      <c r="C26" s="31">
        <v>0</v>
      </c>
      <c r="D26" s="31">
        <v>0</v>
      </c>
      <c r="E26" s="31">
        <v>0</v>
      </c>
      <c r="F26" s="3"/>
      <c r="G26" s="33"/>
      <c r="H26" s="30"/>
      <c r="I26" s="34"/>
      <c r="J26" s="32" t="s">
        <v>33</v>
      </c>
      <c r="K26" s="82" t="s">
        <v>48</v>
      </c>
      <c r="L26" s="28" t="s">
        <v>49</v>
      </c>
    </row>
    <row r="27" spans="1:12" s="18" customFormat="1" ht="30" customHeight="1">
      <c r="A27" s="64" t="s">
        <v>50</v>
      </c>
      <c r="B27" s="104" t="s">
        <v>51</v>
      </c>
      <c r="C27" s="3">
        <f>C29</f>
        <v>0</v>
      </c>
      <c r="D27" s="3">
        <f>D29</f>
        <v>0</v>
      </c>
      <c r="E27" s="3">
        <f>E28+E29</f>
        <v>50000</v>
      </c>
      <c r="F27" s="3"/>
      <c r="G27" s="33"/>
      <c r="H27" s="30"/>
      <c r="I27" s="34"/>
      <c r="J27" s="4" t="s">
        <v>33</v>
      </c>
      <c r="K27" s="82" t="s">
        <v>52</v>
      </c>
      <c r="L27" s="28" t="s">
        <v>53</v>
      </c>
    </row>
    <row r="28" spans="1:12" s="18" customFormat="1" ht="30" customHeight="1">
      <c r="A28" s="70"/>
      <c r="B28" s="109" t="s">
        <v>20</v>
      </c>
      <c r="C28" s="14" t="s">
        <v>9</v>
      </c>
      <c r="D28" s="14" t="s">
        <v>9</v>
      </c>
      <c r="E28" s="31">
        <f>'冠名基金收支明细 (2021)'!E27</f>
        <v>50000</v>
      </c>
      <c r="F28" s="3"/>
      <c r="G28" s="33"/>
      <c r="H28" s="30"/>
      <c r="I28" s="34"/>
      <c r="J28" s="32" t="s">
        <v>33</v>
      </c>
      <c r="K28" s="82" t="s">
        <v>52</v>
      </c>
      <c r="L28" s="28" t="s">
        <v>53</v>
      </c>
    </row>
    <row r="29" spans="1:12" s="18" customFormat="1" ht="30" customHeight="1">
      <c r="A29" s="70"/>
      <c r="B29" s="109" t="s">
        <v>45</v>
      </c>
      <c r="C29" s="31">
        <v>0</v>
      </c>
      <c r="D29" s="31">
        <v>0</v>
      </c>
      <c r="E29" s="31">
        <v>0</v>
      </c>
      <c r="F29" s="3"/>
      <c r="G29" s="33"/>
      <c r="H29" s="30"/>
      <c r="I29" s="34"/>
      <c r="J29" s="32" t="s">
        <v>33</v>
      </c>
      <c r="K29" s="82" t="s">
        <v>52</v>
      </c>
      <c r="L29" s="28" t="s">
        <v>53</v>
      </c>
    </row>
    <row r="30" spans="1:12" s="18" customFormat="1" ht="30" customHeight="1">
      <c r="A30" s="64" t="s">
        <v>54</v>
      </c>
      <c r="B30" s="104" t="s">
        <v>55</v>
      </c>
      <c r="C30" s="3">
        <v>0</v>
      </c>
      <c r="D30" s="3">
        <v>0</v>
      </c>
      <c r="E30" s="3">
        <v>0</v>
      </c>
      <c r="F30" s="3"/>
      <c r="G30" s="33"/>
      <c r="H30" s="30"/>
      <c r="I30" s="34"/>
      <c r="J30" s="4" t="s">
        <v>10</v>
      </c>
      <c r="K30" s="36" t="s">
        <v>56</v>
      </c>
      <c r="L30" s="28" t="s">
        <v>57</v>
      </c>
    </row>
    <row r="31" spans="1:12" s="18" customFormat="1" ht="30" customHeight="1">
      <c r="A31" s="64" t="s">
        <v>58</v>
      </c>
      <c r="B31" s="104" t="s">
        <v>59</v>
      </c>
      <c r="C31" s="3">
        <f>C33</f>
        <v>100000</v>
      </c>
      <c r="D31" s="3">
        <f>D33</f>
        <v>0</v>
      </c>
      <c r="E31" s="3">
        <f>+E32+E33</f>
        <v>100000</v>
      </c>
      <c r="F31" s="3"/>
      <c r="G31" s="33"/>
      <c r="H31" s="30"/>
      <c r="I31" s="34"/>
      <c r="J31" s="4" t="s">
        <v>33</v>
      </c>
      <c r="K31" s="82" t="s">
        <v>60</v>
      </c>
      <c r="L31" s="28" t="s">
        <v>61</v>
      </c>
    </row>
    <row r="32" spans="1:12" s="18" customFormat="1" ht="30" customHeight="1">
      <c r="A32" s="64"/>
      <c r="B32" s="109" t="s">
        <v>20</v>
      </c>
      <c r="C32" s="14" t="s">
        <v>9</v>
      </c>
      <c r="D32" s="14" t="s">
        <v>9</v>
      </c>
      <c r="E32" s="31">
        <f>'冠名基金收支明细 (2021)'!E31</f>
        <v>0</v>
      </c>
      <c r="F32" s="3"/>
      <c r="G32" s="33"/>
      <c r="H32" s="30"/>
      <c r="I32" s="34"/>
      <c r="J32" s="32" t="s">
        <v>33</v>
      </c>
      <c r="K32" s="82" t="s">
        <v>60</v>
      </c>
      <c r="L32" s="28" t="s">
        <v>61</v>
      </c>
    </row>
    <row r="33" spans="1:12" s="18" customFormat="1" ht="30" customHeight="1">
      <c r="A33" s="70"/>
      <c r="B33" s="109" t="s">
        <v>45</v>
      </c>
      <c r="C33" s="120">
        <v>100000</v>
      </c>
      <c r="D33" s="31">
        <v>0</v>
      </c>
      <c r="E33" s="31">
        <f>C33-D33</f>
        <v>100000</v>
      </c>
      <c r="F33" s="3"/>
      <c r="G33" s="33"/>
      <c r="H33" s="30"/>
      <c r="I33" s="34"/>
      <c r="J33" s="32" t="s">
        <v>33</v>
      </c>
      <c r="K33" s="82" t="s">
        <v>60</v>
      </c>
      <c r="L33" s="28" t="s">
        <v>61</v>
      </c>
    </row>
    <row r="34" spans="1:12" s="18" customFormat="1" ht="30" customHeight="1">
      <c r="A34" s="64" t="s">
        <v>62</v>
      </c>
      <c r="B34" s="104" t="s">
        <v>63</v>
      </c>
      <c r="C34" s="3">
        <f>C36</f>
        <v>100000</v>
      </c>
      <c r="D34" s="3">
        <f>D36</f>
        <v>180000</v>
      </c>
      <c r="E34" s="3">
        <f>E35+E36</f>
        <v>22457.919999999998</v>
      </c>
      <c r="F34" s="3"/>
      <c r="G34" s="33"/>
      <c r="H34" s="30"/>
      <c r="I34" s="34"/>
      <c r="J34" s="4" t="s">
        <v>38</v>
      </c>
      <c r="K34" s="82" t="s">
        <v>64</v>
      </c>
      <c r="L34" s="28" t="s">
        <v>65</v>
      </c>
    </row>
    <row r="35" spans="1:12" s="18" customFormat="1" ht="30" customHeight="1">
      <c r="A35" s="70"/>
      <c r="B35" s="110" t="s">
        <v>20</v>
      </c>
      <c r="C35" s="14" t="s">
        <v>9</v>
      </c>
      <c r="D35" s="14" t="s">
        <v>9</v>
      </c>
      <c r="E35" s="31">
        <f>'冠名基金收支明细 (2021)'!E34</f>
        <v>102457.92</v>
      </c>
      <c r="F35" s="3"/>
      <c r="G35" s="33"/>
      <c r="H35" s="30"/>
      <c r="I35" s="34"/>
      <c r="J35" s="32" t="s">
        <v>38</v>
      </c>
      <c r="K35" s="82" t="s">
        <v>64</v>
      </c>
      <c r="L35" s="28" t="s">
        <v>65</v>
      </c>
    </row>
    <row r="36" spans="1:12" s="18" customFormat="1" ht="30" customHeight="1">
      <c r="A36" s="70"/>
      <c r="B36" s="110" t="s">
        <v>45</v>
      </c>
      <c r="C36" s="120">
        <v>100000</v>
      </c>
      <c r="D36" s="123">
        <v>180000</v>
      </c>
      <c r="E36" s="31">
        <f>C36-D36</f>
        <v>-80000</v>
      </c>
      <c r="F36" s="3"/>
      <c r="G36" s="33"/>
      <c r="H36" s="30"/>
      <c r="I36" s="34"/>
      <c r="J36" s="32" t="s">
        <v>38</v>
      </c>
      <c r="K36" s="82" t="s">
        <v>64</v>
      </c>
      <c r="L36" s="28" t="s">
        <v>65</v>
      </c>
    </row>
    <row r="37" spans="1:12" s="18" customFormat="1" ht="30" customHeight="1">
      <c r="A37" s="64" t="s">
        <v>66</v>
      </c>
      <c r="B37" s="104" t="s">
        <v>67</v>
      </c>
      <c r="C37" s="3">
        <f>C39</f>
        <v>0</v>
      </c>
      <c r="D37" s="3">
        <f>D39</f>
        <v>0</v>
      </c>
      <c r="E37" s="3">
        <f>E38+E39</f>
        <v>38000</v>
      </c>
      <c r="F37" s="3">
        <v>6</v>
      </c>
      <c r="G37" s="33">
        <v>10</v>
      </c>
      <c r="H37" s="30" t="s">
        <v>68</v>
      </c>
      <c r="I37" s="34">
        <v>15312060575</v>
      </c>
      <c r="J37" s="4" t="s">
        <v>38</v>
      </c>
      <c r="K37" s="82" t="s">
        <v>69</v>
      </c>
      <c r="L37" s="28" t="s">
        <v>70</v>
      </c>
    </row>
    <row r="38" spans="1:12" s="18" customFormat="1" ht="30" customHeight="1">
      <c r="A38" s="70"/>
      <c r="B38" s="110" t="s">
        <v>20</v>
      </c>
      <c r="C38" s="14" t="s">
        <v>9</v>
      </c>
      <c r="D38" s="14" t="s">
        <v>9</v>
      </c>
      <c r="E38" s="31">
        <f>'冠名基金收支明细 (2021)'!E37</f>
        <v>38000</v>
      </c>
      <c r="F38" s="3"/>
      <c r="G38" s="33"/>
      <c r="H38" s="30"/>
      <c r="I38" s="34"/>
      <c r="J38" s="32" t="s">
        <v>38</v>
      </c>
      <c r="K38" s="82" t="s">
        <v>69</v>
      </c>
      <c r="L38" s="28" t="s">
        <v>70</v>
      </c>
    </row>
    <row r="39" spans="1:12" s="18" customFormat="1" ht="30" customHeight="1">
      <c r="A39" s="70"/>
      <c r="B39" s="110" t="s">
        <v>45</v>
      </c>
      <c r="C39" s="31">
        <v>0</v>
      </c>
      <c r="D39" s="31">
        <v>0</v>
      </c>
      <c r="E39" s="31">
        <v>0</v>
      </c>
      <c r="F39" s="3"/>
      <c r="G39" s="33"/>
      <c r="H39" s="30"/>
      <c r="I39" s="34"/>
      <c r="J39" s="32" t="s">
        <v>38</v>
      </c>
      <c r="K39" s="82" t="s">
        <v>69</v>
      </c>
      <c r="L39" s="28" t="s">
        <v>70</v>
      </c>
    </row>
    <row r="40" spans="1:12" s="18" customFormat="1" ht="30" customHeight="1">
      <c r="A40" s="64" t="s">
        <v>71</v>
      </c>
      <c r="B40" s="104" t="s">
        <v>358</v>
      </c>
      <c r="C40" s="3">
        <f>C42</f>
        <v>50000</v>
      </c>
      <c r="D40" s="3">
        <f>D42</f>
        <v>50000</v>
      </c>
      <c r="E40" s="3">
        <f>E41+E42</f>
        <v>0</v>
      </c>
      <c r="F40" s="3">
        <v>5</v>
      </c>
      <c r="G40" s="33">
        <v>10</v>
      </c>
      <c r="H40" s="30" t="s">
        <v>73</v>
      </c>
      <c r="I40" s="34">
        <v>13813077777</v>
      </c>
      <c r="J40" s="4" t="s">
        <v>38</v>
      </c>
      <c r="K40" s="82" t="s">
        <v>74</v>
      </c>
      <c r="L40" s="28" t="s">
        <v>75</v>
      </c>
    </row>
    <row r="41" spans="1:12" s="18" customFormat="1" ht="37.5" customHeight="1">
      <c r="A41" s="64"/>
      <c r="B41" s="108" t="s">
        <v>20</v>
      </c>
      <c r="C41" s="14" t="s">
        <v>9</v>
      </c>
      <c r="D41" s="14" t="s">
        <v>9</v>
      </c>
      <c r="E41" s="31">
        <f>'冠名基金收支明细 (2021)'!E39</f>
        <v>0</v>
      </c>
      <c r="F41" s="3"/>
      <c r="G41" s="33"/>
      <c r="H41" s="30"/>
      <c r="I41" s="34"/>
      <c r="J41" s="32" t="s">
        <v>38</v>
      </c>
      <c r="K41" s="27" t="s">
        <v>74</v>
      </c>
      <c r="L41" s="28" t="s">
        <v>75</v>
      </c>
    </row>
    <row r="42" spans="1:12" s="18" customFormat="1" ht="30" customHeight="1">
      <c r="A42" s="70"/>
      <c r="B42" s="110" t="s">
        <v>45</v>
      </c>
      <c r="C42" s="120">
        <v>50000</v>
      </c>
      <c r="D42" s="123">
        <v>50000</v>
      </c>
      <c r="E42" s="31">
        <f>C42-D42</f>
        <v>0</v>
      </c>
      <c r="F42" s="3"/>
      <c r="G42" s="33"/>
      <c r="H42" s="30"/>
      <c r="I42" s="34"/>
      <c r="J42" s="32" t="s">
        <v>38</v>
      </c>
      <c r="K42" s="82" t="s">
        <v>74</v>
      </c>
      <c r="L42" s="28" t="s">
        <v>75</v>
      </c>
    </row>
    <row r="43" spans="1:12" s="18" customFormat="1" ht="30" customHeight="1">
      <c r="A43" s="64" t="s">
        <v>76</v>
      </c>
      <c r="B43" s="104" t="s">
        <v>77</v>
      </c>
      <c r="C43" s="3">
        <f>C45</f>
        <v>120000</v>
      </c>
      <c r="D43" s="3">
        <f>D45</f>
        <v>120000</v>
      </c>
      <c r="E43" s="3">
        <f>E44+E45</f>
        <v>0</v>
      </c>
      <c r="F43" s="3">
        <v>6</v>
      </c>
      <c r="G43" s="33">
        <v>10</v>
      </c>
      <c r="H43" s="30" t="s">
        <v>78</v>
      </c>
      <c r="I43" s="34">
        <v>15295510709</v>
      </c>
      <c r="J43" s="4" t="s">
        <v>38</v>
      </c>
      <c r="K43" s="82" t="s">
        <v>79</v>
      </c>
      <c r="L43" s="28" t="s">
        <v>80</v>
      </c>
    </row>
    <row r="44" spans="1:12" s="18" customFormat="1" ht="37.5" customHeight="1">
      <c r="A44" s="64"/>
      <c r="B44" s="108" t="s">
        <v>20</v>
      </c>
      <c r="C44" s="14" t="s">
        <v>9</v>
      </c>
      <c r="D44" s="14" t="s">
        <v>9</v>
      </c>
      <c r="E44" s="31">
        <f>'冠名基金收支明细 (2021)'!E41</f>
        <v>0</v>
      </c>
      <c r="F44" s="3"/>
      <c r="G44" s="33"/>
      <c r="H44" s="30"/>
      <c r="I44" s="34"/>
      <c r="J44" s="32" t="s">
        <v>38</v>
      </c>
      <c r="K44" s="27" t="s">
        <v>79</v>
      </c>
      <c r="L44" s="28" t="s">
        <v>80</v>
      </c>
    </row>
    <row r="45" spans="1:12" s="18" customFormat="1" ht="30" customHeight="1">
      <c r="A45" s="70"/>
      <c r="B45" s="110" t="s">
        <v>45</v>
      </c>
      <c r="C45" s="120">
        <v>120000</v>
      </c>
      <c r="D45" s="123">
        <v>120000</v>
      </c>
      <c r="E45" s="31">
        <f>C45-D45</f>
        <v>0</v>
      </c>
      <c r="F45" s="3"/>
      <c r="G45" s="33"/>
      <c r="H45" s="30"/>
      <c r="I45" s="34"/>
      <c r="J45" s="32" t="s">
        <v>38</v>
      </c>
      <c r="K45" s="82" t="s">
        <v>79</v>
      </c>
      <c r="L45" s="28" t="s">
        <v>80</v>
      </c>
    </row>
    <row r="46" spans="1:12" s="18" customFormat="1" ht="30" customHeight="1">
      <c r="A46" s="64" t="s">
        <v>81</v>
      </c>
      <c r="B46" s="104" t="s">
        <v>82</v>
      </c>
      <c r="C46" s="96">
        <f>C48</f>
        <v>0</v>
      </c>
      <c r="D46" s="96">
        <f>D48</f>
        <v>0</v>
      </c>
      <c r="E46" s="3">
        <f>E47+E48</f>
        <v>80000</v>
      </c>
      <c r="F46" s="3">
        <v>20</v>
      </c>
      <c r="G46" s="33">
        <v>10</v>
      </c>
      <c r="H46" s="30" t="s">
        <v>83</v>
      </c>
      <c r="I46" s="34">
        <v>13601439888</v>
      </c>
      <c r="J46" s="4" t="s">
        <v>38</v>
      </c>
      <c r="K46" s="82" t="s">
        <v>84</v>
      </c>
      <c r="L46" s="28" t="s">
        <v>85</v>
      </c>
    </row>
    <row r="47" spans="1:12" s="18" customFormat="1" ht="30" customHeight="1">
      <c r="A47" s="70"/>
      <c r="B47" s="110" t="s">
        <v>20</v>
      </c>
      <c r="C47" s="97" t="s">
        <v>9</v>
      </c>
      <c r="D47" s="97" t="s">
        <v>9</v>
      </c>
      <c r="E47" s="31">
        <f>'冠名基金收支明细 (2021)'!E43</f>
        <v>80000</v>
      </c>
      <c r="F47" s="3"/>
      <c r="G47" s="33"/>
      <c r="H47" s="30"/>
      <c r="I47" s="34"/>
      <c r="J47" s="32" t="s">
        <v>38</v>
      </c>
      <c r="K47" s="82" t="s">
        <v>84</v>
      </c>
      <c r="L47" s="28" t="s">
        <v>85</v>
      </c>
    </row>
    <row r="48" spans="1:12" s="18" customFormat="1" ht="30" customHeight="1">
      <c r="A48" s="70"/>
      <c r="B48" s="110" t="s">
        <v>45</v>
      </c>
      <c r="C48" s="98">
        <v>0</v>
      </c>
      <c r="D48" s="98">
        <v>0</v>
      </c>
      <c r="E48" s="31">
        <v>0</v>
      </c>
      <c r="F48" s="3"/>
      <c r="G48" s="33"/>
      <c r="H48" s="30"/>
      <c r="I48" s="34"/>
      <c r="J48" s="32" t="s">
        <v>38</v>
      </c>
      <c r="K48" s="82" t="s">
        <v>84</v>
      </c>
      <c r="L48" s="28" t="s">
        <v>85</v>
      </c>
    </row>
    <row r="49" spans="1:12" s="18" customFormat="1" ht="30" customHeight="1">
      <c r="A49" s="64" t="s">
        <v>86</v>
      </c>
      <c r="B49" s="104" t="s">
        <v>87</v>
      </c>
      <c r="C49" s="96">
        <v>0</v>
      </c>
      <c r="D49" s="96">
        <v>0</v>
      </c>
      <c r="E49" s="3">
        <f>E50+E51</f>
        <v>11000</v>
      </c>
      <c r="F49" s="3">
        <v>8</v>
      </c>
      <c r="G49" s="33">
        <v>40</v>
      </c>
      <c r="H49" s="30" t="s">
        <v>88</v>
      </c>
      <c r="I49" s="34">
        <v>17766428897</v>
      </c>
      <c r="J49" s="4" t="s">
        <v>33</v>
      </c>
      <c r="K49" s="82" t="s">
        <v>89</v>
      </c>
      <c r="L49" s="28" t="s">
        <v>90</v>
      </c>
    </row>
    <row r="50" spans="1:12" s="18" customFormat="1" ht="30" customHeight="1">
      <c r="A50" s="64"/>
      <c r="B50" s="110" t="s">
        <v>20</v>
      </c>
      <c r="C50" s="97" t="s">
        <v>9</v>
      </c>
      <c r="D50" s="97" t="s">
        <v>9</v>
      </c>
      <c r="E50" s="31">
        <v>11000</v>
      </c>
      <c r="F50" s="3"/>
      <c r="G50" s="33"/>
      <c r="H50" s="30"/>
      <c r="I50" s="34"/>
      <c r="J50" s="32" t="s">
        <v>33</v>
      </c>
      <c r="K50" s="82" t="s">
        <v>89</v>
      </c>
      <c r="L50" s="28" t="s">
        <v>90</v>
      </c>
    </row>
    <row r="51" spans="1:12" s="18" customFormat="1" ht="30" customHeight="1">
      <c r="A51" s="70"/>
      <c r="B51" s="110" t="s">
        <v>45</v>
      </c>
      <c r="C51" s="98">
        <v>0</v>
      </c>
      <c r="D51" s="98">
        <v>0</v>
      </c>
      <c r="E51" s="31">
        <v>0</v>
      </c>
      <c r="F51" s="3"/>
      <c r="G51" s="33"/>
      <c r="H51" s="30"/>
      <c r="I51" s="34"/>
      <c r="J51" s="32" t="s">
        <v>33</v>
      </c>
      <c r="K51" s="82" t="s">
        <v>89</v>
      </c>
      <c r="L51" s="28" t="s">
        <v>90</v>
      </c>
    </row>
    <row r="52" spans="1:12" s="18" customFormat="1" ht="30" customHeight="1">
      <c r="A52" s="64" t="s">
        <v>91</v>
      </c>
      <c r="B52" s="104" t="s">
        <v>92</v>
      </c>
      <c r="C52" s="96">
        <f>C53</f>
        <v>100000</v>
      </c>
      <c r="D52" s="96">
        <f>D53</f>
        <v>0</v>
      </c>
      <c r="E52" s="3">
        <f>E53</f>
        <v>100000</v>
      </c>
      <c r="F52" s="3"/>
      <c r="G52" s="33"/>
      <c r="H52" s="30"/>
      <c r="I52" s="34"/>
      <c r="J52" s="4" t="s">
        <v>93</v>
      </c>
      <c r="K52" s="83" t="s">
        <v>94</v>
      </c>
      <c r="L52" s="28" t="s">
        <v>95</v>
      </c>
    </row>
    <row r="53" spans="1:12" s="18" customFormat="1" ht="30" customHeight="1">
      <c r="A53" s="64"/>
      <c r="B53" s="110" t="s">
        <v>45</v>
      </c>
      <c r="C53" s="120">
        <v>100000</v>
      </c>
      <c r="D53" s="98">
        <v>0</v>
      </c>
      <c r="E53" s="31">
        <f>C53-D53</f>
        <v>100000</v>
      </c>
      <c r="F53" s="31"/>
      <c r="G53" s="31"/>
      <c r="H53" s="31"/>
      <c r="I53" s="31"/>
      <c r="J53" s="32" t="s">
        <v>93</v>
      </c>
      <c r="K53" s="83" t="s">
        <v>94</v>
      </c>
      <c r="L53" s="28" t="s">
        <v>95</v>
      </c>
    </row>
    <row r="54" spans="1:12" s="18" customFormat="1" ht="30" customHeight="1">
      <c r="A54" s="64" t="s">
        <v>96</v>
      </c>
      <c r="B54" s="104" t="s">
        <v>97</v>
      </c>
      <c r="C54" s="96">
        <f>C55</f>
        <v>150000</v>
      </c>
      <c r="D54" s="96">
        <f>D55</f>
        <v>0</v>
      </c>
      <c r="E54" s="3">
        <f>E55</f>
        <v>150000</v>
      </c>
      <c r="F54" s="3"/>
      <c r="G54" s="33"/>
      <c r="H54" s="30"/>
      <c r="I54" s="34"/>
      <c r="J54" s="4" t="s">
        <v>38</v>
      </c>
      <c r="K54" s="83" t="s">
        <v>98</v>
      </c>
      <c r="L54" s="28" t="s">
        <v>99</v>
      </c>
    </row>
    <row r="55" spans="1:12" s="18" customFormat="1" ht="30" customHeight="1">
      <c r="A55" s="70"/>
      <c r="B55" s="110" t="s">
        <v>45</v>
      </c>
      <c r="C55" s="120">
        <v>150000</v>
      </c>
      <c r="D55" s="98">
        <v>0</v>
      </c>
      <c r="E55" s="31">
        <f>C55-D55</f>
        <v>150000</v>
      </c>
      <c r="F55" s="3"/>
      <c r="G55" s="33"/>
      <c r="H55" s="30"/>
      <c r="I55" s="34"/>
      <c r="J55" s="32" t="s">
        <v>38</v>
      </c>
      <c r="K55" s="83" t="s">
        <v>98</v>
      </c>
      <c r="L55" s="28" t="s">
        <v>99</v>
      </c>
    </row>
    <row r="56" spans="1:12" ht="30" customHeight="1">
      <c r="A56" s="64" t="s">
        <v>102</v>
      </c>
      <c r="B56" s="104" t="s">
        <v>103</v>
      </c>
      <c r="C56" s="96">
        <f>C58</f>
        <v>20000</v>
      </c>
      <c r="D56" s="96">
        <f>D58</f>
        <v>20000</v>
      </c>
      <c r="E56" s="3">
        <f>E57+E58</f>
        <v>50000</v>
      </c>
      <c r="F56" s="31"/>
      <c r="G56" s="39"/>
      <c r="H56" s="30"/>
      <c r="I56" s="34"/>
      <c r="J56" s="4" t="s">
        <v>38</v>
      </c>
      <c r="K56" s="40" t="s">
        <v>104</v>
      </c>
      <c r="L56" s="28" t="s">
        <v>105</v>
      </c>
    </row>
    <row r="57" spans="1:12" ht="30" customHeight="1">
      <c r="A57" s="71"/>
      <c r="B57" s="110" t="s">
        <v>20</v>
      </c>
      <c r="C57" s="97" t="s">
        <v>9</v>
      </c>
      <c r="D57" s="97" t="s">
        <v>9</v>
      </c>
      <c r="E57" s="31">
        <f>'冠名基金收支明细 (2021)'!E47</f>
        <v>50000</v>
      </c>
      <c r="F57" s="31"/>
      <c r="G57" s="39"/>
      <c r="H57" s="30"/>
      <c r="I57" s="34"/>
      <c r="J57" s="32" t="s">
        <v>38</v>
      </c>
      <c r="K57" s="40" t="s">
        <v>104</v>
      </c>
      <c r="L57" s="28" t="s">
        <v>105</v>
      </c>
    </row>
    <row r="58" spans="1:12" ht="30" customHeight="1">
      <c r="A58" s="71"/>
      <c r="B58" s="110" t="s">
        <v>45</v>
      </c>
      <c r="C58" s="120">
        <v>20000</v>
      </c>
      <c r="D58" s="123">
        <v>20000</v>
      </c>
      <c r="E58" s="31">
        <f>C58-D58</f>
        <v>0</v>
      </c>
      <c r="F58" s="31"/>
      <c r="G58" s="39"/>
      <c r="H58" s="30"/>
      <c r="I58" s="34"/>
      <c r="J58" s="32" t="s">
        <v>38</v>
      </c>
      <c r="K58" s="40" t="s">
        <v>104</v>
      </c>
      <c r="L58" s="28" t="s">
        <v>105</v>
      </c>
    </row>
    <row r="59" spans="1:12" ht="30" customHeight="1">
      <c r="A59" s="64" t="s">
        <v>106</v>
      </c>
      <c r="B59" s="104" t="s">
        <v>107</v>
      </c>
      <c r="C59" s="96">
        <v>0</v>
      </c>
      <c r="D59" s="96">
        <v>0</v>
      </c>
      <c r="E59" s="3">
        <f>E60+E61</f>
        <v>4709.5999999999767</v>
      </c>
      <c r="F59" s="31"/>
      <c r="G59" s="39"/>
      <c r="H59" s="30"/>
      <c r="I59" s="34"/>
      <c r="J59" s="4" t="s">
        <v>33</v>
      </c>
      <c r="K59" s="40" t="s">
        <v>108</v>
      </c>
      <c r="L59" s="28" t="s">
        <v>109</v>
      </c>
    </row>
    <row r="60" spans="1:12" ht="30" customHeight="1">
      <c r="A60" s="64"/>
      <c r="B60" s="110" t="s">
        <v>20</v>
      </c>
      <c r="C60" s="97" t="s">
        <v>9</v>
      </c>
      <c r="D60" s="97" t="s">
        <v>9</v>
      </c>
      <c r="E60" s="31">
        <f>'冠名基金收支明细 (2021)'!E50</f>
        <v>4709.5999999999767</v>
      </c>
      <c r="F60" s="31"/>
      <c r="G60" s="39"/>
      <c r="H60" s="30"/>
      <c r="I60" s="34"/>
      <c r="J60" s="32" t="s">
        <v>33</v>
      </c>
      <c r="K60" s="40" t="s">
        <v>108</v>
      </c>
      <c r="L60" s="28" t="s">
        <v>109</v>
      </c>
    </row>
    <row r="61" spans="1:12" s="18" customFormat="1" ht="30" customHeight="1">
      <c r="A61" s="70"/>
      <c r="B61" s="110" t="s">
        <v>45</v>
      </c>
      <c r="C61" s="98">
        <v>0</v>
      </c>
      <c r="D61" s="98">
        <v>0</v>
      </c>
      <c r="E61" s="31">
        <v>0</v>
      </c>
      <c r="F61" s="3"/>
      <c r="G61" s="33"/>
      <c r="H61" s="30"/>
      <c r="I61" s="34"/>
      <c r="J61" s="32" t="s">
        <v>33</v>
      </c>
      <c r="K61" s="40" t="s">
        <v>108</v>
      </c>
      <c r="L61" s="28" t="s">
        <v>109</v>
      </c>
    </row>
    <row r="62" spans="1:12" s="18" customFormat="1" ht="30" customHeight="1">
      <c r="A62" s="64" t="s">
        <v>110</v>
      </c>
      <c r="B62" s="104" t="s">
        <v>111</v>
      </c>
      <c r="C62" s="96">
        <v>0</v>
      </c>
      <c r="D62" s="96">
        <f>D64</f>
        <v>100000</v>
      </c>
      <c r="E62" s="3">
        <f>E63+E64</f>
        <v>0</v>
      </c>
      <c r="F62" s="3">
        <v>20</v>
      </c>
      <c r="G62" s="33">
        <v>50</v>
      </c>
      <c r="H62" s="30" t="s">
        <v>112</v>
      </c>
      <c r="I62" s="34">
        <v>18851689529</v>
      </c>
      <c r="J62" s="4" t="s">
        <v>38</v>
      </c>
      <c r="K62" s="40" t="s">
        <v>113</v>
      </c>
      <c r="L62" s="28" t="s">
        <v>114</v>
      </c>
    </row>
    <row r="63" spans="1:12" s="18" customFormat="1" ht="30" customHeight="1">
      <c r="A63" s="70"/>
      <c r="B63" s="109" t="s">
        <v>20</v>
      </c>
      <c r="C63" s="97" t="s">
        <v>9</v>
      </c>
      <c r="D63" s="97" t="s">
        <v>9</v>
      </c>
      <c r="E63" s="31">
        <f>'冠名基金收支明细 (2021)'!E53</f>
        <v>100000</v>
      </c>
      <c r="F63" s="3"/>
      <c r="G63" s="33"/>
      <c r="H63" s="30"/>
      <c r="I63" s="34"/>
      <c r="J63" s="32" t="s">
        <v>38</v>
      </c>
      <c r="K63" s="82" t="s">
        <v>113</v>
      </c>
      <c r="L63" s="28" t="s">
        <v>114</v>
      </c>
    </row>
    <row r="64" spans="1:12" s="18" customFormat="1" ht="30" customHeight="1">
      <c r="A64" s="70"/>
      <c r="B64" s="110" t="s">
        <v>45</v>
      </c>
      <c r="C64" s="99">
        <v>0</v>
      </c>
      <c r="D64" s="124">
        <v>100000</v>
      </c>
      <c r="E64" s="31">
        <f>C64-D64</f>
        <v>-100000</v>
      </c>
      <c r="F64" s="3"/>
      <c r="G64" s="33"/>
      <c r="H64" s="30"/>
      <c r="I64" s="34"/>
      <c r="J64" s="32" t="s">
        <v>38</v>
      </c>
      <c r="K64" s="82" t="s">
        <v>113</v>
      </c>
      <c r="L64" s="28" t="s">
        <v>114</v>
      </c>
    </row>
    <row r="65" spans="1:14" s="18" customFormat="1" ht="30" customHeight="1">
      <c r="A65" s="64" t="s">
        <v>115</v>
      </c>
      <c r="B65" s="104" t="s">
        <v>116</v>
      </c>
      <c r="C65" s="96">
        <f>C67</f>
        <v>0</v>
      </c>
      <c r="D65" s="96">
        <f>D67</f>
        <v>100000</v>
      </c>
      <c r="E65" s="3">
        <f>E66+E67</f>
        <v>0</v>
      </c>
      <c r="F65" s="3"/>
      <c r="G65" s="33"/>
      <c r="H65" s="30"/>
      <c r="I65" s="34"/>
      <c r="J65" s="4" t="s">
        <v>38</v>
      </c>
      <c r="K65" s="40" t="s">
        <v>117</v>
      </c>
      <c r="L65" s="28" t="s">
        <v>118</v>
      </c>
    </row>
    <row r="66" spans="1:14" s="18" customFormat="1" ht="30" customHeight="1">
      <c r="A66" s="70"/>
      <c r="B66" s="110" t="s">
        <v>20</v>
      </c>
      <c r="C66" s="97" t="s">
        <v>9</v>
      </c>
      <c r="D66" s="97" t="s">
        <v>9</v>
      </c>
      <c r="E66" s="31">
        <f>'冠名基金收支明细 (2021)'!E55</f>
        <v>100000</v>
      </c>
      <c r="F66" s="3"/>
      <c r="G66" s="33"/>
      <c r="H66" s="30"/>
      <c r="I66" s="34"/>
      <c r="J66" s="32" t="s">
        <v>38</v>
      </c>
      <c r="K66" s="40" t="s">
        <v>117</v>
      </c>
      <c r="L66" s="28" t="s">
        <v>118</v>
      </c>
    </row>
    <row r="67" spans="1:14" s="18" customFormat="1" ht="30" customHeight="1">
      <c r="A67" s="70"/>
      <c r="B67" s="110" t="s">
        <v>45</v>
      </c>
      <c r="C67" s="98">
        <v>0</v>
      </c>
      <c r="D67" s="123">
        <v>100000</v>
      </c>
      <c r="E67" s="31">
        <f>C67-D67</f>
        <v>-100000</v>
      </c>
      <c r="F67" s="3"/>
      <c r="G67" s="33"/>
      <c r="H67" s="30"/>
      <c r="I67" s="34"/>
      <c r="J67" s="32" t="s">
        <v>38</v>
      </c>
      <c r="K67" s="40" t="s">
        <v>117</v>
      </c>
      <c r="L67" s="28" t="s">
        <v>118</v>
      </c>
    </row>
    <row r="68" spans="1:14" s="18" customFormat="1" ht="30" customHeight="1">
      <c r="A68" s="64" t="s">
        <v>119</v>
      </c>
      <c r="B68" s="104" t="s">
        <v>120</v>
      </c>
      <c r="C68" s="96">
        <f>C70</f>
        <v>376060.83</v>
      </c>
      <c r="D68" s="96">
        <f>D70</f>
        <v>550000</v>
      </c>
      <c r="E68" s="3">
        <f>E69+E70</f>
        <v>76060.830000000016</v>
      </c>
      <c r="F68" s="3"/>
      <c r="G68" s="33"/>
      <c r="H68" s="30"/>
      <c r="I68" s="34"/>
      <c r="J68" s="4" t="s">
        <v>121</v>
      </c>
      <c r="K68" s="40" t="s">
        <v>122</v>
      </c>
      <c r="L68" s="28" t="s">
        <v>123</v>
      </c>
    </row>
    <row r="69" spans="1:14" s="18" customFormat="1" ht="30" customHeight="1">
      <c r="A69" s="70"/>
      <c r="B69" s="110" t="s">
        <v>20</v>
      </c>
      <c r="C69" s="97" t="s">
        <v>9</v>
      </c>
      <c r="D69" s="97" t="s">
        <v>9</v>
      </c>
      <c r="E69" s="31">
        <f>'冠名基金收支明细 (2021)'!E57</f>
        <v>250000</v>
      </c>
      <c r="F69" s="3"/>
      <c r="G69" s="33"/>
      <c r="H69" s="30"/>
      <c r="I69" s="34"/>
      <c r="J69" s="32" t="s">
        <v>121</v>
      </c>
      <c r="K69" s="35" t="s">
        <v>122</v>
      </c>
      <c r="L69" s="28" t="s">
        <v>123</v>
      </c>
    </row>
    <row r="70" spans="1:14" s="18" customFormat="1" ht="30" customHeight="1">
      <c r="A70" s="70"/>
      <c r="B70" s="110" t="s">
        <v>45</v>
      </c>
      <c r="C70" s="120">
        <v>376060.83</v>
      </c>
      <c r="D70" s="123">
        <v>550000</v>
      </c>
      <c r="E70" s="31">
        <f>C70-D70</f>
        <v>-173939.16999999998</v>
      </c>
      <c r="F70" s="3"/>
      <c r="G70" s="33"/>
      <c r="H70" s="30"/>
      <c r="I70" s="34"/>
      <c r="J70" s="32" t="s">
        <v>121</v>
      </c>
      <c r="K70" s="35" t="s">
        <v>122</v>
      </c>
      <c r="L70" s="28" t="s">
        <v>123</v>
      </c>
    </row>
    <row r="71" spans="1:14" s="18" customFormat="1" ht="30" customHeight="1">
      <c r="A71" s="64" t="s">
        <v>124</v>
      </c>
      <c r="B71" s="104" t="s">
        <v>125</v>
      </c>
      <c r="C71" s="96">
        <f>C73</f>
        <v>0</v>
      </c>
      <c r="D71" s="96">
        <f>D73</f>
        <v>200000</v>
      </c>
      <c r="E71" s="3">
        <f>E72+E73</f>
        <v>0</v>
      </c>
      <c r="F71" s="3"/>
      <c r="G71" s="33"/>
      <c r="H71" s="30"/>
      <c r="I71" s="34"/>
      <c r="J71" s="4" t="s">
        <v>121</v>
      </c>
      <c r="K71" s="40" t="s">
        <v>126</v>
      </c>
      <c r="L71" s="28" t="s">
        <v>127</v>
      </c>
    </row>
    <row r="72" spans="1:14" s="18" customFormat="1" ht="30" customHeight="1">
      <c r="A72" s="70"/>
      <c r="B72" s="110" t="s">
        <v>20</v>
      </c>
      <c r="C72" s="97" t="s">
        <v>9</v>
      </c>
      <c r="D72" s="97" t="s">
        <v>9</v>
      </c>
      <c r="E72" s="31">
        <f>'冠名基金收支明细 (2021)'!E59</f>
        <v>200000</v>
      </c>
      <c r="F72" s="3"/>
      <c r="G72" s="33"/>
      <c r="H72" s="30"/>
      <c r="I72" s="34"/>
      <c r="J72" s="32" t="s">
        <v>121</v>
      </c>
      <c r="K72" s="35" t="s">
        <v>126</v>
      </c>
      <c r="L72" s="28" t="s">
        <v>127</v>
      </c>
      <c r="N72" s="19"/>
    </row>
    <row r="73" spans="1:14" s="18" customFormat="1" ht="30" customHeight="1">
      <c r="A73" s="70"/>
      <c r="B73" s="110" t="s">
        <v>45</v>
      </c>
      <c r="C73" s="98">
        <v>0</v>
      </c>
      <c r="D73" s="123">
        <v>200000</v>
      </c>
      <c r="E73" s="31">
        <f>C73-D73</f>
        <v>-200000</v>
      </c>
      <c r="F73" s="3"/>
      <c r="G73" s="33"/>
      <c r="H73" s="30"/>
      <c r="I73" s="34"/>
      <c r="J73" s="32" t="s">
        <v>121</v>
      </c>
      <c r="K73" s="35" t="s">
        <v>126</v>
      </c>
      <c r="L73" s="28" t="s">
        <v>127</v>
      </c>
    </row>
    <row r="74" spans="1:14" s="18" customFormat="1" ht="30" customHeight="1">
      <c r="A74" s="64" t="s">
        <v>128</v>
      </c>
      <c r="B74" s="104" t="s">
        <v>129</v>
      </c>
      <c r="C74" s="96">
        <f>C75</f>
        <v>200000</v>
      </c>
      <c r="D74" s="96">
        <f>D75</f>
        <v>85000</v>
      </c>
      <c r="E74" s="3">
        <f>E75</f>
        <v>115000</v>
      </c>
      <c r="F74" s="6"/>
      <c r="G74" s="42"/>
      <c r="H74" s="43"/>
      <c r="I74" s="44"/>
      <c r="J74" s="4" t="s">
        <v>38</v>
      </c>
      <c r="K74" s="40" t="s">
        <v>130</v>
      </c>
      <c r="L74" s="28" t="s">
        <v>131</v>
      </c>
      <c r="N74" s="84"/>
    </row>
    <row r="75" spans="1:14" s="18" customFormat="1" ht="30" customHeight="1">
      <c r="A75" s="70"/>
      <c r="B75" s="110" t="s">
        <v>45</v>
      </c>
      <c r="C75" s="120">
        <v>200000</v>
      </c>
      <c r="D75" s="123">
        <v>85000</v>
      </c>
      <c r="E75" s="31">
        <f>C75-D75</f>
        <v>115000</v>
      </c>
      <c r="F75" s="6"/>
      <c r="G75" s="42"/>
      <c r="H75" s="43"/>
      <c r="I75" s="44"/>
      <c r="J75" s="32" t="s">
        <v>38</v>
      </c>
      <c r="K75" s="35" t="s">
        <v>130</v>
      </c>
      <c r="L75" s="28" t="s">
        <v>131</v>
      </c>
    </row>
    <row r="76" spans="1:14" s="18" customFormat="1" ht="30" customHeight="1">
      <c r="A76" s="64" t="s">
        <v>132</v>
      </c>
      <c r="B76" s="104" t="s">
        <v>133</v>
      </c>
      <c r="C76" s="96">
        <f>C77</f>
        <v>50000</v>
      </c>
      <c r="D76" s="96">
        <f>D77</f>
        <v>0</v>
      </c>
      <c r="E76" s="3">
        <f>E77</f>
        <v>50000</v>
      </c>
      <c r="F76" s="6"/>
      <c r="G76" s="42"/>
      <c r="H76" s="43"/>
      <c r="I76" s="44"/>
      <c r="J76" s="4" t="s">
        <v>38</v>
      </c>
      <c r="K76" s="40" t="s">
        <v>134</v>
      </c>
      <c r="L76" s="28" t="s">
        <v>135</v>
      </c>
    </row>
    <row r="77" spans="1:14" s="18" customFormat="1" ht="30" customHeight="1">
      <c r="A77" s="70"/>
      <c r="B77" s="111" t="s">
        <v>45</v>
      </c>
      <c r="C77" s="120">
        <v>50000</v>
      </c>
      <c r="D77" s="98">
        <v>0</v>
      </c>
      <c r="E77" s="31">
        <v>50000</v>
      </c>
      <c r="F77" s="6"/>
      <c r="G77" s="42"/>
      <c r="H77" s="43"/>
      <c r="I77" s="44"/>
      <c r="J77" s="32" t="s">
        <v>38</v>
      </c>
      <c r="K77" s="35" t="s">
        <v>134</v>
      </c>
      <c r="L77" s="28" t="s">
        <v>135</v>
      </c>
      <c r="N77" s="19"/>
    </row>
    <row r="78" spans="1:14" s="18" customFormat="1" ht="30" customHeight="1">
      <c r="A78" s="64" t="s">
        <v>136</v>
      </c>
      <c r="B78" s="104" t="s">
        <v>137</v>
      </c>
      <c r="C78" s="96">
        <f>C79</f>
        <v>50000</v>
      </c>
      <c r="D78" s="96">
        <f>D79</f>
        <v>0</v>
      </c>
      <c r="E78" s="3">
        <f>E79</f>
        <v>50000</v>
      </c>
      <c r="F78" s="6"/>
      <c r="G78" s="42"/>
      <c r="H78" s="43"/>
      <c r="I78" s="44"/>
      <c r="J78" s="4" t="s">
        <v>38</v>
      </c>
      <c r="K78" s="40" t="s">
        <v>138</v>
      </c>
      <c r="L78" s="28" t="s">
        <v>139</v>
      </c>
    </row>
    <row r="79" spans="1:14" s="18" customFormat="1" ht="30" customHeight="1">
      <c r="A79" s="70"/>
      <c r="B79" s="110" t="s">
        <v>45</v>
      </c>
      <c r="C79" s="120">
        <v>50000</v>
      </c>
      <c r="D79" s="98">
        <v>0</v>
      </c>
      <c r="E79" s="31">
        <f>C79-D79</f>
        <v>50000</v>
      </c>
      <c r="F79" s="6"/>
      <c r="G79" s="42"/>
      <c r="H79" s="43"/>
      <c r="I79" s="44"/>
      <c r="J79" s="32" t="s">
        <v>38</v>
      </c>
      <c r="K79" s="40" t="s">
        <v>138</v>
      </c>
      <c r="L79" s="28" t="s">
        <v>139</v>
      </c>
    </row>
    <row r="80" spans="1:14" s="18" customFormat="1" ht="30" customHeight="1">
      <c r="A80" s="64" t="s">
        <v>140</v>
      </c>
      <c r="B80" s="104" t="s">
        <v>141</v>
      </c>
      <c r="C80" s="96">
        <f>C81</f>
        <v>50000</v>
      </c>
      <c r="D80" s="96">
        <f>D81</f>
        <v>0</v>
      </c>
      <c r="E80" s="3">
        <f>E81</f>
        <v>50000</v>
      </c>
      <c r="F80" s="6"/>
      <c r="G80" s="42"/>
      <c r="H80" s="43"/>
      <c r="I80" s="44"/>
      <c r="J80" s="4" t="s">
        <v>38</v>
      </c>
      <c r="K80" s="35" t="s">
        <v>142</v>
      </c>
      <c r="L80" s="28" t="s">
        <v>143</v>
      </c>
    </row>
    <row r="81" spans="1:18" s="18" customFormat="1" ht="30" customHeight="1">
      <c r="A81" s="70"/>
      <c r="B81" s="110" t="s">
        <v>45</v>
      </c>
      <c r="C81" s="120">
        <v>50000</v>
      </c>
      <c r="D81" s="98">
        <v>0</v>
      </c>
      <c r="E81" s="31">
        <f>C81-D81</f>
        <v>50000</v>
      </c>
      <c r="F81" s="6"/>
      <c r="G81" s="42"/>
      <c r="H81" s="43"/>
      <c r="I81" s="44"/>
      <c r="J81" s="32" t="s">
        <v>38</v>
      </c>
      <c r="K81" s="35" t="s">
        <v>142</v>
      </c>
      <c r="L81" s="28" t="s">
        <v>143</v>
      </c>
    </row>
    <row r="82" spans="1:18" s="18" customFormat="1" ht="30" customHeight="1">
      <c r="A82" s="64" t="s">
        <v>291</v>
      </c>
      <c r="B82" s="104" t="s">
        <v>147</v>
      </c>
      <c r="C82" s="96">
        <f>SUM(C84:C102)</f>
        <v>2034500</v>
      </c>
      <c r="D82" s="123">
        <f>SUM(D84:D102)</f>
        <v>1663500</v>
      </c>
      <c r="E82" s="3">
        <f>SUM(E84:E102)</f>
        <v>1013600</v>
      </c>
      <c r="F82" s="3">
        <f>SUM(F83:F101)</f>
        <v>125</v>
      </c>
      <c r="G82" s="33">
        <f>SUM(G83:G98)</f>
        <v>160</v>
      </c>
      <c r="H82" s="30" t="s">
        <v>148</v>
      </c>
      <c r="I82" s="34">
        <v>13033513830</v>
      </c>
      <c r="J82" s="4" t="s">
        <v>38</v>
      </c>
      <c r="K82" s="85" t="s">
        <v>149</v>
      </c>
      <c r="L82" s="28" t="s">
        <v>150</v>
      </c>
      <c r="R82" s="19"/>
    </row>
    <row r="83" spans="1:18" s="18" customFormat="1" ht="30" customHeight="1">
      <c r="A83" s="64" t="s">
        <v>146</v>
      </c>
      <c r="B83" s="108" t="s">
        <v>151</v>
      </c>
      <c r="C83" s="97" t="s">
        <v>9</v>
      </c>
      <c r="D83" s="97" t="s">
        <v>9</v>
      </c>
      <c r="E83" s="14" t="s">
        <v>9</v>
      </c>
      <c r="F83" s="31">
        <v>30</v>
      </c>
      <c r="G83" s="39">
        <v>30</v>
      </c>
      <c r="H83" s="30" t="s">
        <v>152</v>
      </c>
      <c r="I83" s="34">
        <v>13812267310</v>
      </c>
      <c r="J83" s="32" t="s">
        <v>38</v>
      </c>
      <c r="K83" s="35" t="s">
        <v>153</v>
      </c>
      <c r="L83" s="28" t="s">
        <v>150</v>
      </c>
      <c r="R83" s="19"/>
    </row>
    <row r="84" spans="1:18" s="18" customFormat="1" ht="30" customHeight="1">
      <c r="A84" s="64"/>
      <c r="B84" s="108" t="s">
        <v>20</v>
      </c>
      <c r="C84" s="97" t="s">
        <v>9</v>
      </c>
      <c r="D84" s="97" t="s">
        <v>9</v>
      </c>
      <c r="E84" s="31">
        <f>'冠名基金收支明细 (2021)'!E63</f>
        <v>160000</v>
      </c>
      <c r="F84" s="31"/>
      <c r="G84" s="39"/>
      <c r="H84" s="30"/>
      <c r="I84" s="34"/>
      <c r="J84" s="32" t="s">
        <v>38</v>
      </c>
      <c r="K84" s="35" t="s">
        <v>153</v>
      </c>
      <c r="L84" s="28" t="s">
        <v>150</v>
      </c>
      <c r="R84" s="19"/>
    </row>
    <row r="85" spans="1:18" s="18" customFormat="1" ht="30" customHeight="1">
      <c r="A85" s="64"/>
      <c r="B85" s="108" t="s">
        <v>45</v>
      </c>
      <c r="C85" s="121">
        <v>100000</v>
      </c>
      <c r="D85" s="96">
        <f>90000+33000</f>
        <v>123000</v>
      </c>
      <c r="E85" s="31">
        <f>C85-D85</f>
        <v>-23000</v>
      </c>
      <c r="F85" s="31"/>
      <c r="G85" s="39"/>
      <c r="H85" s="30"/>
      <c r="I85" s="34"/>
      <c r="J85" s="32" t="s">
        <v>38</v>
      </c>
      <c r="K85" s="35" t="s">
        <v>153</v>
      </c>
      <c r="L85" s="28" t="s">
        <v>150</v>
      </c>
    </row>
    <row r="86" spans="1:18" s="18" customFormat="1" ht="30" customHeight="1">
      <c r="A86" s="64" t="s">
        <v>292</v>
      </c>
      <c r="B86" s="108" t="s">
        <v>154</v>
      </c>
      <c r="C86" s="97" t="s">
        <v>9</v>
      </c>
      <c r="D86" s="97" t="s">
        <v>9</v>
      </c>
      <c r="E86" s="14" t="s">
        <v>9</v>
      </c>
      <c r="F86" s="31">
        <v>18</v>
      </c>
      <c r="G86" s="39">
        <v>25</v>
      </c>
      <c r="H86" s="30" t="s">
        <v>155</v>
      </c>
      <c r="I86" s="34">
        <v>13961651000</v>
      </c>
      <c r="J86" s="32" t="s">
        <v>38</v>
      </c>
      <c r="K86" s="35" t="s">
        <v>156</v>
      </c>
      <c r="L86" s="28" t="s">
        <v>150</v>
      </c>
    </row>
    <row r="87" spans="1:18" s="18" customFormat="1" ht="30" customHeight="1">
      <c r="A87" s="64"/>
      <c r="B87" s="108" t="s">
        <v>20</v>
      </c>
      <c r="C87" s="97" t="s">
        <v>9</v>
      </c>
      <c r="D87" s="97" t="s">
        <v>9</v>
      </c>
      <c r="E87" s="31">
        <f>'冠名基金收支明细 (2021)'!E65</f>
        <v>120000</v>
      </c>
      <c r="F87" s="31"/>
      <c r="G87" s="39"/>
      <c r="H87" s="30"/>
      <c r="I87" s="34"/>
      <c r="J87" s="32" t="s">
        <v>38</v>
      </c>
      <c r="K87" s="35" t="s">
        <v>156</v>
      </c>
      <c r="L87" s="28" t="s">
        <v>150</v>
      </c>
    </row>
    <row r="88" spans="1:18" s="18" customFormat="1" ht="30" customHeight="1">
      <c r="A88" s="64"/>
      <c r="B88" s="108" t="s">
        <v>45</v>
      </c>
      <c r="C88" s="121">
        <v>187500</v>
      </c>
      <c r="D88" s="96">
        <v>187500</v>
      </c>
      <c r="E88" s="31">
        <f>C88-D88</f>
        <v>0</v>
      </c>
      <c r="F88" s="31"/>
      <c r="G88" s="39"/>
      <c r="H88" s="30"/>
      <c r="I88" s="34"/>
      <c r="J88" s="32" t="s">
        <v>38</v>
      </c>
      <c r="K88" s="35" t="s">
        <v>156</v>
      </c>
      <c r="L88" s="28" t="s">
        <v>150</v>
      </c>
    </row>
    <row r="89" spans="1:18" s="18" customFormat="1" ht="30" customHeight="1">
      <c r="A89" s="64" t="s">
        <v>293</v>
      </c>
      <c r="B89" s="108" t="s">
        <v>157</v>
      </c>
      <c r="C89" s="97" t="s">
        <v>9</v>
      </c>
      <c r="D89" s="97" t="s">
        <v>9</v>
      </c>
      <c r="E89" s="14" t="s">
        <v>9</v>
      </c>
      <c r="F89" s="31">
        <v>6</v>
      </c>
      <c r="G89" s="39">
        <v>25</v>
      </c>
      <c r="H89" s="30" t="s">
        <v>158</v>
      </c>
      <c r="I89" s="34">
        <v>13906150158</v>
      </c>
      <c r="J89" s="32" t="s">
        <v>38</v>
      </c>
      <c r="K89" s="35" t="s">
        <v>159</v>
      </c>
      <c r="L89" s="28" t="s">
        <v>150</v>
      </c>
      <c r="R89" s="19"/>
    </row>
    <row r="90" spans="1:18" s="18" customFormat="1" ht="30" customHeight="1">
      <c r="A90" s="64"/>
      <c r="B90" s="108" t="s">
        <v>20</v>
      </c>
      <c r="C90" s="97" t="s">
        <v>9</v>
      </c>
      <c r="D90" s="97" t="s">
        <v>9</v>
      </c>
      <c r="E90" s="31">
        <f>'冠名基金收支明细 (2021)'!E67</f>
        <v>0</v>
      </c>
      <c r="F90" s="31"/>
      <c r="G90" s="39"/>
      <c r="H90" s="30"/>
      <c r="I90" s="34"/>
      <c r="J90" s="32" t="s">
        <v>38</v>
      </c>
      <c r="K90" s="35" t="s">
        <v>159</v>
      </c>
      <c r="L90" s="28" t="s">
        <v>150</v>
      </c>
      <c r="R90" s="19"/>
    </row>
    <row r="91" spans="1:18" s="18" customFormat="1" ht="30" customHeight="1">
      <c r="A91" s="64"/>
      <c r="B91" s="108" t="s">
        <v>45</v>
      </c>
      <c r="C91" s="121">
        <v>60000</v>
      </c>
      <c r="D91" s="96">
        <v>60000</v>
      </c>
      <c r="E91" s="31">
        <f>C91-D91</f>
        <v>0</v>
      </c>
      <c r="F91" s="31"/>
      <c r="G91" s="39"/>
      <c r="H91" s="30"/>
      <c r="I91" s="34"/>
      <c r="J91" s="32" t="s">
        <v>38</v>
      </c>
      <c r="K91" s="35" t="s">
        <v>159</v>
      </c>
      <c r="L91" s="28" t="s">
        <v>150</v>
      </c>
    </row>
    <row r="92" spans="1:18" s="18" customFormat="1" ht="30" customHeight="1">
      <c r="A92" s="64" t="s">
        <v>294</v>
      </c>
      <c r="B92" s="108" t="s">
        <v>160</v>
      </c>
      <c r="C92" s="97" t="s">
        <v>9</v>
      </c>
      <c r="D92" s="97" t="s">
        <v>9</v>
      </c>
      <c r="E92" s="14" t="s">
        <v>9</v>
      </c>
      <c r="F92" s="31">
        <v>38</v>
      </c>
      <c r="G92" s="39">
        <v>40</v>
      </c>
      <c r="H92" s="30" t="s">
        <v>161</v>
      </c>
      <c r="I92" s="34">
        <v>13906172858</v>
      </c>
      <c r="J92" s="32" t="s">
        <v>38</v>
      </c>
      <c r="K92" s="35" t="s">
        <v>162</v>
      </c>
      <c r="L92" s="28" t="s">
        <v>150</v>
      </c>
    </row>
    <row r="93" spans="1:18" s="18" customFormat="1" ht="30" customHeight="1">
      <c r="A93" s="64"/>
      <c r="B93" s="108" t="s">
        <v>20</v>
      </c>
      <c r="C93" s="97" t="s">
        <v>9</v>
      </c>
      <c r="D93" s="97" t="s">
        <v>9</v>
      </c>
      <c r="E93" s="31">
        <f>'冠名基金收支明细 (2021)'!E69</f>
        <v>360600</v>
      </c>
      <c r="F93" s="31"/>
      <c r="G93" s="39"/>
      <c r="H93" s="30"/>
      <c r="I93" s="34"/>
      <c r="J93" s="32" t="s">
        <v>38</v>
      </c>
      <c r="K93" s="35" t="s">
        <v>162</v>
      </c>
      <c r="L93" s="28" t="s">
        <v>150</v>
      </c>
    </row>
    <row r="94" spans="1:18" s="18" customFormat="1" ht="30" customHeight="1">
      <c r="A94" s="64"/>
      <c r="B94" s="108" t="s">
        <v>45</v>
      </c>
      <c r="C94" s="121">
        <v>626000</v>
      </c>
      <c r="D94" s="96">
        <v>352000</v>
      </c>
      <c r="E94" s="31">
        <f>C94-D94</f>
        <v>274000</v>
      </c>
      <c r="F94" s="31"/>
      <c r="G94" s="39"/>
      <c r="H94" s="30"/>
      <c r="I94" s="34"/>
      <c r="J94" s="32" t="s">
        <v>38</v>
      </c>
      <c r="K94" s="35" t="s">
        <v>162</v>
      </c>
      <c r="L94" s="28" t="s">
        <v>150</v>
      </c>
    </row>
    <row r="95" spans="1:18" s="18" customFormat="1" ht="30" customHeight="1">
      <c r="A95" s="64" t="s">
        <v>295</v>
      </c>
      <c r="B95" s="108" t="s">
        <v>163</v>
      </c>
      <c r="C95" s="97" t="s">
        <v>9</v>
      </c>
      <c r="D95" s="97" t="s">
        <v>9</v>
      </c>
      <c r="E95" s="14" t="s">
        <v>9</v>
      </c>
      <c r="F95" s="31">
        <v>15</v>
      </c>
      <c r="G95" s="39">
        <v>20</v>
      </c>
      <c r="H95" s="30" t="s">
        <v>164</v>
      </c>
      <c r="I95" s="34">
        <v>13861708930</v>
      </c>
      <c r="J95" s="32" t="s">
        <v>38</v>
      </c>
      <c r="K95" s="35" t="s">
        <v>165</v>
      </c>
      <c r="L95" s="28" t="s">
        <v>150</v>
      </c>
    </row>
    <row r="96" spans="1:18" s="18" customFormat="1" ht="30" customHeight="1">
      <c r="A96" s="86"/>
      <c r="B96" s="108" t="s">
        <v>20</v>
      </c>
      <c r="C96" s="99" t="s">
        <v>9</v>
      </c>
      <c r="D96" s="99" t="s">
        <v>9</v>
      </c>
      <c r="E96" s="31">
        <f>'冠名基金收支明细 (2021)'!E71</f>
        <v>0</v>
      </c>
      <c r="F96" s="31"/>
      <c r="G96" s="39"/>
      <c r="H96" s="30"/>
      <c r="I96" s="34"/>
      <c r="J96" s="32" t="s">
        <v>38</v>
      </c>
      <c r="K96" s="35" t="s">
        <v>165</v>
      </c>
      <c r="L96" s="28" t="s">
        <v>150</v>
      </c>
    </row>
    <row r="97" spans="1:12" s="18" customFormat="1" ht="30" customHeight="1">
      <c r="A97" s="64"/>
      <c r="B97" s="108" t="s">
        <v>45</v>
      </c>
      <c r="C97" s="121">
        <v>680000</v>
      </c>
      <c r="D97" s="96">
        <v>680000</v>
      </c>
      <c r="E97" s="31">
        <f>C97-D97</f>
        <v>0</v>
      </c>
      <c r="F97" s="31"/>
      <c r="G97" s="39"/>
      <c r="H97" s="30"/>
      <c r="I97" s="34"/>
      <c r="J97" s="32" t="s">
        <v>38</v>
      </c>
      <c r="K97" s="35" t="s">
        <v>165</v>
      </c>
      <c r="L97" s="28" t="s">
        <v>150</v>
      </c>
    </row>
    <row r="98" spans="1:12" ht="30" customHeight="1">
      <c r="A98" s="64" t="s">
        <v>296</v>
      </c>
      <c r="B98" s="108" t="s">
        <v>166</v>
      </c>
      <c r="C98" s="97" t="s">
        <v>9</v>
      </c>
      <c r="D98" s="97" t="s">
        <v>9</v>
      </c>
      <c r="E98" s="14" t="s">
        <v>9</v>
      </c>
      <c r="F98" s="31">
        <v>8</v>
      </c>
      <c r="G98" s="39">
        <v>20</v>
      </c>
      <c r="H98" s="30" t="s">
        <v>167</v>
      </c>
      <c r="I98" s="34">
        <v>13812030518</v>
      </c>
      <c r="J98" s="32" t="s">
        <v>38</v>
      </c>
      <c r="K98" s="35" t="s">
        <v>168</v>
      </c>
      <c r="L98" s="28" t="s">
        <v>150</v>
      </c>
    </row>
    <row r="99" spans="1:12" ht="30" customHeight="1">
      <c r="A99" s="64"/>
      <c r="B99" s="108" t="s">
        <v>20</v>
      </c>
      <c r="C99" s="97" t="s">
        <v>9</v>
      </c>
      <c r="D99" s="97" t="s">
        <v>9</v>
      </c>
      <c r="E99" s="31">
        <f>'冠名基金收支明细 (2021)'!E74</f>
        <v>2000</v>
      </c>
      <c r="F99" s="31"/>
      <c r="G99" s="39"/>
      <c r="H99" s="30"/>
      <c r="I99" s="34"/>
      <c r="J99" s="32" t="s">
        <v>38</v>
      </c>
      <c r="K99" s="35" t="s">
        <v>168</v>
      </c>
      <c r="L99" s="28" t="s">
        <v>150</v>
      </c>
    </row>
    <row r="100" spans="1:12" ht="30" customHeight="1">
      <c r="A100" s="64"/>
      <c r="B100" s="108" t="s">
        <v>45</v>
      </c>
      <c r="C100" s="121">
        <v>261000</v>
      </c>
      <c r="D100" s="96">
        <v>261000</v>
      </c>
      <c r="E100" s="31">
        <f>C100-D100</f>
        <v>0</v>
      </c>
      <c r="F100" s="31"/>
      <c r="G100" s="39"/>
      <c r="H100" s="30"/>
      <c r="I100" s="34"/>
      <c r="J100" s="32" t="s">
        <v>38</v>
      </c>
      <c r="K100" s="35" t="s">
        <v>168</v>
      </c>
      <c r="L100" s="28" t="s">
        <v>150</v>
      </c>
    </row>
    <row r="101" spans="1:12" ht="30" customHeight="1">
      <c r="A101" s="64" t="s">
        <v>297</v>
      </c>
      <c r="B101" s="108" t="s">
        <v>169</v>
      </c>
      <c r="C101" s="97" t="s">
        <v>9</v>
      </c>
      <c r="D101" s="97" t="s">
        <v>9</v>
      </c>
      <c r="E101" s="14" t="s">
        <v>9</v>
      </c>
      <c r="F101" s="31">
        <v>10</v>
      </c>
      <c r="G101" s="39">
        <v>20</v>
      </c>
      <c r="H101" s="30" t="s">
        <v>170</v>
      </c>
      <c r="I101" s="34">
        <v>13906182608</v>
      </c>
      <c r="J101" s="32" t="s">
        <v>38</v>
      </c>
      <c r="K101" s="35" t="s">
        <v>171</v>
      </c>
      <c r="L101" s="28" t="s">
        <v>150</v>
      </c>
    </row>
    <row r="102" spans="1:12" ht="30" customHeight="1">
      <c r="A102" s="71"/>
      <c r="B102" s="108" t="s">
        <v>45</v>
      </c>
      <c r="C102" s="120">
        <v>120000</v>
      </c>
      <c r="D102" s="98">
        <v>0</v>
      </c>
      <c r="E102" s="31">
        <f>C102-D102</f>
        <v>120000</v>
      </c>
      <c r="F102" s="31"/>
      <c r="G102" s="39"/>
      <c r="H102" s="30"/>
      <c r="I102" s="34"/>
      <c r="J102" s="32" t="s">
        <v>38</v>
      </c>
      <c r="K102" s="35" t="s">
        <v>171</v>
      </c>
      <c r="L102" s="28" t="s">
        <v>150</v>
      </c>
    </row>
    <row r="103" spans="1:12" ht="30" customHeight="1">
      <c r="A103" s="64" t="s">
        <v>341</v>
      </c>
      <c r="B103" s="104" t="s">
        <v>301</v>
      </c>
      <c r="C103" s="96">
        <v>920000</v>
      </c>
      <c r="D103" s="96">
        <f>D104</f>
        <v>900000</v>
      </c>
      <c r="E103" s="3">
        <f>E104</f>
        <v>20000</v>
      </c>
      <c r="F103" s="31"/>
      <c r="G103" s="39"/>
      <c r="H103" s="30"/>
      <c r="I103" s="34"/>
      <c r="J103" s="4" t="s">
        <v>173</v>
      </c>
      <c r="K103" s="35" t="s">
        <v>165</v>
      </c>
      <c r="L103" s="28" t="s">
        <v>340</v>
      </c>
    </row>
    <row r="104" spans="1:12" ht="30" customHeight="1">
      <c r="A104" s="71"/>
      <c r="B104" s="108" t="s">
        <v>45</v>
      </c>
      <c r="C104" s="120">
        <v>920000</v>
      </c>
      <c r="D104" s="123">
        <v>900000</v>
      </c>
      <c r="E104" s="31">
        <f>C104-D104</f>
        <v>20000</v>
      </c>
      <c r="F104" s="31"/>
      <c r="G104" s="39"/>
      <c r="H104" s="30"/>
      <c r="I104" s="34"/>
      <c r="J104" s="32" t="s">
        <v>173</v>
      </c>
      <c r="K104" s="35" t="s">
        <v>165</v>
      </c>
      <c r="L104" s="28" t="s">
        <v>340</v>
      </c>
    </row>
    <row r="105" spans="1:12" s="18" customFormat="1" ht="30" customHeight="1">
      <c r="A105" s="64" t="s">
        <v>179</v>
      </c>
      <c r="B105" s="104" t="s">
        <v>180</v>
      </c>
      <c r="C105" s="96">
        <f>C107</f>
        <v>1140000</v>
      </c>
      <c r="D105" s="96">
        <f>D107</f>
        <v>1327633</v>
      </c>
      <c r="E105" s="3">
        <f>E106+E107</f>
        <v>282683</v>
      </c>
      <c r="F105" s="3">
        <v>64</v>
      </c>
      <c r="G105" s="33">
        <v>400</v>
      </c>
      <c r="H105" s="30" t="s">
        <v>181</v>
      </c>
      <c r="I105" s="34">
        <v>13801493939</v>
      </c>
      <c r="J105" s="4" t="s">
        <v>93</v>
      </c>
      <c r="K105" s="35" t="s">
        <v>182</v>
      </c>
      <c r="L105" s="28" t="s">
        <v>183</v>
      </c>
    </row>
    <row r="106" spans="1:12" s="18" customFormat="1" ht="30" customHeight="1">
      <c r="A106" s="70"/>
      <c r="B106" s="110" t="s">
        <v>20</v>
      </c>
      <c r="C106" s="97" t="s">
        <v>9</v>
      </c>
      <c r="D106" s="97" t="s">
        <v>9</v>
      </c>
      <c r="E106" s="31">
        <f>'冠名基金收支明细 (2021)'!E76</f>
        <v>470316</v>
      </c>
      <c r="F106" s="3"/>
      <c r="G106" s="33"/>
      <c r="H106" s="30"/>
      <c r="I106" s="34"/>
      <c r="J106" s="32" t="s">
        <v>93</v>
      </c>
      <c r="K106" s="35" t="s">
        <v>182</v>
      </c>
      <c r="L106" s="28" t="s">
        <v>183</v>
      </c>
    </row>
    <row r="107" spans="1:12" s="18" customFormat="1" ht="30" customHeight="1">
      <c r="A107" s="70"/>
      <c r="B107" s="110" t="s">
        <v>45</v>
      </c>
      <c r="C107" s="120">
        <v>1140000</v>
      </c>
      <c r="D107" s="123">
        <v>1327633</v>
      </c>
      <c r="E107" s="31">
        <f>C107-D107</f>
        <v>-187633</v>
      </c>
      <c r="F107" s="3"/>
      <c r="G107" s="33"/>
      <c r="H107" s="30"/>
      <c r="I107" s="34"/>
      <c r="J107" s="32" t="s">
        <v>93</v>
      </c>
      <c r="K107" s="35" t="s">
        <v>182</v>
      </c>
      <c r="L107" s="28" t="s">
        <v>183</v>
      </c>
    </row>
    <row r="108" spans="1:12" s="18" customFormat="1" ht="30" customHeight="1">
      <c r="A108" s="64" t="s">
        <v>184</v>
      </c>
      <c r="B108" s="104" t="s">
        <v>185</v>
      </c>
      <c r="C108" s="96">
        <f>C110</f>
        <v>400000</v>
      </c>
      <c r="D108" s="96">
        <f>D110</f>
        <v>343000</v>
      </c>
      <c r="E108" s="3">
        <f>E109+E110</f>
        <v>87500</v>
      </c>
      <c r="F108" s="3">
        <v>40</v>
      </c>
      <c r="G108" s="33">
        <v>195</v>
      </c>
      <c r="H108" s="30" t="s">
        <v>186</v>
      </c>
      <c r="I108" s="34">
        <v>13961104728</v>
      </c>
      <c r="J108" s="4" t="s">
        <v>187</v>
      </c>
      <c r="K108" s="35" t="s">
        <v>188</v>
      </c>
      <c r="L108" s="28" t="s">
        <v>189</v>
      </c>
    </row>
    <row r="109" spans="1:12" s="18" customFormat="1" ht="30" customHeight="1">
      <c r="A109" s="70"/>
      <c r="B109" s="110" t="s">
        <v>20</v>
      </c>
      <c r="C109" s="97" t="s">
        <v>9</v>
      </c>
      <c r="D109" s="97" t="s">
        <v>9</v>
      </c>
      <c r="E109" s="31">
        <f>'冠名基金收支明细 (2021)'!E78</f>
        <v>30500</v>
      </c>
      <c r="F109" s="3"/>
      <c r="G109" s="33"/>
      <c r="H109" s="30"/>
      <c r="I109" s="34"/>
      <c r="J109" s="32" t="s">
        <v>187</v>
      </c>
      <c r="K109" s="35" t="s">
        <v>188</v>
      </c>
      <c r="L109" s="28" t="s">
        <v>189</v>
      </c>
    </row>
    <row r="110" spans="1:12" s="18" customFormat="1" ht="30" customHeight="1">
      <c r="A110" s="70"/>
      <c r="B110" s="110" t="s">
        <v>45</v>
      </c>
      <c r="C110" s="120">
        <v>400000</v>
      </c>
      <c r="D110" s="123">
        <v>343000</v>
      </c>
      <c r="E110" s="31">
        <f>C110-D110</f>
        <v>57000</v>
      </c>
      <c r="F110" s="3"/>
      <c r="G110" s="33"/>
      <c r="H110" s="30"/>
      <c r="I110" s="34"/>
      <c r="J110" s="32" t="s">
        <v>187</v>
      </c>
      <c r="K110" s="35" t="s">
        <v>188</v>
      </c>
      <c r="L110" s="28" t="s">
        <v>189</v>
      </c>
    </row>
    <row r="111" spans="1:12" s="18" customFormat="1" ht="30" customHeight="1">
      <c r="A111" s="64" t="s">
        <v>190</v>
      </c>
      <c r="B111" s="104" t="s">
        <v>191</v>
      </c>
      <c r="C111" s="96">
        <f>C113</f>
        <v>650000</v>
      </c>
      <c r="D111" s="96">
        <f>D113</f>
        <v>642361</v>
      </c>
      <c r="E111" s="3">
        <f>E112+E113</f>
        <v>96981</v>
      </c>
      <c r="F111" s="3">
        <v>50</v>
      </c>
      <c r="G111" s="33">
        <v>55</v>
      </c>
      <c r="H111" s="30" t="s">
        <v>186</v>
      </c>
      <c r="I111" s="34">
        <v>13961104728</v>
      </c>
      <c r="J111" s="4" t="s">
        <v>192</v>
      </c>
      <c r="K111" s="35" t="s">
        <v>188</v>
      </c>
      <c r="L111" s="28" t="s">
        <v>193</v>
      </c>
    </row>
    <row r="112" spans="1:12" s="18" customFormat="1" ht="30" customHeight="1">
      <c r="A112" s="70"/>
      <c r="B112" s="110" t="s">
        <v>20</v>
      </c>
      <c r="C112" s="97" t="s">
        <v>9</v>
      </c>
      <c r="D112" s="97" t="s">
        <v>9</v>
      </c>
      <c r="E112" s="31">
        <f>'冠名基金收支明细 (2021)'!E80</f>
        <v>89342</v>
      </c>
      <c r="F112" s="3"/>
      <c r="G112" s="33"/>
      <c r="H112" s="30"/>
      <c r="I112" s="34"/>
      <c r="J112" s="32" t="s">
        <v>192</v>
      </c>
      <c r="K112" s="35" t="s">
        <v>188</v>
      </c>
      <c r="L112" s="28" t="s">
        <v>193</v>
      </c>
    </row>
    <row r="113" spans="1:13" s="18" customFormat="1" ht="30" customHeight="1">
      <c r="A113" s="70"/>
      <c r="B113" s="110" t="s">
        <v>45</v>
      </c>
      <c r="C113" s="120">
        <v>650000</v>
      </c>
      <c r="D113" s="123">
        <v>642361</v>
      </c>
      <c r="E113" s="31">
        <f>C113-D113</f>
        <v>7639</v>
      </c>
      <c r="F113" s="3"/>
      <c r="G113" s="33"/>
      <c r="H113" s="30"/>
      <c r="I113" s="34"/>
      <c r="J113" s="32" t="s">
        <v>192</v>
      </c>
      <c r="K113" s="35" t="s">
        <v>188</v>
      </c>
      <c r="L113" s="28" t="s">
        <v>193</v>
      </c>
    </row>
    <row r="114" spans="1:13" s="18" customFormat="1" ht="30" customHeight="1">
      <c r="A114" s="64" t="s">
        <v>196</v>
      </c>
      <c r="B114" s="104" t="s">
        <v>197</v>
      </c>
      <c r="C114" s="96">
        <f>C116</f>
        <v>0</v>
      </c>
      <c r="D114" s="96">
        <f>D116</f>
        <v>28200</v>
      </c>
      <c r="E114" s="3">
        <f>E115+E116</f>
        <v>49852.5</v>
      </c>
      <c r="F114" s="3">
        <v>12</v>
      </c>
      <c r="G114" s="33">
        <v>130</v>
      </c>
      <c r="H114" s="30" t="s">
        <v>198</v>
      </c>
      <c r="I114" s="34">
        <v>13706203808</v>
      </c>
      <c r="J114" s="4" t="s">
        <v>187</v>
      </c>
      <c r="K114" s="35" t="s">
        <v>199</v>
      </c>
      <c r="L114" s="28" t="s">
        <v>200</v>
      </c>
    </row>
    <row r="115" spans="1:13" s="18" customFormat="1" ht="30" customHeight="1">
      <c r="A115" s="70"/>
      <c r="B115" s="109" t="s">
        <v>20</v>
      </c>
      <c r="C115" s="97" t="s">
        <v>9</v>
      </c>
      <c r="D115" s="97" t="s">
        <v>9</v>
      </c>
      <c r="E115" s="31">
        <f>'冠名基金收支明细 (2021)'!E82</f>
        <v>78052.5</v>
      </c>
      <c r="F115" s="3"/>
      <c r="G115" s="33"/>
      <c r="H115" s="30"/>
      <c r="I115" s="34"/>
      <c r="J115" s="32" t="s">
        <v>187</v>
      </c>
      <c r="K115" s="35" t="s">
        <v>199</v>
      </c>
      <c r="L115" s="28" t="s">
        <v>200</v>
      </c>
    </row>
    <row r="116" spans="1:13" s="18" customFormat="1" ht="30" customHeight="1">
      <c r="A116" s="70"/>
      <c r="B116" s="110" t="s">
        <v>45</v>
      </c>
      <c r="C116" s="98">
        <v>0</v>
      </c>
      <c r="D116" s="123">
        <v>28200</v>
      </c>
      <c r="E116" s="31">
        <f>C116-D116</f>
        <v>-28200</v>
      </c>
      <c r="F116" s="3"/>
      <c r="G116" s="33"/>
      <c r="H116" s="30"/>
      <c r="I116" s="34"/>
      <c r="J116" s="32" t="s">
        <v>187</v>
      </c>
      <c r="K116" s="35" t="s">
        <v>199</v>
      </c>
      <c r="L116" s="28" t="s">
        <v>200</v>
      </c>
    </row>
    <row r="117" spans="1:13" s="18" customFormat="1" ht="30" customHeight="1">
      <c r="A117" s="64" t="s">
        <v>201</v>
      </c>
      <c r="B117" s="104" t="s">
        <v>202</v>
      </c>
      <c r="C117" s="96">
        <f>C119+C121+C123+C125+C127</f>
        <v>969000</v>
      </c>
      <c r="D117" s="123">
        <f>D119+D121+D123+D125+D127</f>
        <v>969000</v>
      </c>
      <c r="E117" s="3">
        <f>E119+E121+E123+E125+E127</f>
        <v>0</v>
      </c>
      <c r="F117" s="3"/>
      <c r="G117" s="33"/>
      <c r="H117" s="30"/>
      <c r="I117" s="34"/>
      <c r="J117" s="4" t="s">
        <v>10</v>
      </c>
      <c r="K117" s="35" t="s">
        <v>203</v>
      </c>
      <c r="L117" s="28" t="s">
        <v>204</v>
      </c>
    </row>
    <row r="118" spans="1:13" s="18" customFormat="1" ht="30" customHeight="1">
      <c r="A118" s="70"/>
      <c r="B118" s="109" t="s">
        <v>205</v>
      </c>
      <c r="C118" s="97" t="s">
        <v>9</v>
      </c>
      <c r="D118" s="97" t="s">
        <v>9</v>
      </c>
      <c r="E118" s="14" t="s">
        <v>9</v>
      </c>
      <c r="F118" s="3"/>
      <c r="G118" s="33"/>
      <c r="H118" s="30"/>
      <c r="I118" s="34"/>
      <c r="J118" s="32" t="s">
        <v>10</v>
      </c>
      <c r="K118" s="35" t="s">
        <v>206</v>
      </c>
      <c r="L118" s="28" t="s">
        <v>204</v>
      </c>
    </row>
    <row r="119" spans="1:13" s="18" customFormat="1" ht="30" customHeight="1">
      <c r="A119" s="70"/>
      <c r="B119" s="109" t="s">
        <v>45</v>
      </c>
      <c r="C119" s="120">
        <v>350000</v>
      </c>
      <c r="D119" s="98">
        <v>350000</v>
      </c>
      <c r="E119" s="31">
        <f>C119-D119</f>
        <v>0</v>
      </c>
      <c r="F119" s="3"/>
      <c r="G119" s="33"/>
      <c r="H119" s="30"/>
      <c r="I119" s="34"/>
      <c r="J119" s="32" t="s">
        <v>10</v>
      </c>
      <c r="K119" s="35" t="s">
        <v>206</v>
      </c>
      <c r="L119" s="28" t="s">
        <v>204</v>
      </c>
    </row>
    <row r="120" spans="1:13" s="18" customFormat="1" ht="30" customHeight="1">
      <c r="A120" s="70"/>
      <c r="B120" s="109" t="s">
        <v>207</v>
      </c>
      <c r="C120" s="97" t="s">
        <v>9</v>
      </c>
      <c r="D120" s="97" t="s">
        <v>9</v>
      </c>
      <c r="E120" s="14" t="s">
        <v>9</v>
      </c>
      <c r="F120" s="3"/>
      <c r="G120" s="33"/>
      <c r="H120" s="30"/>
      <c r="I120" s="34"/>
      <c r="J120" s="32" t="s">
        <v>10</v>
      </c>
      <c r="K120" s="35" t="s">
        <v>208</v>
      </c>
      <c r="L120" s="28" t="s">
        <v>204</v>
      </c>
    </row>
    <row r="121" spans="1:13" s="18" customFormat="1" ht="30" customHeight="1">
      <c r="A121" s="70"/>
      <c r="B121" s="109" t="s">
        <v>45</v>
      </c>
      <c r="C121" s="120">
        <v>108000</v>
      </c>
      <c r="D121" s="98">
        <v>108000</v>
      </c>
      <c r="E121" s="31">
        <f>C121-D121</f>
        <v>0</v>
      </c>
      <c r="F121" s="3"/>
      <c r="G121" s="33"/>
      <c r="H121" s="30"/>
      <c r="I121" s="34"/>
      <c r="J121" s="32" t="s">
        <v>10</v>
      </c>
      <c r="K121" s="35" t="s">
        <v>208</v>
      </c>
      <c r="L121" s="28" t="s">
        <v>204</v>
      </c>
    </row>
    <row r="122" spans="1:13" s="18" customFormat="1" ht="30" customHeight="1">
      <c r="A122" s="70"/>
      <c r="B122" s="109" t="s">
        <v>209</v>
      </c>
      <c r="C122" s="97" t="s">
        <v>9</v>
      </c>
      <c r="D122" s="97" t="s">
        <v>9</v>
      </c>
      <c r="E122" s="14" t="s">
        <v>9</v>
      </c>
      <c r="F122" s="3"/>
      <c r="G122" s="33"/>
      <c r="H122" s="30"/>
      <c r="I122" s="34"/>
      <c r="J122" s="32" t="s">
        <v>10</v>
      </c>
      <c r="K122" s="35" t="s">
        <v>210</v>
      </c>
      <c r="L122" s="28" t="s">
        <v>204</v>
      </c>
    </row>
    <row r="123" spans="1:13" s="18" customFormat="1" ht="30" customHeight="1">
      <c r="A123" s="70"/>
      <c r="B123" s="109" t="s">
        <v>45</v>
      </c>
      <c r="C123" s="120">
        <v>200000</v>
      </c>
      <c r="D123" s="98">
        <v>200000</v>
      </c>
      <c r="E123" s="31">
        <f>C123-D123</f>
        <v>0</v>
      </c>
      <c r="F123" s="3"/>
      <c r="G123" s="33"/>
      <c r="H123" s="30"/>
      <c r="I123" s="34"/>
      <c r="J123" s="32" t="s">
        <v>10</v>
      </c>
      <c r="K123" s="35" t="s">
        <v>211</v>
      </c>
      <c r="L123" s="28" t="s">
        <v>204</v>
      </c>
    </row>
    <row r="124" spans="1:13" s="18" customFormat="1" ht="30" customHeight="1">
      <c r="A124" s="70"/>
      <c r="B124" s="109" t="s">
        <v>302</v>
      </c>
      <c r="C124" s="97" t="s">
        <v>9</v>
      </c>
      <c r="D124" s="97" t="s">
        <v>9</v>
      </c>
      <c r="E124" s="14" t="s">
        <v>9</v>
      </c>
      <c r="F124" s="3"/>
      <c r="G124" s="33"/>
      <c r="H124" s="30"/>
      <c r="I124" s="34"/>
      <c r="J124" s="32" t="s">
        <v>10</v>
      </c>
      <c r="K124" s="35" t="s">
        <v>303</v>
      </c>
      <c r="L124" s="28" t="s">
        <v>204</v>
      </c>
    </row>
    <row r="125" spans="1:13" s="18" customFormat="1" ht="30" customHeight="1">
      <c r="A125" s="70"/>
      <c r="B125" s="109" t="s">
        <v>45</v>
      </c>
      <c r="C125" s="120">
        <v>101000</v>
      </c>
      <c r="D125" s="98">
        <v>101000</v>
      </c>
      <c r="E125" s="31">
        <f>C125-D125</f>
        <v>0</v>
      </c>
      <c r="F125" s="3"/>
      <c r="G125" s="33"/>
      <c r="H125" s="30"/>
      <c r="I125" s="34"/>
      <c r="J125" s="32" t="s">
        <v>10</v>
      </c>
      <c r="K125" s="35" t="s">
        <v>303</v>
      </c>
      <c r="L125" s="28" t="s">
        <v>204</v>
      </c>
    </row>
    <row r="126" spans="1:13" s="18" customFormat="1" ht="30" customHeight="1">
      <c r="A126" s="70"/>
      <c r="B126" s="109" t="s">
        <v>304</v>
      </c>
      <c r="C126" s="97" t="s">
        <v>9</v>
      </c>
      <c r="D126" s="97" t="s">
        <v>9</v>
      </c>
      <c r="E126" s="14" t="s">
        <v>9</v>
      </c>
      <c r="F126" s="3"/>
      <c r="G126" s="33"/>
      <c r="H126" s="30"/>
      <c r="I126" s="34"/>
      <c r="J126" s="32" t="s">
        <v>10</v>
      </c>
      <c r="K126" s="35" t="s">
        <v>305</v>
      </c>
      <c r="L126" s="28" t="s">
        <v>204</v>
      </c>
    </row>
    <row r="127" spans="1:13" s="18" customFormat="1" ht="30" customHeight="1">
      <c r="A127" s="70"/>
      <c r="B127" s="109" t="s">
        <v>45</v>
      </c>
      <c r="C127" s="120">
        <v>210000</v>
      </c>
      <c r="D127" s="98">
        <v>210000</v>
      </c>
      <c r="E127" s="31">
        <f>C127-D127</f>
        <v>0</v>
      </c>
      <c r="F127" s="3"/>
      <c r="G127" s="33"/>
      <c r="H127" s="30"/>
      <c r="I127" s="34"/>
      <c r="J127" s="32" t="s">
        <v>10</v>
      </c>
      <c r="K127" s="35" t="s">
        <v>305</v>
      </c>
      <c r="L127" s="28" t="s">
        <v>204</v>
      </c>
    </row>
    <row r="128" spans="1:13" ht="30" customHeight="1">
      <c r="A128" s="64" t="s">
        <v>218</v>
      </c>
      <c r="B128" s="104" t="s">
        <v>219</v>
      </c>
      <c r="C128" s="96">
        <f>C130</f>
        <v>110000</v>
      </c>
      <c r="D128" s="96">
        <f>D130</f>
        <v>110000</v>
      </c>
      <c r="E128" s="3">
        <f>E130</f>
        <v>0</v>
      </c>
      <c r="F128" s="3">
        <v>10</v>
      </c>
      <c r="G128" s="33">
        <v>100</v>
      </c>
      <c r="H128" s="30" t="s">
        <v>220</v>
      </c>
      <c r="I128" s="34">
        <v>13805234229</v>
      </c>
      <c r="J128" s="4" t="s">
        <v>187</v>
      </c>
      <c r="K128" s="102" t="s">
        <v>337</v>
      </c>
      <c r="L128" s="28" t="s">
        <v>222</v>
      </c>
      <c r="M128" s="49"/>
    </row>
    <row r="129" spans="1:13" ht="30" customHeight="1">
      <c r="A129" s="72"/>
      <c r="B129" s="108" t="s">
        <v>20</v>
      </c>
      <c r="C129" s="97" t="s">
        <v>9</v>
      </c>
      <c r="D129" s="97" t="s">
        <v>9</v>
      </c>
      <c r="E129" s="31">
        <f>'冠名基金收支明细 (2021)'!E84</f>
        <v>0</v>
      </c>
      <c r="F129" s="3"/>
      <c r="G129" s="33"/>
      <c r="H129" s="30"/>
      <c r="I129" s="34"/>
      <c r="J129" s="32" t="s">
        <v>187</v>
      </c>
      <c r="K129" s="103" t="s">
        <v>337</v>
      </c>
      <c r="L129" s="28" t="s">
        <v>222</v>
      </c>
      <c r="M129" s="49"/>
    </row>
    <row r="130" spans="1:13" ht="30" customHeight="1">
      <c r="A130" s="70"/>
      <c r="B130" s="110" t="s">
        <v>45</v>
      </c>
      <c r="C130" s="120">
        <v>110000</v>
      </c>
      <c r="D130" s="123">
        <v>110000</v>
      </c>
      <c r="E130" s="31">
        <f>C130-D130</f>
        <v>0</v>
      </c>
      <c r="F130" s="3"/>
      <c r="G130" s="33"/>
      <c r="H130" s="30"/>
      <c r="I130" s="34"/>
      <c r="J130" s="32" t="s">
        <v>187</v>
      </c>
      <c r="K130" s="103" t="s">
        <v>337</v>
      </c>
      <c r="L130" s="28" t="s">
        <v>222</v>
      </c>
      <c r="M130" s="49"/>
    </row>
    <row r="131" spans="1:13" ht="30" customHeight="1">
      <c r="A131" s="64" t="s">
        <v>223</v>
      </c>
      <c r="B131" s="104" t="s">
        <v>353</v>
      </c>
      <c r="C131" s="96">
        <f>C132</f>
        <v>200000</v>
      </c>
      <c r="D131" s="96">
        <f>D132</f>
        <v>150000</v>
      </c>
      <c r="E131" s="3">
        <f>E132</f>
        <v>50000</v>
      </c>
      <c r="F131" s="3"/>
      <c r="G131" s="33"/>
      <c r="H131" s="30"/>
      <c r="I131" s="34"/>
      <c r="J131" s="4" t="s">
        <v>187</v>
      </c>
      <c r="K131" s="40" t="s">
        <v>225</v>
      </c>
      <c r="L131" s="28" t="s">
        <v>226</v>
      </c>
      <c r="M131" s="50"/>
    </row>
    <row r="132" spans="1:13" ht="30" customHeight="1">
      <c r="A132" s="70"/>
      <c r="B132" s="110" t="s">
        <v>45</v>
      </c>
      <c r="C132" s="120">
        <v>200000</v>
      </c>
      <c r="D132" s="123">
        <v>150000</v>
      </c>
      <c r="E132" s="31">
        <f>C132-D132</f>
        <v>50000</v>
      </c>
      <c r="F132" s="3"/>
      <c r="G132" s="33"/>
      <c r="H132" s="30"/>
      <c r="I132" s="34"/>
      <c r="J132" s="32" t="s">
        <v>187</v>
      </c>
      <c r="K132" s="40" t="s">
        <v>225</v>
      </c>
      <c r="L132" s="28" t="s">
        <v>226</v>
      </c>
      <c r="M132" s="50"/>
    </row>
    <row r="133" spans="1:13" ht="30" customHeight="1">
      <c r="A133" s="64" t="s">
        <v>227</v>
      </c>
      <c r="B133" s="104" t="s">
        <v>354</v>
      </c>
      <c r="C133" s="96">
        <f>C134</f>
        <v>170000</v>
      </c>
      <c r="D133" s="96">
        <f>D134</f>
        <v>150000</v>
      </c>
      <c r="E133" s="3">
        <f>E134</f>
        <v>20000</v>
      </c>
      <c r="F133" s="3"/>
      <c r="G133" s="33"/>
      <c r="H133" s="30"/>
      <c r="I133" s="34"/>
      <c r="J133" s="4" t="s">
        <v>187</v>
      </c>
      <c r="K133" s="40" t="s">
        <v>229</v>
      </c>
      <c r="L133" s="28" t="s">
        <v>230</v>
      </c>
      <c r="M133" s="50"/>
    </row>
    <row r="134" spans="1:13" ht="30" customHeight="1">
      <c r="A134" s="70"/>
      <c r="B134" s="110" t="s">
        <v>45</v>
      </c>
      <c r="C134" s="120">
        <v>170000</v>
      </c>
      <c r="D134" s="123">
        <v>150000</v>
      </c>
      <c r="E134" s="31">
        <f>C134-D134</f>
        <v>20000</v>
      </c>
      <c r="F134" s="3"/>
      <c r="G134" s="33"/>
      <c r="H134" s="30"/>
      <c r="I134" s="34"/>
      <c r="J134" s="32" t="s">
        <v>187</v>
      </c>
      <c r="K134" s="40" t="s">
        <v>229</v>
      </c>
      <c r="L134" s="28" t="s">
        <v>230</v>
      </c>
      <c r="M134" s="50"/>
    </row>
    <row r="135" spans="1:13" ht="30" customHeight="1">
      <c r="A135" s="64" t="s">
        <v>233</v>
      </c>
      <c r="B135" s="104" t="s">
        <v>234</v>
      </c>
      <c r="C135" s="96">
        <f>C137+C139+C141</f>
        <v>250000</v>
      </c>
      <c r="D135" s="123">
        <f>D137+D139</f>
        <v>150000</v>
      </c>
      <c r="E135" s="3">
        <f>E137+E139+E141</f>
        <v>100000</v>
      </c>
      <c r="F135" s="31"/>
      <c r="G135" s="39"/>
      <c r="H135" s="30"/>
      <c r="I135" s="34"/>
      <c r="J135" s="4" t="s">
        <v>10</v>
      </c>
      <c r="K135" s="35" t="s">
        <v>235</v>
      </c>
      <c r="L135" s="28" t="s">
        <v>236</v>
      </c>
    </row>
    <row r="136" spans="1:13" ht="30" customHeight="1">
      <c r="A136" s="71"/>
      <c r="B136" s="109" t="s">
        <v>237</v>
      </c>
      <c r="C136" s="97" t="s">
        <v>9</v>
      </c>
      <c r="D136" s="97" t="s">
        <v>9</v>
      </c>
      <c r="E136" s="14" t="s">
        <v>9</v>
      </c>
      <c r="F136" s="31"/>
      <c r="G136" s="39"/>
      <c r="H136" s="30"/>
      <c r="I136" s="34"/>
      <c r="J136" s="32" t="s">
        <v>10</v>
      </c>
      <c r="K136" s="40" t="s">
        <v>238</v>
      </c>
      <c r="L136" s="28" t="s">
        <v>236</v>
      </c>
    </row>
    <row r="137" spans="1:13" ht="30" customHeight="1">
      <c r="A137" s="71"/>
      <c r="B137" s="110" t="s">
        <v>45</v>
      </c>
      <c r="C137" s="120">
        <v>100000</v>
      </c>
      <c r="D137" s="98">
        <v>100000</v>
      </c>
      <c r="E137" s="31">
        <f>C137-D137</f>
        <v>0</v>
      </c>
      <c r="F137" s="31"/>
      <c r="G137" s="39"/>
      <c r="H137" s="30"/>
      <c r="I137" s="34"/>
      <c r="J137" s="32" t="s">
        <v>10</v>
      </c>
      <c r="K137" s="40" t="s">
        <v>238</v>
      </c>
      <c r="L137" s="28" t="s">
        <v>236</v>
      </c>
    </row>
    <row r="138" spans="1:13" ht="30" customHeight="1">
      <c r="A138" s="71"/>
      <c r="B138" s="109" t="s">
        <v>239</v>
      </c>
      <c r="C138" s="97" t="s">
        <v>9</v>
      </c>
      <c r="D138" s="97" t="s">
        <v>9</v>
      </c>
      <c r="E138" s="14" t="s">
        <v>9</v>
      </c>
      <c r="F138" s="31"/>
      <c r="G138" s="39"/>
      <c r="H138" s="30"/>
      <c r="I138" s="34"/>
      <c r="J138" s="32" t="s">
        <v>10</v>
      </c>
      <c r="K138" s="40" t="s">
        <v>240</v>
      </c>
      <c r="L138" s="28" t="s">
        <v>236</v>
      </c>
    </row>
    <row r="139" spans="1:13" ht="30" customHeight="1">
      <c r="A139" s="71"/>
      <c r="B139" s="110" t="s">
        <v>45</v>
      </c>
      <c r="C139" s="120">
        <v>50000</v>
      </c>
      <c r="D139" s="98">
        <v>50000</v>
      </c>
      <c r="E139" s="31">
        <f>C139-D139</f>
        <v>0</v>
      </c>
      <c r="F139" s="31"/>
      <c r="G139" s="39"/>
      <c r="H139" s="30"/>
      <c r="I139" s="34"/>
      <c r="J139" s="32" t="s">
        <v>10</v>
      </c>
      <c r="K139" s="40" t="s">
        <v>240</v>
      </c>
      <c r="L139" s="28" t="s">
        <v>236</v>
      </c>
    </row>
    <row r="140" spans="1:13" ht="30" customHeight="1">
      <c r="A140" s="71"/>
      <c r="B140" s="110" t="s">
        <v>306</v>
      </c>
      <c r="C140" s="97" t="s">
        <v>9</v>
      </c>
      <c r="D140" s="97" t="s">
        <v>9</v>
      </c>
      <c r="E140" s="14" t="s">
        <v>9</v>
      </c>
      <c r="F140" s="31"/>
      <c r="G140" s="39"/>
      <c r="H140" s="30"/>
      <c r="I140" s="34"/>
      <c r="J140" s="32" t="s">
        <v>10</v>
      </c>
      <c r="K140" s="40" t="s">
        <v>307</v>
      </c>
      <c r="L140" s="28" t="s">
        <v>236</v>
      </c>
    </row>
    <row r="141" spans="1:13" ht="30" customHeight="1">
      <c r="A141" s="71"/>
      <c r="B141" s="110" t="s">
        <v>45</v>
      </c>
      <c r="C141" s="120">
        <v>100000</v>
      </c>
      <c r="D141" s="98">
        <v>0</v>
      </c>
      <c r="E141" s="31">
        <v>100000</v>
      </c>
      <c r="F141" s="31"/>
      <c r="G141" s="39"/>
      <c r="H141" s="30"/>
      <c r="I141" s="34"/>
      <c r="J141" s="32" t="s">
        <v>10</v>
      </c>
      <c r="K141" s="40" t="s">
        <v>307</v>
      </c>
      <c r="L141" s="28" t="s">
        <v>236</v>
      </c>
    </row>
    <row r="142" spans="1:13" ht="30" customHeight="1">
      <c r="A142" s="64" t="s">
        <v>247</v>
      </c>
      <c r="B142" s="104" t="s">
        <v>248</v>
      </c>
      <c r="C142" s="96">
        <f>C143</f>
        <v>100000</v>
      </c>
      <c r="D142" s="96">
        <f>D143</f>
        <v>50000</v>
      </c>
      <c r="E142" s="3">
        <f>E143</f>
        <v>50000</v>
      </c>
      <c r="F142" s="31"/>
      <c r="G142" s="39"/>
      <c r="H142" s="30"/>
      <c r="I142" s="34"/>
      <c r="J142" s="4" t="s">
        <v>249</v>
      </c>
      <c r="K142" s="40" t="s">
        <v>250</v>
      </c>
      <c r="L142" s="28" t="s">
        <v>251</v>
      </c>
    </row>
    <row r="143" spans="1:13" ht="30" customHeight="1">
      <c r="A143" s="71"/>
      <c r="B143" s="110" t="s">
        <v>45</v>
      </c>
      <c r="C143" s="120">
        <v>100000</v>
      </c>
      <c r="D143" s="123">
        <v>50000</v>
      </c>
      <c r="E143" s="31">
        <f>C143-D143</f>
        <v>50000</v>
      </c>
      <c r="F143" s="31"/>
      <c r="G143" s="39"/>
      <c r="H143" s="30"/>
      <c r="I143" s="34"/>
      <c r="J143" s="32" t="s">
        <v>249</v>
      </c>
      <c r="K143" s="40" t="s">
        <v>250</v>
      </c>
      <c r="L143" s="28" t="s">
        <v>251</v>
      </c>
    </row>
    <row r="144" spans="1:13" ht="30" customHeight="1">
      <c r="A144" s="64" t="s">
        <v>252</v>
      </c>
      <c r="B144" s="104" t="s">
        <v>253</v>
      </c>
      <c r="C144" s="96">
        <f>C145</f>
        <v>100000</v>
      </c>
      <c r="D144" s="96">
        <f>D145</f>
        <v>100000</v>
      </c>
      <c r="E144" s="3">
        <f>E145</f>
        <v>0</v>
      </c>
      <c r="F144" s="31"/>
      <c r="G144" s="39"/>
      <c r="H144" s="30"/>
      <c r="I144" s="34"/>
      <c r="J144" s="4" t="s">
        <v>249</v>
      </c>
      <c r="K144" s="40" t="s">
        <v>254</v>
      </c>
      <c r="L144" s="28" t="s">
        <v>255</v>
      </c>
    </row>
    <row r="145" spans="1:12" ht="30" customHeight="1">
      <c r="A145" s="71"/>
      <c r="B145" s="110" t="s">
        <v>45</v>
      </c>
      <c r="C145" s="120">
        <v>100000</v>
      </c>
      <c r="D145" s="123">
        <v>100000</v>
      </c>
      <c r="E145" s="31">
        <f>C145-D145</f>
        <v>0</v>
      </c>
      <c r="F145" s="31"/>
      <c r="G145" s="39"/>
      <c r="H145" s="30"/>
      <c r="I145" s="34"/>
      <c r="J145" s="32" t="s">
        <v>249</v>
      </c>
      <c r="K145" s="40" t="s">
        <v>254</v>
      </c>
      <c r="L145" s="28" t="s">
        <v>255</v>
      </c>
    </row>
    <row r="146" spans="1:12" ht="30" customHeight="1">
      <c r="A146" s="64" t="s">
        <v>256</v>
      </c>
      <c r="B146" s="104" t="s">
        <v>257</v>
      </c>
      <c r="C146" s="96">
        <f>C147</f>
        <v>50000</v>
      </c>
      <c r="D146" s="96">
        <f>D147</f>
        <v>0</v>
      </c>
      <c r="E146" s="3">
        <f>E147</f>
        <v>50000</v>
      </c>
      <c r="F146" s="31"/>
      <c r="G146" s="39"/>
      <c r="H146" s="30"/>
      <c r="I146" s="34"/>
      <c r="J146" s="4" t="s">
        <v>249</v>
      </c>
      <c r="K146" s="40" t="s">
        <v>258</v>
      </c>
      <c r="L146" s="28" t="s">
        <v>259</v>
      </c>
    </row>
    <row r="147" spans="1:12" ht="30" customHeight="1">
      <c r="A147" s="71"/>
      <c r="B147" s="110" t="s">
        <v>45</v>
      </c>
      <c r="C147" s="120">
        <v>50000</v>
      </c>
      <c r="D147" s="98">
        <v>0</v>
      </c>
      <c r="E147" s="31">
        <f>C147-D147</f>
        <v>50000</v>
      </c>
      <c r="F147" s="31"/>
      <c r="G147" s="39"/>
      <c r="H147" s="30"/>
      <c r="I147" s="34"/>
      <c r="J147" s="32" t="s">
        <v>249</v>
      </c>
      <c r="K147" s="40" t="s">
        <v>258</v>
      </c>
      <c r="L147" s="28" t="s">
        <v>259</v>
      </c>
    </row>
    <row r="148" spans="1:12" ht="30" customHeight="1">
      <c r="A148" s="64" t="s">
        <v>260</v>
      </c>
      <c r="B148" s="104" t="s">
        <v>261</v>
      </c>
      <c r="C148" s="96">
        <f>C149</f>
        <v>50000</v>
      </c>
      <c r="D148" s="96">
        <f>D149</f>
        <v>50000</v>
      </c>
      <c r="E148" s="3">
        <f>E149</f>
        <v>0</v>
      </c>
      <c r="F148" s="31"/>
      <c r="G148" s="39"/>
      <c r="H148" s="30"/>
      <c r="I148" s="34"/>
      <c r="J148" s="4" t="s">
        <v>249</v>
      </c>
      <c r="K148" s="40" t="s">
        <v>262</v>
      </c>
      <c r="L148" s="28" t="s">
        <v>263</v>
      </c>
    </row>
    <row r="149" spans="1:12" ht="30" customHeight="1">
      <c r="A149" s="71"/>
      <c r="B149" s="110" t="s">
        <v>45</v>
      </c>
      <c r="C149" s="120">
        <v>50000</v>
      </c>
      <c r="D149" s="123">
        <v>50000</v>
      </c>
      <c r="E149" s="31">
        <f>C149-D149</f>
        <v>0</v>
      </c>
      <c r="F149" s="31"/>
      <c r="G149" s="39"/>
      <c r="H149" s="30"/>
      <c r="I149" s="34"/>
      <c r="J149" s="32" t="s">
        <v>249</v>
      </c>
      <c r="K149" s="40" t="s">
        <v>262</v>
      </c>
      <c r="L149" s="28" t="s">
        <v>263</v>
      </c>
    </row>
    <row r="150" spans="1:12" ht="30" customHeight="1">
      <c r="A150" s="64" t="s">
        <v>264</v>
      </c>
      <c r="B150" s="104" t="s">
        <v>265</v>
      </c>
      <c r="C150" s="96">
        <f>C151</f>
        <v>150000</v>
      </c>
      <c r="D150" s="96">
        <f>D151</f>
        <v>142600</v>
      </c>
      <c r="E150" s="3">
        <f>E151</f>
        <v>7400</v>
      </c>
      <c r="F150" s="31"/>
      <c r="G150" s="39"/>
      <c r="H150" s="30"/>
      <c r="I150" s="34"/>
      <c r="J150" s="4" t="s">
        <v>249</v>
      </c>
      <c r="K150" s="40" t="s">
        <v>266</v>
      </c>
      <c r="L150" s="28" t="s">
        <v>267</v>
      </c>
    </row>
    <row r="151" spans="1:12" ht="30" customHeight="1">
      <c r="A151" s="71"/>
      <c r="B151" s="110" t="s">
        <v>45</v>
      </c>
      <c r="C151" s="120">
        <v>150000</v>
      </c>
      <c r="D151" s="123">
        <v>142600</v>
      </c>
      <c r="E151" s="31">
        <f>C151-D151</f>
        <v>7400</v>
      </c>
      <c r="F151" s="31"/>
      <c r="G151" s="39"/>
      <c r="H151" s="30"/>
      <c r="I151" s="34"/>
      <c r="J151" s="32" t="s">
        <v>249</v>
      </c>
      <c r="K151" s="40" t="s">
        <v>266</v>
      </c>
      <c r="L151" s="28" t="s">
        <v>267</v>
      </c>
    </row>
    <row r="152" spans="1:12" ht="30" customHeight="1">
      <c r="A152" s="64" t="s">
        <v>268</v>
      </c>
      <c r="B152" s="104" t="s">
        <v>269</v>
      </c>
      <c r="C152" s="96">
        <f>C153</f>
        <v>50000</v>
      </c>
      <c r="D152" s="96">
        <f>D153</f>
        <v>50000</v>
      </c>
      <c r="E152" s="3">
        <f>E153</f>
        <v>0</v>
      </c>
      <c r="F152" s="31"/>
      <c r="G152" s="39"/>
      <c r="H152" s="30"/>
      <c r="I152" s="34"/>
      <c r="J152" s="4" t="s">
        <v>249</v>
      </c>
      <c r="K152" s="40" t="s">
        <v>270</v>
      </c>
      <c r="L152" s="28" t="s">
        <v>271</v>
      </c>
    </row>
    <row r="153" spans="1:12" ht="30" customHeight="1">
      <c r="A153" s="71"/>
      <c r="B153" s="110" t="s">
        <v>45</v>
      </c>
      <c r="C153" s="120">
        <v>50000</v>
      </c>
      <c r="D153" s="123">
        <v>50000</v>
      </c>
      <c r="E153" s="31">
        <f>C153-D153</f>
        <v>0</v>
      </c>
      <c r="F153" s="31"/>
      <c r="G153" s="39"/>
      <c r="H153" s="30"/>
      <c r="I153" s="34"/>
      <c r="J153" s="32" t="s">
        <v>249</v>
      </c>
      <c r="K153" s="40" t="s">
        <v>270</v>
      </c>
      <c r="L153" s="28" t="s">
        <v>271</v>
      </c>
    </row>
    <row r="154" spans="1:12" ht="30" customHeight="1">
      <c r="A154" s="64" t="s">
        <v>272</v>
      </c>
      <c r="B154" s="104" t="s">
        <v>273</v>
      </c>
      <c r="C154" s="96">
        <v>0</v>
      </c>
      <c r="D154" s="96">
        <v>0</v>
      </c>
      <c r="E154" s="3">
        <f>C154-D154</f>
        <v>0</v>
      </c>
      <c r="F154" s="31"/>
      <c r="G154" s="39"/>
      <c r="H154" s="30"/>
      <c r="I154" s="34"/>
      <c r="J154" s="4" t="s">
        <v>249</v>
      </c>
      <c r="K154" s="40" t="s">
        <v>270</v>
      </c>
      <c r="L154" s="28" t="s">
        <v>274</v>
      </c>
    </row>
    <row r="155" spans="1:12" ht="30" customHeight="1">
      <c r="A155" s="71"/>
      <c r="B155" s="110" t="s">
        <v>45</v>
      </c>
      <c r="C155" s="98">
        <v>0</v>
      </c>
      <c r="D155" s="98">
        <v>0</v>
      </c>
      <c r="E155" s="31">
        <f>C155-D155</f>
        <v>0</v>
      </c>
      <c r="F155" s="31"/>
      <c r="G155" s="39"/>
      <c r="H155" s="30"/>
      <c r="I155" s="34"/>
      <c r="J155" s="32" t="s">
        <v>249</v>
      </c>
      <c r="K155" s="40" t="s">
        <v>270</v>
      </c>
      <c r="L155" s="28" t="s">
        <v>274</v>
      </c>
    </row>
    <row r="156" spans="1:12" ht="30" customHeight="1">
      <c r="A156" s="64" t="s">
        <v>275</v>
      </c>
      <c r="B156" s="104" t="s">
        <v>276</v>
      </c>
      <c r="C156" s="121">
        <f>C157</f>
        <v>500000</v>
      </c>
      <c r="D156" s="96">
        <f>D157</f>
        <v>0</v>
      </c>
      <c r="E156" s="3">
        <f>E157</f>
        <v>500000</v>
      </c>
      <c r="F156" s="31"/>
      <c r="G156" s="39"/>
      <c r="H156" s="30"/>
      <c r="I156" s="34"/>
      <c r="J156" s="4" t="s">
        <v>187</v>
      </c>
      <c r="K156" s="40" t="s">
        <v>277</v>
      </c>
      <c r="L156" s="28" t="s">
        <v>278</v>
      </c>
    </row>
    <row r="157" spans="1:12" ht="30" customHeight="1">
      <c r="A157" s="71"/>
      <c r="B157" s="110" t="s">
        <v>45</v>
      </c>
      <c r="C157" s="98">
        <v>500000</v>
      </c>
      <c r="D157" s="98">
        <v>0</v>
      </c>
      <c r="E157" s="31">
        <f>C157-D157</f>
        <v>500000</v>
      </c>
      <c r="F157" s="31"/>
      <c r="G157" s="39"/>
      <c r="H157" s="30"/>
      <c r="I157" s="34"/>
      <c r="J157" s="32" t="s">
        <v>187</v>
      </c>
      <c r="K157" s="40" t="s">
        <v>277</v>
      </c>
      <c r="L157" s="28" t="s">
        <v>278</v>
      </c>
    </row>
    <row r="158" spans="1:12" ht="30" customHeight="1">
      <c r="A158" s="64" t="s">
        <v>308</v>
      </c>
      <c r="B158" s="104" t="s">
        <v>355</v>
      </c>
      <c r="C158" s="96">
        <f>C159</f>
        <v>100000</v>
      </c>
      <c r="D158" s="96">
        <f>D159</f>
        <v>100000</v>
      </c>
      <c r="E158" s="3">
        <f>E159</f>
        <v>0</v>
      </c>
      <c r="F158" s="31"/>
      <c r="G158" s="39"/>
      <c r="H158" s="30"/>
      <c r="I158" s="34"/>
      <c r="J158" s="4" t="s">
        <v>187</v>
      </c>
      <c r="K158" s="40" t="s">
        <v>309</v>
      </c>
      <c r="L158" s="28" t="s">
        <v>310</v>
      </c>
    </row>
    <row r="159" spans="1:12" ht="30" customHeight="1">
      <c r="A159" s="71"/>
      <c r="B159" s="110" t="s">
        <v>45</v>
      </c>
      <c r="C159" s="120">
        <v>100000</v>
      </c>
      <c r="D159" s="123">
        <v>100000</v>
      </c>
      <c r="E159" s="31">
        <f>C159-D159</f>
        <v>0</v>
      </c>
      <c r="F159" s="31"/>
      <c r="G159" s="39"/>
      <c r="H159" s="30"/>
      <c r="I159" s="34"/>
      <c r="J159" s="32" t="s">
        <v>187</v>
      </c>
      <c r="K159" s="34" t="s">
        <v>309</v>
      </c>
      <c r="L159" s="28" t="s">
        <v>310</v>
      </c>
    </row>
    <row r="160" spans="1:12" ht="30" customHeight="1">
      <c r="A160" s="64" t="s">
        <v>311</v>
      </c>
      <c r="B160" s="104" t="s">
        <v>312</v>
      </c>
      <c r="C160" s="96">
        <f>C161</f>
        <v>50000</v>
      </c>
      <c r="D160" s="96">
        <f>D161</f>
        <v>0</v>
      </c>
      <c r="E160" s="3">
        <f>C160-D160</f>
        <v>50000</v>
      </c>
      <c r="F160" s="31"/>
      <c r="G160" s="39"/>
      <c r="H160" s="30"/>
      <c r="I160" s="34"/>
      <c r="J160" s="4" t="s">
        <v>187</v>
      </c>
      <c r="K160" s="34" t="s">
        <v>313</v>
      </c>
      <c r="L160" s="28" t="s">
        <v>314</v>
      </c>
    </row>
    <row r="161" spans="1:16" ht="30" customHeight="1">
      <c r="A161" s="70"/>
      <c r="B161" s="110" t="s">
        <v>45</v>
      </c>
      <c r="C161" s="120">
        <v>50000</v>
      </c>
      <c r="D161" s="98">
        <v>0</v>
      </c>
      <c r="E161" s="31">
        <f>C161-D161</f>
        <v>50000</v>
      </c>
      <c r="F161" s="31"/>
      <c r="G161" s="39"/>
      <c r="H161" s="30"/>
      <c r="I161" s="34"/>
      <c r="J161" s="32" t="s">
        <v>187</v>
      </c>
      <c r="K161" s="34" t="s">
        <v>313</v>
      </c>
      <c r="L161" s="28" t="s">
        <v>314</v>
      </c>
    </row>
    <row r="162" spans="1:16" ht="30" customHeight="1">
      <c r="A162" s="64" t="s">
        <v>315</v>
      </c>
      <c r="B162" s="104" t="s">
        <v>356</v>
      </c>
      <c r="C162" s="96">
        <f>C163</f>
        <v>100000</v>
      </c>
      <c r="D162" s="96">
        <f>D163</f>
        <v>0</v>
      </c>
      <c r="E162" s="3">
        <f>C162-D162</f>
        <v>100000</v>
      </c>
      <c r="F162" s="31"/>
      <c r="G162" s="39"/>
      <c r="H162" s="30"/>
      <c r="I162" s="34"/>
      <c r="J162" s="4" t="s">
        <v>187</v>
      </c>
      <c r="K162" s="34" t="s">
        <v>316</v>
      </c>
      <c r="L162" s="28" t="s">
        <v>317</v>
      </c>
    </row>
    <row r="163" spans="1:16" ht="30" customHeight="1">
      <c r="A163" s="70"/>
      <c r="B163" s="110" t="s">
        <v>45</v>
      </c>
      <c r="C163" s="120">
        <v>100000</v>
      </c>
      <c r="D163" s="98">
        <v>0</v>
      </c>
      <c r="E163" s="31">
        <f>C163-D163</f>
        <v>100000</v>
      </c>
      <c r="F163" s="87"/>
      <c r="G163" s="88"/>
      <c r="H163" s="89"/>
      <c r="I163" s="90"/>
      <c r="J163" s="32" t="s">
        <v>187</v>
      </c>
      <c r="K163" s="32" t="s">
        <v>316</v>
      </c>
      <c r="L163" s="28" t="s">
        <v>317</v>
      </c>
    </row>
    <row r="164" spans="1:16" ht="30" customHeight="1">
      <c r="A164" s="64" t="s">
        <v>342</v>
      </c>
      <c r="B164" s="104" t="s">
        <v>357</v>
      </c>
      <c r="C164" s="96">
        <f>C165</f>
        <v>100000</v>
      </c>
      <c r="D164" s="96">
        <f>D165</f>
        <v>0</v>
      </c>
      <c r="E164" s="3">
        <f>E165</f>
        <v>100000</v>
      </c>
      <c r="F164" s="25"/>
      <c r="G164" s="25"/>
      <c r="H164" s="25"/>
      <c r="I164" s="25"/>
      <c r="J164" s="25"/>
      <c r="K164" s="34" t="s">
        <v>318</v>
      </c>
      <c r="L164" s="28" t="s">
        <v>319</v>
      </c>
    </row>
    <row r="165" spans="1:16" ht="30" customHeight="1">
      <c r="A165" s="70"/>
      <c r="B165" s="110" t="s">
        <v>45</v>
      </c>
      <c r="C165" s="120">
        <v>100000</v>
      </c>
      <c r="D165" s="98">
        <v>0</v>
      </c>
      <c r="E165" s="31">
        <f>C165-D165</f>
        <v>100000</v>
      </c>
      <c r="F165" s="87"/>
      <c r="G165" s="88"/>
      <c r="H165" s="89"/>
      <c r="I165" s="90"/>
      <c r="J165" s="32"/>
      <c r="K165" s="34" t="s">
        <v>318</v>
      </c>
      <c r="L165" s="28" t="s">
        <v>319</v>
      </c>
    </row>
    <row r="166" spans="1:16" ht="30" customHeight="1">
      <c r="A166" s="64" t="s">
        <v>343</v>
      </c>
      <c r="B166" s="104" t="s">
        <v>320</v>
      </c>
      <c r="C166" s="96">
        <f>C167</f>
        <v>50000</v>
      </c>
      <c r="D166" s="96">
        <f>D167</f>
        <v>0</v>
      </c>
      <c r="E166" s="3">
        <f>E167</f>
        <v>50000</v>
      </c>
      <c r="F166" s="87"/>
      <c r="G166" s="88"/>
      <c r="H166" s="89"/>
      <c r="I166" s="90"/>
      <c r="J166" s="32"/>
      <c r="K166" s="34" t="s">
        <v>321</v>
      </c>
      <c r="L166" s="28" t="s">
        <v>328</v>
      </c>
    </row>
    <row r="167" spans="1:16" ht="30" customHeight="1">
      <c r="A167" s="70"/>
      <c r="B167" s="110" t="s">
        <v>45</v>
      </c>
      <c r="C167" s="120">
        <v>50000</v>
      </c>
      <c r="D167" s="98">
        <v>0</v>
      </c>
      <c r="E167" s="31">
        <f>C167-D167</f>
        <v>50000</v>
      </c>
      <c r="F167" s="91"/>
      <c r="G167" s="91"/>
      <c r="H167" s="91"/>
      <c r="I167" s="91"/>
      <c r="J167" s="32"/>
      <c r="K167" s="34" t="s">
        <v>321</v>
      </c>
      <c r="L167" s="28" t="s">
        <v>328</v>
      </c>
    </row>
    <row r="168" spans="1:16" ht="30" customHeight="1">
      <c r="A168" s="64" t="s">
        <v>344</v>
      </c>
      <c r="B168" s="104" t="s">
        <v>322</v>
      </c>
      <c r="C168" s="96">
        <f>C169</f>
        <v>50000</v>
      </c>
      <c r="D168" s="96">
        <f>D169</f>
        <v>0</v>
      </c>
      <c r="E168" s="3">
        <f>E169</f>
        <v>50000</v>
      </c>
      <c r="F168" s="91"/>
      <c r="G168" s="91"/>
      <c r="H168" s="91"/>
      <c r="I168" s="91"/>
      <c r="J168" s="32"/>
      <c r="K168" s="34" t="s">
        <v>323</v>
      </c>
      <c r="L168" s="28" t="s">
        <v>329</v>
      </c>
    </row>
    <row r="169" spans="1:16" ht="30" customHeight="1">
      <c r="A169" s="70"/>
      <c r="B169" s="110" t="s">
        <v>45</v>
      </c>
      <c r="C169" s="120">
        <v>50000</v>
      </c>
      <c r="D169" s="98">
        <v>0</v>
      </c>
      <c r="E169" s="31">
        <f>C169-D169</f>
        <v>50000</v>
      </c>
      <c r="F169" s="91"/>
      <c r="G169" s="91"/>
      <c r="H169" s="91"/>
      <c r="I169" s="91"/>
      <c r="J169" s="32"/>
      <c r="K169" s="34" t="s">
        <v>323</v>
      </c>
      <c r="L169" s="28" t="s">
        <v>329</v>
      </c>
    </row>
    <row r="170" spans="1:16" ht="30" customHeight="1">
      <c r="A170" s="64" t="s">
        <v>345</v>
      </c>
      <c r="B170" s="104" t="s">
        <v>324</v>
      </c>
      <c r="C170" s="96">
        <f>C171</f>
        <v>50000</v>
      </c>
      <c r="D170" s="96">
        <f>D171</f>
        <v>0</v>
      </c>
      <c r="E170" s="3">
        <f>E171</f>
        <v>50000</v>
      </c>
      <c r="F170" s="91"/>
      <c r="G170" s="91"/>
      <c r="H170" s="91"/>
      <c r="I170" s="91"/>
      <c r="J170" s="32"/>
      <c r="K170" s="34" t="s">
        <v>325</v>
      </c>
      <c r="L170" s="28" t="s">
        <v>330</v>
      </c>
    </row>
    <row r="171" spans="1:16" ht="30" customHeight="1">
      <c r="A171" s="70"/>
      <c r="B171" s="110" t="s">
        <v>45</v>
      </c>
      <c r="C171" s="120">
        <v>50000</v>
      </c>
      <c r="D171" s="98">
        <v>0</v>
      </c>
      <c r="E171" s="31">
        <f>C171-D171</f>
        <v>50000</v>
      </c>
      <c r="F171" s="91"/>
      <c r="G171" s="91"/>
      <c r="H171" s="91"/>
      <c r="I171" s="91"/>
      <c r="J171" s="32"/>
      <c r="K171" s="34" t="s">
        <v>325</v>
      </c>
      <c r="L171" s="28" t="s">
        <v>330</v>
      </c>
      <c r="O171" s="95"/>
      <c r="P171" s="44"/>
    </row>
    <row r="172" spans="1:16" ht="30" customHeight="1" thickBot="1">
      <c r="A172" s="64" t="s">
        <v>346</v>
      </c>
      <c r="B172" s="104" t="s">
        <v>326</v>
      </c>
      <c r="C172" s="96">
        <f>C173</f>
        <v>50000</v>
      </c>
      <c r="D172" s="96">
        <f>D173</f>
        <v>0</v>
      </c>
      <c r="E172" s="3">
        <f>E173</f>
        <v>50000</v>
      </c>
      <c r="F172" s="91"/>
      <c r="G172" s="91"/>
      <c r="H172" s="91"/>
      <c r="I172" s="91"/>
      <c r="J172" s="32"/>
      <c r="K172" s="34" t="s">
        <v>327</v>
      </c>
      <c r="L172" s="28" t="s">
        <v>331</v>
      </c>
    </row>
    <row r="173" spans="1:16" ht="30" customHeight="1" thickBot="1">
      <c r="A173" s="92"/>
      <c r="B173" s="112" t="s">
        <v>45</v>
      </c>
      <c r="C173" s="122">
        <v>50000</v>
      </c>
      <c r="D173" s="100">
        <v>0</v>
      </c>
      <c r="E173" s="87">
        <f>C173-D173</f>
        <v>50000</v>
      </c>
      <c r="F173" s="91"/>
      <c r="G173" s="91"/>
      <c r="H173" s="91"/>
      <c r="I173" s="91"/>
      <c r="J173" s="91"/>
      <c r="K173" s="89" t="s">
        <v>327</v>
      </c>
      <c r="L173" s="93" t="s">
        <v>331</v>
      </c>
    </row>
    <row r="174" spans="1:16" ht="84.75" customHeight="1">
      <c r="A174" s="241" t="s">
        <v>336</v>
      </c>
      <c r="B174" s="241"/>
      <c r="C174" s="241"/>
      <c r="D174" s="241"/>
      <c r="E174" s="241"/>
      <c r="F174" s="241"/>
      <c r="G174" s="241"/>
      <c r="H174" s="241"/>
      <c r="I174" s="241"/>
      <c r="J174" s="241"/>
      <c r="K174" s="241"/>
      <c r="L174" s="241"/>
    </row>
    <row r="175" spans="1:16" ht="21.95" customHeight="1">
      <c r="C175" s="6"/>
      <c r="D175" s="6"/>
      <c r="E175" s="6"/>
      <c r="J175" s="7"/>
    </row>
    <row r="176" spans="1:16" ht="21.95" customHeight="1">
      <c r="C176" s="6"/>
      <c r="D176" s="6"/>
      <c r="E176" s="6"/>
      <c r="F176" s="57"/>
      <c r="J176" s="7"/>
    </row>
    <row r="177" spans="1:11" ht="21.95" customHeight="1">
      <c r="C177" s="6"/>
      <c r="D177" s="6"/>
      <c r="E177" s="6"/>
      <c r="J177" s="7"/>
    </row>
    <row r="178" spans="1:11" ht="21.95" customHeight="1">
      <c r="C178" s="6"/>
      <c r="D178" s="6"/>
      <c r="E178" s="6"/>
      <c r="J178" s="7"/>
    </row>
    <row r="179" spans="1:11" ht="18" customHeight="1">
      <c r="C179" s="6"/>
      <c r="D179" s="6"/>
      <c r="E179" s="6"/>
      <c r="J179" s="7"/>
    </row>
    <row r="180" spans="1:11" ht="18" customHeight="1">
      <c r="C180" s="6"/>
      <c r="D180" s="6"/>
      <c r="E180" s="6"/>
      <c r="J180" s="7"/>
    </row>
    <row r="181" spans="1:11" ht="18" customHeight="1">
      <c r="C181" s="6"/>
      <c r="D181" s="6"/>
      <c r="E181" s="6"/>
      <c r="J181" s="7"/>
    </row>
    <row r="182" spans="1:11">
      <c r="C182" s="6"/>
      <c r="D182" s="6"/>
      <c r="E182" s="6"/>
      <c r="J182" s="7"/>
    </row>
    <row r="183" spans="1:11">
      <c r="C183" s="6"/>
      <c r="D183" s="6"/>
      <c r="E183" s="6"/>
      <c r="J183" s="7"/>
    </row>
    <row r="184" spans="1:11">
      <c r="C184" s="6"/>
      <c r="D184" s="6"/>
      <c r="E184" s="6"/>
      <c r="J184" s="7"/>
    </row>
    <row r="185" spans="1:11">
      <c r="C185" s="6"/>
      <c r="D185" s="6"/>
      <c r="E185" s="6"/>
      <c r="J185" s="7"/>
    </row>
    <row r="186" spans="1:11">
      <c r="C186" s="6"/>
      <c r="D186" s="6"/>
      <c r="E186" s="6"/>
      <c r="J186" s="7"/>
    </row>
    <row r="187" spans="1:11">
      <c r="C187" s="6"/>
      <c r="D187" s="6"/>
      <c r="E187" s="6"/>
      <c r="J187" s="7"/>
    </row>
    <row r="188" spans="1:11" s="5" customFormat="1">
      <c r="A188" s="58"/>
      <c r="B188" s="106"/>
      <c r="C188" s="6"/>
      <c r="D188" s="6"/>
      <c r="E188" s="6"/>
      <c r="I188"/>
      <c r="J188" s="7"/>
      <c r="K188"/>
    </row>
    <row r="189" spans="1:11" s="5" customFormat="1">
      <c r="A189" s="58"/>
      <c r="B189" s="106"/>
      <c r="C189" s="6"/>
      <c r="D189" s="6"/>
      <c r="E189" s="6"/>
      <c r="I189"/>
      <c r="J189" s="7"/>
      <c r="K189"/>
    </row>
    <row r="190" spans="1:11" s="5" customFormat="1">
      <c r="A190" s="58"/>
      <c r="B190" s="106"/>
      <c r="C190" s="6"/>
      <c r="D190" s="6"/>
      <c r="E190" s="6"/>
      <c r="I190"/>
      <c r="J190" s="7"/>
      <c r="K190"/>
    </row>
    <row r="191" spans="1:11" s="5" customFormat="1">
      <c r="A191" s="58"/>
      <c r="B191" s="106"/>
      <c r="C191" s="6"/>
      <c r="D191" s="6"/>
      <c r="E191" s="6"/>
      <c r="I191"/>
      <c r="J191" s="7"/>
      <c r="K191"/>
    </row>
    <row r="192" spans="1:11" s="5" customFormat="1">
      <c r="A192" s="58"/>
      <c r="B192" s="106"/>
      <c r="C192" s="6"/>
      <c r="D192" s="6"/>
      <c r="E192" s="6"/>
      <c r="I192"/>
      <c r="J192" s="7"/>
      <c r="K192"/>
    </row>
    <row r="193" spans="1:11" s="5" customFormat="1">
      <c r="A193" s="58"/>
      <c r="B193" s="106"/>
      <c r="C193" s="6"/>
      <c r="D193" s="6"/>
      <c r="E193" s="6"/>
      <c r="I193"/>
      <c r="J193" s="7"/>
      <c r="K193"/>
    </row>
    <row r="194" spans="1:11" s="5" customFormat="1">
      <c r="A194" s="58"/>
      <c r="B194" s="106"/>
      <c r="C194" s="6"/>
      <c r="D194" s="6"/>
      <c r="E194" s="6"/>
      <c r="I194"/>
      <c r="J194" s="7"/>
      <c r="K194"/>
    </row>
    <row r="195" spans="1:11" s="5" customFormat="1">
      <c r="A195" s="58"/>
      <c r="B195" s="106"/>
      <c r="C195" s="6"/>
      <c r="D195" s="6"/>
      <c r="E195" s="6"/>
      <c r="I195"/>
      <c r="J195" s="7"/>
      <c r="K195"/>
    </row>
    <row r="196" spans="1:11" s="5" customFormat="1">
      <c r="A196" s="58"/>
      <c r="B196" s="106"/>
      <c r="C196" s="6"/>
      <c r="D196" s="6"/>
      <c r="E196" s="6"/>
      <c r="I196"/>
      <c r="J196" s="7"/>
      <c r="K196"/>
    </row>
    <row r="197" spans="1:11" s="5" customFormat="1">
      <c r="A197" s="58"/>
      <c r="B197" s="106"/>
      <c r="C197" s="6"/>
      <c r="D197" s="6"/>
      <c r="E197" s="6"/>
      <c r="I197"/>
      <c r="J197" s="7"/>
      <c r="K197"/>
    </row>
    <row r="198" spans="1:11" s="5" customFormat="1">
      <c r="A198" s="58"/>
      <c r="B198" s="106"/>
      <c r="C198" s="6"/>
      <c r="D198" s="6"/>
      <c r="E198" s="6"/>
      <c r="I198"/>
      <c r="J198" s="7"/>
      <c r="K198"/>
    </row>
    <row r="199" spans="1:11" s="5" customFormat="1">
      <c r="A199" s="58"/>
      <c r="B199" s="106"/>
      <c r="C199" s="6"/>
      <c r="D199" s="6"/>
      <c r="E199" s="6"/>
      <c r="I199"/>
      <c r="J199" s="7"/>
      <c r="K199"/>
    </row>
    <row r="200" spans="1:11" s="5" customFormat="1">
      <c r="A200" s="58"/>
      <c r="B200" s="106"/>
      <c r="C200" s="6"/>
      <c r="D200" s="6"/>
      <c r="E200" s="6"/>
      <c r="I200"/>
      <c r="J200" s="7"/>
      <c r="K200"/>
    </row>
    <row r="201" spans="1:11" s="5" customFormat="1">
      <c r="A201" s="58"/>
      <c r="B201" s="106"/>
      <c r="C201" s="6"/>
      <c r="D201" s="6"/>
      <c r="E201" s="6"/>
      <c r="I201"/>
      <c r="J201" s="7"/>
      <c r="K201"/>
    </row>
    <row r="202" spans="1:11" s="5" customFormat="1">
      <c r="A202" s="58"/>
      <c r="B202" s="106"/>
      <c r="C202" s="6"/>
      <c r="D202" s="6"/>
      <c r="E202" s="6"/>
      <c r="I202"/>
      <c r="J202" s="7"/>
      <c r="K202"/>
    </row>
    <row r="203" spans="1:11" s="5" customFormat="1">
      <c r="A203" s="58"/>
      <c r="B203" s="106"/>
      <c r="C203" s="6"/>
      <c r="D203" s="6"/>
      <c r="E203" s="6"/>
      <c r="I203"/>
      <c r="J203" s="7"/>
      <c r="K203"/>
    </row>
    <row r="204" spans="1:11" s="5" customFormat="1">
      <c r="A204" s="58"/>
      <c r="B204" s="106"/>
      <c r="C204" s="6"/>
      <c r="D204" s="6"/>
      <c r="E204" s="6"/>
      <c r="I204"/>
      <c r="J204" s="7"/>
      <c r="K204"/>
    </row>
    <row r="205" spans="1:11">
      <c r="C205" s="6"/>
      <c r="D205" s="6"/>
      <c r="E205" s="6"/>
      <c r="J205" s="7"/>
    </row>
    <row r="206" spans="1:11">
      <c r="C206" s="6"/>
      <c r="D206" s="6"/>
      <c r="E206" s="6"/>
      <c r="J206" s="7"/>
    </row>
    <row r="207" spans="1:11">
      <c r="C207" s="6"/>
      <c r="D207" s="6"/>
      <c r="E207" s="6"/>
      <c r="J207" s="7"/>
    </row>
    <row r="208" spans="1:11">
      <c r="C208" s="6"/>
      <c r="D208" s="6"/>
      <c r="E208" s="6"/>
      <c r="J208" s="7"/>
    </row>
    <row r="209" spans="3:10">
      <c r="C209" s="6"/>
      <c r="D209" s="6"/>
      <c r="E209" s="6"/>
      <c r="J209" s="7"/>
    </row>
    <row r="210" spans="3:10">
      <c r="C210" s="6"/>
      <c r="D210" s="6"/>
      <c r="E210" s="6"/>
      <c r="J210" s="7"/>
    </row>
    <row r="211" spans="3:10">
      <c r="C211" s="6"/>
      <c r="D211" s="6"/>
      <c r="E211" s="6"/>
      <c r="J211" s="7"/>
    </row>
    <row r="212" spans="3:10">
      <c r="C212" s="6"/>
      <c r="D212" s="6"/>
      <c r="E212" s="6"/>
      <c r="J212" s="7"/>
    </row>
    <row r="213" spans="3:10">
      <c r="C213" s="6"/>
      <c r="D213" s="6"/>
      <c r="E213" s="6"/>
      <c r="J213" s="7"/>
    </row>
    <row r="214" spans="3:10">
      <c r="C214" s="6"/>
      <c r="D214" s="6"/>
      <c r="E214" s="6"/>
      <c r="J214" s="7"/>
    </row>
    <row r="215" spans="3:10">
      <c r="C215" s="6"/>
      <c r="D215" s="6"/>
      <c r="E215" s="6"/>
      <c r="J215" s="7"/>
    </row>
    <row r="216" spans="3:10">
      <c r="C216" s="6"/>
      <c r="D216" s="6"/>
      <c r="E216" s="6"/>
      <c r="J216" s="7"/>
    </row>
    <row r="217" spans="3:10">
      <c r="C217" s="6"/>
      <c r="D217" s="6"/>
      <c r="E217" s="6"/>
      <c r="J217" s="7"/>
    </row>
    <row r="218" spans="3:10">
      <c r="C218" s="6"/>
      <c r="D218" s="6"/>
      <c r="E218" s="6"/>
      <c r="J218" s="7"/>
    </row>
    <row r="219" spans="3:10">
      <c r="C219" s="6"/>
      <c r="D219" s="6"/>
      <c r="E219" s="6"/>
      <c r="J219" s="7"/>
    </row>
    <row r="220" spans="3:10">
      <c r="C220" s="6"/>
      <c r="D220" s="6"/>
      <c r="E220" s="6"/>
      <c r="J220" s="7"/>
    </row>
    <row r="221" spans="3:10">
      <c r="C221" s="6"/>
      <c r="D221" s="6"/>
      <c r="E221" s="6"/>
      <c r="J221" s="7"/>
    </row>
    <row r="222" spans="3:10">
      <c r="C222" s="6"/>
      <c r="D222" s="6"/>
      <c r="E222" s="6"/>
      <c r="J222" s="7"/>
    </row>
    <row r="223" spans="3:10">
      <c r="C223" s="6"/>
      <c r="D223" s="6"/>
      <c r="E223" s="6"/>
      <c r="J223" s="7"/>
    </row>
    <row r="224" spans="3:10">
      <c r="C224" s="6"/>
      <c r="D224" s="6"/>
      <c r="E224" s="6"/>
      <c r="J224" s="7"/>
    </row>
    <row r="225" spans="3:10">
      <c r="C225" s="6"/>
      <c r="D225" s="6"/>
      <c r="E225" s="6"/>
      <c r="J225" s="7"/>
    </row>
    <row r="226" spans="3:10">
      <c r="C226" s="6"/>
      <c r="D226" s="6"/>
      <c r="E226" s="6"/>
      <c r="J226" s="7"/>
    </row>
    <row r="227" spans="3:10">
      <c r="C227" s="6"/>
      <c r="D227" s="6"/>
      <c r="E227" s="6"/>
      <c r="J227" s="7"/>
    </row>
    <row r="228" spans="3:10">
      <c r="C228" s="6"/>
      <c r="D228" s="6"/>
      <c r="E228" s="6"/>
      <c r="J228" s="7"/>
    </row>
    <row r="229" spans="3:10">
      <c r="C229" s="6"/>
      <c r="D229" s="6"/>
      <c r="E229" s="6"/>
      <c r="J229" s="7"/>
    </row>
    <row r="230" spans="3:10">
      <c r="C230" s="6"/>
      <c r="D230" s="6"/>
      <c r="E230" s="6"/>
      <c r="J230" s="7"/>
    </row>
    <row r="231" spans="3:10">
      <c r="C231" s="6"/>
      <c r="D231" s="6"/>
      <c r="E231" s="6"/>
      <c r="J231" s="7"/>
    </row>
    <row r="232" spans="3:10">
      <c r="C232" s="6"/>
      <c r="D232" s="6"/>
      <c r="E232" s="6"/>
      <c r="J232" s="7"/>
    </row>
    <row r="233" spans="3:10">
      <c r="C233" s="6"/>
      <c r="D233" s="6"/>
      <c r="E233" s="6"/>
      <c r="J233" s="7"/>
    </row>
    <row r="234" spans="3:10">
      <c r="C234" s="6"/>
      <c r="D234" s="6"/>
      <c r="E234" s="6"/>
      <c r="J234" s="7"/>
    </row>
    <row r="235" spans="3:10">
      <c r="C235" s="6"/>
      <c r="D235" s="6"/>
      <c r="E235" s="6"/>
      <c r="J235" s="7"/>
    </row>
    <row r="236" spans="3:10">
      <c r="C236" s="6"/>
      <c r="D236" s="6"/>
      <c r="E236" s="6"/>
      <c r="J236" s="7"/>
    </row>
    <row r="237" spans="3:10">
      <c r="C237" s="6"/>
      <c r="D237" s="6"/>
      <c r="E237" s="6"/>
      <c r="J237" s="7"/>
    </row>
    <row r="238" spans="3:10">
      <c r="C238" s="6"/>
      <c r="D238" s="6"/>
      <c r="E238" s="6"/>
      <c r="J238" s="7"/>
    </row>
    <row r="239" spans="3:10">
      <c r="C239" s="6"/>
      <c r="D239" s="6"/>
      <c r="E239" s="6"/>
      <c r="J239" s="7"/>
    </row>
    <row r="240" spans="3:10">
      <c r="C240" s="6"/>
      <c r="D240" s="6"/>
      <c r="E240" s="6"/>
      <c r="J240" s="7"/>
    </row>
    <row r="241" spans="3:10">
      <c r="C241" s="6"/>
      <c r="D241" s="6"/>
      <c r="E241" s="6"/>
      <c r="J241" s="7"/>
    </row>
    <row r="242" spans="3:10">
      <c r="C242" s="6"/>
      <c r="D242" s="6"/>
      <c r="E242" s="6"/>
      <c r="J242" s="7"/>
    </row>
    <row r="243" spans="3:10">
      <c r="C243" s="6"/>
      <c r="D243" s="6"/>
      <c r="E243" s="6"/>
      <c r="J243" s="7"/>
    </row>
    <row r="244" spans="3:10">
      <c r="C244" s="6"/>
      <c r="D244" s="6"/>
      <c r="E244" s="6"/>
      <c r="J244" s="7"/>
    </row>
    <row r="245" spans="3:10">
      <c r="C245" s="6"/>
      <c r="D245" s="6"/>
      <c r="E245" s="6"/>
      <c r="J245" s="7"/>
    </row>
    <row r="246" spans="3:10">
      <c r="C246" s="6"/>
      <c r="D246" s="6"/>
      <c r="E246" s="6"/>
      <c r="J246" s="7"/>
    </row>
    <row r="247" spans="3:10">
      <c r="C247" s="6"/>
      <c r="D247" s="6"/>
      <c r="E247" s="6"/>
      <c r="J247" s="7"/>
    </row>
    <row r="248" spans="3:10">
      <c r="C248" s="6"/>
      <c r="D248" s="6"/>
      <c r="E248" s="6"/>
      <c r="J248" s="7"/>
    </row>
    <row r="249" spans="3:10">
      <c r="C249" s="6"/>
      <c r="D249" s="6"/>
      <c r="E249" s="6"/>
      <c r="J249" s="7"/>
    </row>
    <row r="250" spans="3:10">
      <c r="C250" s="6"/>
      <c r="D250" s="6"/>
      <c r="E250" s="6"/>
      <c r="J250" s="7"/>
    </row>
    <row r="251" spans="3:10">
      <c r="C251" s="6"/>
      <c r="D251" s="6"/>
      <c r="E251" s="6"/>
      <c r="J251" s="7"/>
    </row>
    <row r="252" spans="3:10">
      <c r="C252" s="6"/>
      <c r="D252" s="6"/>
      <c r="E252" s="6"/>
      <c r="J252" s="7"/>
    </row>
    <row r="253" spans="3:10">
      <c r="C253" s="6"/>
      <c r="D253" s="6"/>
      <c r="E253" s="6"/>
      <c r="J253" s="7"/>
    </row>
    <row r="254" spans="3:10">
      <c r="C254" s="6"/>
      <c r="D254" s="6"/>
      <c r="E254" s="6"/>
      <c r="J254" s="7"/>
    </row>
    <row r="255" spans="3:10">
      <c r="C255" s="6"/>
      <c r="D255" s="6"/>
      <c r="E255" s="6"/>
      <c r="J255" s="7"/>
    </row>
    <row r="256" spans="3:10">
      <c r="C256" s="6"/>
      <c r="D256" s="6"/>
      <c r="E256" s="6"/>
      <c r="J256" s="7"/>
    </row>
    <row r="257" spans="3:10">
      <c r="C257" s="6"/>
      <c r="D257" s="6"/>
      <c r="E257" s="6"/>
      <c r="J257" s="7"/>
    </row>
    <row r="258" spans="3:10">
      <c r="C258" s="6"/>
      <c r="D258" s="6"/>
      <c r="E258" s="6"/>
      <c r="J258" s="7"/>
    </row>
    <row r="259" spans="3:10">
      <c r="C259" s="6"/>
      <c r="D259" s="6"/>
      <c r="E259" s="6"/>
      <c r="J259" s="7"/>
    </row>
    <row r="260" spans="3:10">
      <c r="C260" s="6"/>
      <c r="D260" s="6"/>
      <c r="E260" s="6"/>
      <c r="J260" s="7"/>
    </row>
    <row r="261" spans="3:10">
      <c r="C261" s="6"/>
      <c r="D261" s="6"/>
      <c r="E261" s="6"/>
      <c r="J261" s="7"/>
    </row>
    <row r="262" spans="3:10">
      <c r="C262" s="6"/>
      <c r="D262" s="6"/>
      <c r="E262" s="6"/>
      <c r="J262" s="7"/>
    </row>
    <row r="263" spans="3:10">
      <c r="C263" s="6"/>
      <c r="D263" s="6"/>
      <c r="E263" s="6"/>
      <c r="J263" s="7"/>
    </row>
    <row r="264" spans="3:10">
      <c r="C264" s="6"/>
      <c r="D264" s="6"/>
      <c r="E264" s="6"/>
      <c r="J264" s="7"/>
    </row>
    <row r="265" spans="3:10">
      <c r="C265" s="6"/>
      <c r="D265" s="6"/>
      <c r="E265" s="6"/>
      <c r="J265" s="7"/>
    </row>
    <row r="266" spans="3:10">
      <c r="C266" s="6"/>
      <c r="D266" s="6"/>
      <c r="E266" s="6"/>
      <c r="J266" s="7"/>
    </row>
    <row r="267" spans="3:10">
      <c r="C267" s="6"/>
      <c r="D267" s="6"/>
      <c r="E267" s="6"/>
      <c r="J267" s="7"/>
    </row>
    <row r="268" spans="3:10">
      <c r="C268" s="6"/>
      <c r="D268" s="6"/>
      <c r="E268" s="6"/>
      <c r="J268" s="7"/>
    </row>
    <row r="269" spans="3:10">
      <c r="C269" s="6"/>
      <c r="D269" s="6"/>
      <c r="E269" s="6"/>
      <c r="J269" s="7"/>
    </row>
    <row r="270" spans="3:10">
      <c r="C270" s="6"/>
      <c r="D270" s="6"/>
      <c r="E270" s="6"/>
      <c r="J270" s="7"/>
    </row>
    <row r="271" spans="3:10">
      <c r="C271" s="6"/>
      <c r="D271" s="6"/>
      <c r="E271" s="6"/>
      <c r="J271" s="7"/>
    </row>
    <row r="272" spans="3:10">
      <c r="C272" s="6"/>
      <c r="D272" s="6"/>
      <c r="E272" s="6"/>
      <c r="J272" s="7"/>
    </row>
    <row r="273" spans="3:10">
      <c r="C273" s="6"/>
      <c r="D273" s="6"/>
      <c r="E273" s="6"/>
      <c r="J273" s="7"/>
    </row>
    <row r="274" spans="3:10">
      <c r="C274" s="6"/>
      <c r="D274" s="6"/>
      <c r="E274" s="6"/>
      <c r="J274" s="7"/>
    </row>
    <row r="275" spans="3:10">
      <c r="C275" s="6"/>
      <c r="D275" s="6"/>
      <c r="E275" s="6"/>
      <c r="J275" s="7"/>
    </row>
    <row r="276" spans="3:10">
      <c r="C276" s="6"/>
      <c r="D276" s="6"/>
      <c r="E276" s="6"/>
      <c r="J276" s="7"/>
    </row>
    <row r="277" spans="3:10">
      <c r="C277" s="6"/>
      <c r="D277" s="6"/>
      <c r="E277" s="6"/>
      <c r="J277" s="7"/>
    </row>
    <row r="278" spans="3:10">
      <c r="C278" s="6"/>
      <c r="D278" s="6"/>
      <c r="E278" s="6"/>
      <c r="J278" s="7"/>
    </row>
    <row r="279" spans="3:10">
      <c r="C279" s="6"/>
      <c r="D279" s="6"/>
      <c r="E279" s="6"/>
      <c r="J279" s="7"/>
    </row>
    <row r="280" spans="3:10">
      <c r="C280" s="6"/>
      <c r="D280" s="6"/>
      <c r="E280" s="6"/>
      <c r="J280" s="7"/>
    </row>
    <row r="281" spans="3:10">
      <c r="C281" s="6"/>
      <c r="D281" s="6"/>
      <c r="E281" s="6"/>
      <c r="J281" s="7"/>
    </row>
    <row r="282" spans="3:10">
      <c r="C282" s="6"/>
      <c r="D282" s="6"/>
      <c r="E282" s="6"/>
      <c r="J282" s="7"/>
    </row>
    <row r="283" spans="3:10">
      <c r="C283" s="6"/>
      <c r="D283" s="6"/>
      <c r="E283" s="6"/>
      <c r="J283" s="7"/>
    </row>
    <row r="284" spans="3:10">
      <c r="C284" s="6"/>
      <c r="D284" s="6"/>
      <c r="E284" s="6"/>
      <c r="J284" s="7"/>
    </row>
    <row r="285" spans="3:10">
      <c r="C285" s="6"/>
      <c r="D285" s="6"/>
      <c r="E285" s="6"/>
      <c r="J285" s="7"/>
    </row>
    <row r="286" spans="3:10">
      <c r="C286" s="6"/>
      <c r="D286" s="6"/>
      <c r="E286" s="6"/>
      <c r="J286" s="7"/>
    </row>
    <row r="287" spans="3:10">
      <c r="C287" s="6"/>
      <c r="D287" s="6"/>
      <c r="E287" s="6"/>
      <c r="J287" s="7"/>
    </row>
    <row r="288" spans="3:10">
      <c r="C288" s="6"/>
      <c r="D288" s="6"/>
      <c r="E288" s="6"/>
      <c r="J288" s="7"/>
    </row>
    <row r="289" spans="3:10">
      <c r="C289" s="6"/>
      <c r="D289" s="6"/>
      <c r="E289" s="6"/>
      <c r="J289" s="7"/>
    </row>
    <row r="290" spans="3:10">
      <c r="C290" s="6"/>
      <c r="D290" s="6"/>
      <c r="E290" s="6"/>
      <c r="J290" s="7"/>
    </row>
    <row r="291" spans="3:10">
      <c r="C291" s="6"/>
      <c r="D291" s="6"/>
      <c r="E291" s="6"/>
      <c r="J291" s="7"/>
    </row>
    <row r="292" spans="3:10">
      <c r="C292" s="6"/>
      <c r="D292" s="6"/>
      <c r="E292" s="6"/>
      <c r="J292" s="7"/>
    </row>
    <row r="293" spans="3:10">
      <c r="C293" s="6"/>
      <c r="D293" s="6"/>
      <c r="E293" s="6"/>
      <c r="J293" s="7"/>
    </row>
    <row r="294" spans="3:10">
      <c r="C294" s="6"/>
      <c r="D294" s="6"/>
      <c r="E294" s="6"/>
      <c r="J294" s="7"/>
    </row>
    <row r="295" spans="3:10">
      <c r="C295" s="6"/>
      <c r="D295" s="6"/>
      <c r="E295" s="6"/>
      <c r="J295" s="7"/>
    </row>
    <row r="296" spans="3:10">
      <c r="C296" s="6"/>
      <c r="D296" s="6"/>
      <c r="E296" s="6"/>
      <c r="J296" s="7"/>
    </row>
    <row r="297" spans="3:10">
      <c r="C297" s="6"/>
      <c r="D297" s="6"/>
      <c r="E297" s="6"/>
      <c r="J297" s="7"/>
    </row>
    <row r="298" spans="3:10">
      <c r="C298" s="6"/>
      <c r="D298" s="6"/>
      <c r="E298" s="6"/>
      <c r="J298" s="7"/>
    </row>
    <row r="299" spans="3:10">
      <c r="C299" s="6"/>
      <c r="D299" s="6"/>
      <c r="E299" s="6"/>
      <c r="J299" s="7"/>
    </row>
    <row r="300" spans="3:10">
      <c r="C300" s="6"/>
      <c r="D300" s="6"/>
      <c r="E300" s="6"/>
      <c r="J300" s="7"/>
    </row>
    <row r="301" spans="3:10">
      <c r="C301" s="6"/>
      <c r="D301" s="6"/>
      <c r="E301" s="6"/>
      <c r="J301" s="7"/>
    </row>
    <row r="302" spans="3:10">
      <c r="C302" s="6"/>
      <c r="D302" s="6"/>
      <c r="E302" s="6"/>
      <c r="J302" s="7"/>
    </row>
    <row r="303" spans="3:10">
      <c r="C303" s="6"/>
      <c r="D303" s="6"/>
      <c r="E303" s="6"/>
      <c r="J303" s="7"/>
    </row>
    <row r="304" spans="3:10">
      <c r="C304" s="6"/>
      <c r="D304" s="6"/>
      <c r="E304" s="6"/>
      <c r="J304" s="7"/>
    </row>
    <row r="305" spans="3:10">
      <c r="C305" s="6"/>
      <c r="D305" s="6"/>
      <c r="E305" s="6"/>
      <c r="J305" s="7"/>
    </row>
    <row r="306" spans="3:10">
      <c r="C306" s="6"/>
      <c r="D306" s="6"/>
      <c r="E306" s="6"/>
      <c r="J306" s="7"/>
    </row>
    <row r="307" spans="3:10">
      <c r="C307" s="6"/>
      <c r="D307" s="6"/>
      <c r="E307" s="6"/>
      <c r="J307" s="7"/>
    </row>
    <row r="308" spans="3:10">
      <c r="C308" s="6"/>
      <c r="D308" s="6"/>
      <c r="E308" s="6"/>
      <c r="J308" s="7"/>
    </row>
    <row r="309" spans="3:10">
      <c r="C309" s="6"/>
      <c r="D309" s="6"/>
      <c r="E309" s="6"/>
      <c r="J309" s="7"/>
    </row>
    <row r="310" spans="3:10">
      <c r="C310" s="6"/>
      <c r="D310" s="6"/>
      <c r="E310" s="6"/>
      <c r="J310" s="7"/>
    </row>
    <row r="311" spans="3:10">
      <c r="C311" s="6"/>
      <c r="D311" s="6"/>
      <c r="E311" s="6"/>
      <c r="J311" s="7"/>
    </row>
    <row r="312" spans="3:10">
      <c r="C312" s="6"/>
      <c r="D312" s="6"/>
      <c r="E312" s="6"/>
      <c r="J312" s="7"/>
    </row>
    <row r="313" spans="3:10">
      <c r="C313" s="6"/>
      <c r="D313" s="6"/>
      <c r="E313" s="6"/>
      <c r="J313" s="7"/>
    </row>
    <row r="314" spans="3:10">
      <c r="C314" s="6"/>
      <c r="D314" s="6"/>
      <c r="E314" s="6"/>
      <c r="J314" s="7"/>
    </row>
    <row r="315" spans="3:10">
      <c r="C315" s="6"/>
      <c r="D315" s="6"/>
      <c r="E315" s="6"/>
      <c r="J315" s="7"/>
    </row>
    <row r="316" spans="3:10">
      <c r="C316" s="6"/>
      <c r="D316" s="6"/>
      <c r="E316" s="6"/>
      <c r="J316" s="7"/>
    </row>
    <row r="317" spans="3:10">
      <c r="C317" s="6"/>
      <c r="D317" s="6"/>
      <c r="E317" s="6"/>
      <c r="J317" s="7"/>
    </row>
    <row r="318" spans="3:10">
      <c r="C318" s="6"/>
      <c r="D318" s="6"/>
      <c r="E318" s="6"/>
      <c r="J318" s="7"/>
    </row>
    <row r="319" spans="3:10">
      <c r="C319" s="6"/>
      <c r="D319" s="6"/>
      <c r="E319" s="6"/>
      <c r="J319" s="7"/>
    </row>
    <row r="320" spans="3:10">
      <c r="C320" s="6"/>
      <c r="D320" s="6"/>
      <c r="E320" s="6"/>
      <c r="J320" s="7"/>
    </row>
    <row r="321" spans="3:10">
      <c r="C321" s="6"/>
      <c r="D321" s="6"/>
      <c r="E321" s="6"/>
      <c r="J321" s="7"/>
    </row>
    <row r="322" spans="3:10">
      <c r="C322" s="6"/>
      <c r="D322" s="6"/>
      <c r="E322" s="6"/>
      <c r="J322" s="7"/>
    </row>
    <row r="323" spans="3:10">
      <c r="C323" s="6"/>
      <c r="D323" s="6"/>
      <c r="E323" s="6"/>
      <c r="J323" s="7"/>
    </row>
    <row r="324" spans="3:10">
      <c r="C324" s="6"/>
      <c r="D324" s="6"/>
      <c r="E324" s="6"/>
      <c r="J324" s="7"/>
    </row>
    <row r="325" spans="3:10">
      <c r="C325" s="6"/>
      <c r="D325" s="6"/>
      <c r="E325" s="6"/>
      <c r="J325" s="7"/>
    </row>
    <row r="326" spans="3:10">
      <c r="C326" s="6"/>
      <c r="D326" s="6"/>
      <c r="E326" s="6"/>
      <c r="J326" s="7"/>
    </row>
    <row r="327" spans="3:10">
      <c r="C327" s="6"/>
      <c r="D327" s="6"/>
      <c r="E327" s="6"/>
      <c r="J327" s="7"/>
    </row>
    <row r="328" spans="3:10">
      <c r="C328" s="6"/>
      <c r="D328" s="6"/>
      <c r="E328" s="6"/>
      <c r="J328" s="7"/>
    </row>
    <row r="329" spans="3:10">
      <c r="C329" s="6"/>
      <c r="D329" s="6"/>
      <c r="E329" s="6"/>
      <c r="J329" s="7"/>
    </row>
    <row r="330" spans="3:10">
      <c r="C330" s="6"/>
      <c r="D330" s="6"/>
      <c r="E330" s="6"/>
      <c r="J330" s="7"/>
    </row>
    <row r="331" spans="3:10">
      <c r="C331" s="6"/>
      <c r="D331" s="6"/>
      <c r="E331" s="6"/>
      <c r="J331" s="7"/>
    </row>
    <row r="332" spans="3:10">
      <c r="C332" s="6"/>
      <c r="D332" s="6"/>
      <c r="E332" s="6"/>
      <c r="J332" s="7"/>
    </row>
    <row r="333" spans="3:10">
      <c r="C333" s="6"/>
      <c r="D333" s="6"/>
      <c r="E333" s="6"/>
      <c r="J333" s="7"/>
    </row>
    <row r="334" spans="3:10">
      <c r="C334" s="6"/>
      <c r="D334" s="6"/>
      <c r="E334" s="6"/>
      <c r="J334" s="7"/>
    </row>
    <row r="335" spans="3:10">
      <c r="C335" s="6"/>
      <c r="D335" s="6"/>
      <c r="E335" s="6"/>
      <c r="J335" s="7"/>
    </row>
    <row r="336" spans="3:10">
      <c r="C336" s="6"/>
      <c r="D336" s="6"/>
      <c r="E336" s="6"/>
      <c r="J336" s="7"/>
    </row>
    <row r="337" spans="3:10">
      <c r="C337" s="6"/>
      <c r="D337" s="6"/>
      <c r="E337" s="6"/>
      <c r="J337" s="7"/>
    </row>
    <row r="338" spans="3:10">
      <c r="C338" s="6"/>
      <c r="D338" s="6"/>
      <c r="E338" s="6"/>
      <c r="J338" s="7"/>
    </row>
    <row r="339" spans="3:10">
      <c r="C339" s="6"/>
      <c r="D339" s="6"/>
      <c r="E339" s="6"/>
      <c r="J339" s="7"/>
    </row>
    <row r="340" spans="3:10">
      <c r="C340" s="6"/>
      <c r="D340" s="6"/>
      <c r="E340" s="6"/>
      <c r="J340" s="7"/>
    </row>
    <row r="341" spans="3:10">
      <c r="C341" s="6"/>
      <c r="D341" s="6"/>
      <c r="E341" s="6"/>
      <c r="J341" s="7"/>
    </row>
    <row r="342" spans="3:10">
      <c r="C342" s="6"/>
      <c r="D342" s="6"/>
      <c r="E342" s="6"/>
      <c r="J342" s="7"/>
    </row>
    <row r="343" spans="3:10">
      <c r="C343" s="6"/>
      <c r="D343" s="6"/>
      <c r="E343" s="6"/>
      <c r="J343" s="7"/>
    </row>
    <row r="344" spans="3:10">
      <c r="C344" s="6"/>
      <c r="D344" s="6"/>
      <c r="E344" s="6"/>
      <c r="J344" s="7"/>
    </row>
    <row r="345" spans="3:10">
      <c r="C345" s="6"/>
      <c r="D345" s="6"/>
      <c r="E345" s="6"/>
      <c r="J345" s="7"/>
    </row>
    <row r="346" spans="3:10">
      <c r="C346" s="6"/>
      <c r="D346" s="6"/>
      <c r="E346" s="6"/>
      <c r="J346" s="7"/>
    </row>
    <row r="347" spans="3:10">
      <c r="C347" s="6"/>
      <c r="D347" s="6"/>
      <c r="E347" s="6"/>
      <c r="J347" s="7"/>
    </row>
    <row r="348" spans="3:10">
      <c r="C348" s="6"/>
      <c r="D348" s="6"/>
      <c r="E348" s="6"/>
      <c r="J348" s="7"/>
    </row>
    <row r="349" spans="3:10">
      <c r="C349" s="6"/>
      <c r="D349" s="6"/>
      <c r="E349" s="6"/>
      <c r="J349" s="7"/>
    </row>
    <row r="350" spans="3:10">
      <c r="C350" s="6"/>
      <c r="D350" s="6"/>
      <c r="E350" s="6"/>
      <c r="J350" s="7"/>
    </row>
    <row r="351" spans="3:10">
      <c r="C351" s="6"/>
      <c r="D351" s="6"/>
      <c r="E351" s="6"/>
      <c r="J351" s="7"/>
    </row>
    <row r="352" spans="3:10">
      <c r="C352" s="6"/>
      <c r="D352" s="6"/>
      <c r="E352" s="6"/>
      <c r="J352" s="7"/>
    </row>
    <row r="353" spans="3:10">
      <c r="C353" s="6"/>
      <c r="D353" s="6"/>
      <c r="E353" s="6"/>
      <c r="J353" s="7"/>
    </row>
    <row r="354" spans="3:10">
      <c r="C354" s="6"/>
      <c r="D354" s="6"/>
      <c r="E354" s="6"/>
      <c r="J354" s="7"/>
    </row>
    <row r="355" spans="3:10">
      <c r="C355" s="6"/>
      <c r="D355" s="6"/>
      <c r="E355" s="6"/>
      <c r="J355" s="7"/>
    </row>
    <row r="356" spans="3:10">
      <c r="C356" s="6"/>
      <c r="D356" s="6"/>
      <c r="E356" s="6"/>
      <c r="J356" s="7"/>
    </row>
    <row r="357" spans="3:10">
      <c r="C357" s="6"/>
      <c r="D357" s="6"/>
      <c r="E357" s="6"/>
      <c r="J357" s="7"/>
    </row>
    <row r="358" spans="3:10">
      <c r="C358" s="6"/>
      <c r="D358" s="6"/>
      <c r="E358" s="6"/>
      <c r="J358" s="7"/>
    </row>
    <row r="359" spans="3:10">
      <c r="C359" s="6"/>
      <c r="D359" s="6"/>
      <c r="E359" s="6"/>
      <c r="J359" s="7"/>
    </row>
    <row r="360" spans="3:10">
      <c r="C360" s="6"/>
      <c r="D360" s="6"/>
      <c r="E360" s="6"/>
      <c r="J360" s="7"/>
    </row>
    <row r="361" spans="3:10">
      <c r="C361" s="6"/>
      <c r="D361" s="6"/>
      <c r="E361" s="6"/>
      <c r="J361" s="7"/>
    </row>
    <row r="362" spans="3:10">
      <c r="C362" s="6"/>
      <c r="D362" s="6"/>
      <c r="E362" s="6"/>
      <c r="J362" s="7"/>
    </row>
    <row r="363" spans="3:10">
      <c r="C363" s="6"/>
      <c r="D363" s="6"/>
      <c r="E363" s="6"/>
      <c r="J363" s="7"/>
    </row>
    <row r="364" spans="3:10">
      <c r="C364" s="6"/>
      <c r="D364" s="6"/>
      <c r="E364" s="6"/>
      <c r="J364" s="7"/>
    </row>
    <row r="365" spans="3:10">
      <c r="C365" s="6"/>
      <c r="D365" s="6"/>
      <c r="E365" s="6"/>
      <c r="J365" s="7"/>
    </row>
    <row r="366" spans="3:10">
      <c r="C366" s="6"/>
      <c r="D366" s="6"/>
      <c r="E366" s="6"/>
      <c r="J366" s="7"/>
    </row>
    <row r="367" spans="3:10">
      <c r="C367" s="6"/>
      <c r="D367" s="6"/>
      <c r="E367" s="6"/>
      <c r="J367" s="7"/>
    </row>
    <row r="368" spans="3:10">
      <c r="C368" s="6"/>
      <c r="D368" s="6"/>
      <c r="E368" s="6"/>
      <c r="J368" s="7"/>
    </row>
    <row r="369" spans="3:10">
      <c r="C369" s="6"/>
      <c r="D369" s="6"/>
      <c r="E369" s="6"/>
      <c r="J369" s="7"/>
    </row>
    <row r="370" spans="3:10">
      <c r="C370" s="6"/>
      <c r="D370" s="6"/>
      <c r="E370" s="6"/>
      <c r="J370" s="7"/>
    </row>
    <row r="371" spans="3:10">
      <c r="C371" s="6"/>
      <c r="D371" s="6"/>
      <c r="E371" s="6"/>
      <c r="J371" s="7"/>
    </row>
    <row r="372" spans="3:10">
      <c r="C372" s="6"/>
      <c r="D372" s="6"/>
      <c r="E372" s="6"/>
      <c r="J372" s="7"/>
    </row>
    <row r="373" spans="3:10">
      <c r="C373" s="6"/>
      <c r="D373" s="6"/>
      <c r="E373" s="6"/>
      <c r="J373" s="7"/>
    </row>
    <row r="374" spans="3:10">
      <c r="C374" s="6"/>
      <c r="D374" s="6"/>
      <c r="E374" s="6"/>
      <c r="J374" s="7"/>
    </row>
    <row r="375" spans="3:10">
      <c r="C375" s="6"/>
      <c r="D375" s="6"/>
      <c r="E375" s="6"/>
      <c r="J375" s="7"/>
    </row>
    <row r="376" spans="3:10">
      <c r="C376" s="6"/>
      <c r="D376" s="6"/>
      <c r="E376" s="6"/>
      <c r="J376" s="7"/>
    </row>
    <row r="377" spans="3:10">
      <c r="C377" s="6"/>
      <c r="D377" s="6"/>
      <c r="E377" s="6"/>
      <c r="J377" s="7"/>
    </row>
    <row r="378" spans="3:10">
      <c r="C378" s="6"/>
      <c r="D378" s="6"/>
      <c r="E378" s="6"/>
      <c r="J378" s="7"/>
    </row>
    <row r="379" spans="3:10">
      <c r="C379" s="6"/>
      <c r="D379" s="6"/>
      <c r="E379" s="6"/>
      <c r="J379" s="7"/>
    </row>
    <row r="380" spans="3:10">
      <c r="C380" s="6"/>
      <c r="D380" s="6"/>
      <c r="E380" s="6"/>
      <c r="J380" s="7"/>
    </row>
    <row r="381" spans="3:10">
      <c r="C381" s="6"/>
      <c r="D381" s="6"/>
      <c r="E381" s="6"/>
      <c r="J381" s="7"/>
    </row>
    <row r="382" spans="3:10">
      <c r="C382" s="6"/>
      <c r="D382" s="6"/>
      <c r="E382" s="6"/>
      <c r="J382" s="7"/>
    </row>
    <row r="383" spans="3:10">
      <c r="C383" s="6"/>
      <c r="D383" s="6"/>
      <c r="E383" s="6"/>
      <c r="J383" s="7"/>
    </row>
    <row r="384" spans="3:10">
      <c r="C384" s="6"/>
      <c r="D384" s="6"/>
      <c r="E384" s="6"/>
      <c r="J384" s="7"/>
    </row>
    <row r="385" spans="3:10">
      <c r="C385" s="6"/>
      <c r="D385" s="6"/>
      <c r="E385" s="6"/>
      <c r="J385" s="7"/>
    </row>
    <row r="386" spans="3:10">
      <c r="C386" s="6"/>
      <c r="D386" s="6"/>
      <c r="E386" s="6"/>
      <c r="J386" s="7"/>
    </row>
    <row r="387" spans="3:10">
      <c r="C387" s="6"/>
      <c r="D387" s="6"/>
      <c r="E387" s="6"/>
      <c r="J387" s="7"/>
    </row>
    <row r="388" spans="3:10">
      <c r="C388" s="6"/>
      <c r="D388" s="6"/>
      <c r="E388" s="6"/>
      <c r="J388" s="7"/>
    </row>
    <row r="389" spans="3:10">
      <c r="C389" s="6"/>
      <c r="D389" s="6"/>
      <c r="E389" s="6"/>
      <c r="J389" s="7"/>
    </row>
    <row r="390" spans="3:10">
      <c r="C390" s="6"/>
      <c r="D390" s="6"/>
      <c r="E390" s="6"/>
      <c r="J390" s="7"/>
    </row>
    <row r="391" spans="3:10">
      <c r="C391" s="6"/>
      <c r="D391" s="6"/>
      <c r="E391" s="6"/>
      <c r="J391" s="7"/>
    </row>
    <row r="392" spans="3:10">
      <c r="C392" s="6"/>
      <c r="D392" s="6"/>
      <c r="E392" s="6"/>
      <c r="J392" s="7"/>
    </row>
    <row r="393" spans="3:10">
      <c r="C393" s="6"/>
      <c r="D393" s="6"/>
      <c r="E393" s="6"/>
      <c r="J393" s="7"/>
    </row>
    <row r="394" spans="3:10">
      <c r="C394" s="6"/>
      <c r="D394" s="6"/>
      <c r="E394" s="6"/>
      <c r="J394" s="7"/>
    </row>
    <row r="395" spans="3:10">
      <c r="C395" s="6"/>
      <c r="D395" s="6"/>
      <c r="E395" s="6"/>
      <c r="J395" s="7"/>
    </row>
    <row r="396" spans="3:10">
      <c r="C396" s="6"/>
      <c r="D396" s="6"/>
      <c r="E396" s="6"/>
      <c r="J396" s="7"/>
    </row>
    <row r="397" spans="3:10">
      <c r="C397" s="6"/>
      <c r="D397" s="6"/>
      <c r="E397" s="6"/>
      <c r="J397" s="7"/>
    </row>
    <row r="398" spans="3:10">
      <c r="C398" s="6"/>
      <c r="D398" s="6"/>
      <c r="E398" s="6"/>
      <c r="J398" s="7"/>
    </row>
    <row r="399" spans="3:10">
      <c r="C399" s="6"/>
      <c r="D399" s="6"/>
      <c r="E399" s="6"/>
      <c r="J399" s="7"/>
    </row>
    <row r="400" spans="3:10">
      <c r="C400" s="6"/>
      <c r="D400" s="6"/>
      <c r="E400" s="6"/>
      <c r="J400" s="7"/>
    </row>
    <row r="401" spans="3:10">
      <c r="C401" s="6"/>
      <c r="D401" s="6"/>
      <c r="E401" s="6"/>
      <c r="J401" s="7"/>
    </row>
    <row r="402" spans="3:10">
      <c r="C402" s="6"/>
      <c r="D402" s="6"/>
      <c r="E402" s="6"/>
      <c r="J402" s="7"/>
    </row>
    <row r="403" spans="3:10">
      <c r="C403" s="6"/>
      <c r="D403" s="6"/>
      <c r="E403" s="6"/>
      <c r="J403" s="7"/>
    </row>
    <row r="404" spans="3:10">
      <c r="C404" s="6"/>
      <c r="D404" s="6"/>
      <c r="E404" s="6"/>
      <c r="J404" s="7"/>
    </row>
    <row r="405" spans="3:10">
      <c r="C405" s="6"/>
      <c r="D405" s="6"/>
      <c r="E405" s="6"/>
      <c r="J405" s="7"/>
    </row>
    <row r="406" spans="3:10">
      <c r="C406" s="6"/>
      <c r="D406" s="6"/>
      <c r="E406" s="6"/>
      <c r="J406" s="7"/>
    </row>
    <row r="407" spans="3:10">
      <c r="C407" s="6"/>
      <c r="D407" s="6"/>
      <c r="E407" s="6"/>
      <c r="J407" s="7"/>
    </row>
    <row r="408" spans="3:10">
      <c r="C408" s="6"/>
      <c r="D408" s="6"/>
      <c r="E408" s="6"/>
      <c r="J408" s="7"/>
    </row>
    <row r="409" spans="3:10">
      <c r="C409" s="6"/>
      <c r="D409" s="6"/>
      <c r="E409" s="6"/>
      <c r="J409" s="7"/>
    </row>
    <row r="410" spans="3:10">
      <c r="C410" s="6"/>
      <c r="D410" s="6"/>
      <c r="E410" s="6"/>
      <c r="J410" s="7"/>
    </row>
    <row r="411" spans="3:10">
      <c r="C411" s="6"/>
      <c r="D411" s="6"/>
      <c r="E411" s="6"/>
      <c r="J411" s="7"/>
    </row>
    <row r="412" spans="3:10">
      <c r="C412" s="6"/>
      <c r="D412" s="6"/>
      <c r="E412" s="6"/>
      <c r="J412" s="7"/>
    </row>
    <row r="413" spans="3:10">
      <c r="C413" s="6"/>
      <c r="D413" s="6"/>
      <c r="E413" s="6"/>
      <c r="J413" s="7"/>
    </row>
    <row r="414" spans="3:10">
      <c r="C414" s="6"/>
      <c r="D414" s="6"/>
      <c r="E414" s="6"/>
      <c r="J414" s="7"/>
    </row>
    <row r="415" spans="3:10">
      <c r="C415" s="6"/>
      <c r="D415" s="6"/>
      <c r="E415" s="6"/>
      <c r="J415" s="7"/>
    </row>
    <row r="416" spans="3:10">
      <c r="C416" s="6"/>
      <c r="D416" s="6"/>
      <c r="E416" s="6"/>
      <c r="J416" s="7"/>
    </row>
    <row r="417" spans="3:10">
      <c r="C417" s="6"/>
      <c r="D417" s="6"/>
      <c r="E417" s="6"/>
      <c r="J417" s="7"/>
    </row>
    <row r="418" spans="3:10">
      <c r="C418" s="6"/>
      <c r="D418" s="6"/>
      <c r="E418" s="6"/>
      <c r="J418" s="7"/>
    </row>
    <row r="419" spans="3:10">
      <c r="C419" s="6"/>
      <c r="D419" s="6"/>
      <c r="E419" s="6"/>
      <c r="J419" s="7"/>
    </row>
    <row r="420" spans="3:10">
      <c r="C420" s="6"/>
      <c r="D420" s="6"/>
      <c r="E420" s="6"/>
      <c r="J420" s="7"/>
    </row>
    <row r="421" spans="3:10">
      <c r="C421" s="6"/>
      <c r="D421" s="6"/>
      <c r="E421" s="6"/>
      <c r="J421" s="7"/>
    </row>
    <row r="422" spans="3:10">
      <c r="C422" s="6"/>
      <c r="D422" s="6"/>
      <c r="E422" s="6"/>
      <c r="J422" s="7"/>
    </row>
    <row r="423" spans="3:10">
      <c r="C423" s="6"/>
      <c r="D423" s="6"/>
      <c r="E423" s="6"/>
      <c r="J423" s="7"/>
    </row>
    <row r="424" spans="3:10">
      <c r="C424" s="6"/>
      <c r="D424" s="6"/>
      <c r="E424" s="6"/>
      <c r="J424" s="7"/>
    </row>
    <row r="425" spans="3:10">
      <c r="C425" s="6"/>
      <c r="D425" s="6"/>
      <c r="E425" s="6"/>
      <c r="J425" s="7"/>
    </row>
    <row r="426" spans="3:10">
      <c r="C426" s="6"/>
      <c r="D426" s="6"/>
      <c r="E426" s="6"/>
      <c r="J426" s="7"/>
    </row>
    <row r="427" spans="3:10">
      <c r="C427" s="6"/>
      <c r="D427" s="6"/>
      <c r="E427" s="6"/>
      <c r="J427" s="7"/>
    </row>
    <row r="428" spans="3:10">
      <c r="C428" s="6"/>
      <c r="D428" s="6"/>
      <c r="E428" s="6"/>
      <c r="J428" s="7"/>
    </row>
    <row r="429" spans="3:10">
      <c r="C429" s="6"/>
      <c r="D429" s="6"/>
      <c r="E429" s="6"/>
      <c r="J429" s="7"/>
    </row>
    <row r="430" spans="3:10">
      <c r="C430" s="6"/>
      <c r="D430" s="6"/>
      <c r="E430" s="6"/>
      <c r="J430" s="7"/>
    </row>
    <row r="431" spans="3:10">
      <c r="C431" s="6"/>
      <c r="D431" s="6"/>
      <c r="E431" s="6"/>
      <c r="J431" s="7"/>
    </row>
    <row r="432" spans="3:10">
      <c r="C432" s="6"/>
      <c r="D432" s="6"/>
      <c r="E432" s="6"/>
      <c r="J432" s="7"/>
    </row>
    <row r="433" spans="3:10">
      <c r="C433" s="6"/>
      <c r="D433" s="6"/>
      <c r="E433" s="6"/>
      <c r="J433" s="7"/>
    </row>
    <row r="434" spans="3:10">
      <c r="C434" s="6"/>
      <c r="D434" s="6"/>
      <c r="E434" s="6"/>
      <c r="J434" s="7"/>
    </row>
    <row r="435" spans="3:10">
      <c r="C435" s="6"/>
      <c r="D435" s="6"/>
      <c r="E435" s="6"/>
      <c r="J435" s="7"/>
    </row>
    <row r="436" spans="3:10">
      <c r="C436" s="6"/>
      <c r="D436" s="6"/>
      <c r="E436" s="6"/>
      <c r="J436" s="7"/>
    </row>
    <row r="437" spans="3:10">
      <c r="C437" s="6"/>
      <c r="D437" s="6"/>
      <c r="E437" s="6"/>
      <c r="J437" s="7"/>
    </row>
    <row r="438" spans="3:10">
      <c r="C438" s="6"/>
      <c r="D438" s="6"/>
      <c r="E438" s="6"/>
      <c r="J438" s="7"/>
    </row>
    <row r="439" spans="3:10">
      <c r="C439" s="6"/>
      <c r="D439" s="6"/>
      <c r="E439" s="6"/>
      <c r="J439" s="7"/>
    </row>
    <row r="440" spans="3:10">
      <c r="C440" s="6"/>
      <c r="D440" s="6"/>
      <c r="E440" s="6"/>
      <c r="J440" s="7"/>
    </row>
    <row r="441" spans="3:10">
      <c r="C441" s="6"/>
      <c r="D441" s="6"/>
      <c r="E441" s="6"/>
      <c r="J441" s="7"/>
    </row>
    <row r="442" spans="3:10">
      <c r="C442" s="6"/>
      <c r="D442" s="6"/>
      <c r="E442" s="6"/>
      <c r="J442" s="7"/>
    </row>
    <row r="443" spans="3:10">
      <c r="C443" s="6"/>
      <c r="D443" s="6"/>
      <c r="E443" s="6"/>
      <c r="J443" s="7"/>
    </row>
    <row r="444" spans="3:10">
      <c r="C444" s="6"/>
      <c r="D444" s="6"/>
      <c r="E444" s="6"/>
      <c r="J444" s="7"/>
    </row>
    <row r="445" spans="3:10">
      <c r="C445" s="6"/>
      <c r="D445" s="6"/>
      <c r="E445" s="6"/>
      <c r="J445" s="7"/>
    </row>
    <row r="446" spans="3:10">
      <c r="C446" s="6"/>
      <c r="D446" s="6"/>
      <c r="E446" s="6"/>
      <c r="J446" s="7"/>
    </row>
    <row r="447" spans="3:10">
      <c r="C447" s="6"/>
      <c r="D447" s="6"/>
      <c r="E447" s="6"/>
      <c r="J447" s="7"/>
    </row>
    <row r="448" spans="3:10">
      <c r="C448" s="6"/>
      <c r="D448" s="6"/>
      <c r="E448" s="6"/>
      <c r="J448" s="7"/>
    </row>
    <row r="449" spans="3:10">
      <c r="C449" s="6"/>
      <c r="D449" s="6"/>
      <c r="E449" s="6"/>
      <c r="J449" s="7"/>
    </row>
    <row r="450" spans="3:10">
      <c r="C450" s="6"/>
      <c r="D450" s="6"/>
      <c r="E450" s="6"/>
      <c r="J450" s="7"/>
    </row>
    <row r="451" spans="3:10">
      <c r="C451" s="6"/>
      <c r="D451" s="6"/>
      <c r="E451" s="6"/>
      <c r="J451" s="7"/>
    </row>
    <row r="452" spans="3:10">
      <c r="C452" s="6"/>
      <c r="D452" s="6"/>
      <c r="E452" s="6"/>
      <c r="J452" s="7"/>
    </row>
    <row r="453" spans="3:10">
      <c r="C453" s="6"/>
      <c r="D453" s="6"/>
      <c r="E453" s="6"/>
      <c r="J453" s="7"/>
    </row>
    <row r="454" spans="3:10">
      <c r="C454" s="6"/>
      <c r="D454" s="6"/>
      <c r="E454" s="6"/>
      <c r="J454" s="7"/>
    </row>
    <row r="455" spans="3:10">
      <c r="C455" s="6"/>
      <c r="D455" s="6"/>
      <c r="E455" s="6"/>
      <c r="J455" s="7"/>
    </row>
    <row r="456" spans="3:10">
      <c r="C456" s="6"/>
      <c r="D456" s="6"/>
      <c r="E456" s="6"/>
      <c r="J456" s="7"/>
    </row>
    <row r="457" spans="3:10">
      <c r="C457" s="6"/>
      <c r="D457" s="6"/>
      <c r="E457" s="6"/>
      <c r="J457" s="7"/>
    </row>
    <row r="458" spans="3:10">
      <c r="C458" s="6"/>
      <c r="D458" s="6"/>
      <c r="E458" s="6"/>
      <c r="J458" s="7"/>
    </row>
    <row r="459" spans="3:10">
      <c r="C459" s="6"/>
      <c r="D459" s="6"/>
      <c r="E459" s="6"/>
      <c r="J459" s="7"/>
    </row>
    <row r="460" spans="3:10">
      <c r="C460" s="6"/>
      <c r="D460" s="6"/>
      <c r="E460" s="6"/>
      <c r="J460" s="7"/>
    </row>
    <row r="461" spans="3:10">
      <c r="C461" s="6"/>
      <c r="D461" s="6"/>
      <c r="E461" s="6"/>
      <c r="J461" s="7"/>
    </row>
    <row r="462" spans="3:10">
      <c r="C462" s="6"/>
      <c r="D462" s="6"/>
      <c r="E462" s="6"/>
      <c r="J462" s="7"/>
    </row>
    <row r="463" spans="3:10">
      <c r="C463" s="6"/>
      <c r="D463" s="6"/>
      <c r="E463" s="6"/>
      <c r="J463" s="7"/>
    </row>
    <row r="464" spans="3:10">
      <c r="C464" s="6"/>
      <c r="D464" s="6"/>
      <c r="E464" s="6"/>
      <c r="J464" s="7"/>
    </row>
    <row r="465" spans="3:10">
      <c r="C465" s="6"/>
      <c r="D465" s="6"/>
      <c r="E465" s="6"/>
      <c r="J465" s="7"/>
    </row>
    <row r="466" spans="3:10">
      <c r="C466" s="6"/>
      <c r="D466" s="6"/>
      <c r="E466" s="6"/>
      <c r="J466" s="7"/>
    </row>
    <row r="467" spans="3:10">
      <c r="C467" s="6"/>
      <c r="D467" s="6"/>
      <c r="E467" s="6"/>
      <c r="J467" s="7"/>
    </row>
    <row r="468" spans="3:10">
      <c r="C468" s="6"/>
      <c r="D468" s="6"/>
      <c r="E468" s="6"/>
      <c r="J468" s="7"/>
    </row>
    <row r="469" spans="3:10">
      <c r="C469" s="6"/>
      <c r="D469" s="6"/>
      <c r="E469" s="6"/>
      <c r="J469" s="7"/>
    </row>
    <row r="470" spans="3:10">
      <c r="C470" s="6"/>
      <c r="D470" s="6"/>
      <c r="E470" s="6"/>
      <c r="J470" s="7"/>
    </row>
    <row r="471" spans="3:10">
      <c r="C471" s="6"/>
      <c r="D471" s="6"/>
      <c r="E471" s="6"/>
      <c r="J471" s="7"/>
    </row>
    <row r="472" spans="3:10">
      <c r="C472" s="6"/>
      <c r="D472" s="6"/>
      <c r="E472" s="6"/>
      <c r="J472" s="7"/>
    </row>
    <row r="473" spans="3:10">
      <c r="C473" s="6"/>
      <c r="D473" s="6"/>
      <c r="E473" s="6"/>
      <c r="J473" s="7"/>
    </row>
    <row r="474" spans="3:10">
      <c r="C474" s="6"/>
      <c r="D474" s="6"/>
      <c r="E474" s="6"/>
      <c r="J474" s="7"/>
    </row>
    <row r="475" spans="3:10">
      <c r="C475" s="6"/>
      <c r="D475" s="6"/>
      <c r="E475" s="6"/>
      <c r="J475" s="7"/>
    </row>
    <row r="476" spans="3:10">
      <c r="C476" s="6"/>
      <c r="D476" s="6"/>
      <c r="E476" s="6"/>
      <c r="J476" s="7"/>
    </row>
    <row r="477" spans="3:10">
      <c r="C477" s="6"/>
      <c r="D477" s="6"/>
      <c r="E477" s="6"/>
      <c r="J477" s="7"/>
    </row>
    <row r="478" spans="3:10">
      <c r="C478" s="6"/>
      <c r="D478" s="6"/>
      <c r="E478" s="6"/>
      <c r="J478" s="7"/>
    </row>
    <row r="479" spans="3:10">
      <c r="C479" s="6"/>
      <c r="D479" s="6"/>
      <c r="E479" s="6"/>
      <c r="J479" s="7"/>
    </row>
    <row r="480" spans="3:10">
      <c r="C480" s="6"/>
      <c r="D480" s="6"/>
      <c r="E480" s="6"/>
      <c r="J480" s="7"/>
    </row>
    <row r="481" spans="3:10">
      <c r="C481" s="6"/>
      <c r="D481" s="6"/>
      <c r="E481" s="6"/>
      <c r="J481" s="7"/>
    </row>
    <row r="482" spans="3:10">
      <c r="C482" s="6"/>
      <c r="D482" s="6"/>
      <c r="E482" s="6"/>
      <c r="J482" s="7"/>
    </row>
    <row r="483" spans="3:10">
      <c r="C483" s="6"/>
      <c r="D483" s="6"/>
      <c r="E483" s="6"/>
      <c r="J483" s="7"/>
    </row>
    <row r="484" spans="3:10">
      <c r="C484" s="6"/>
      <c r="D484" s="6"/>
      <c r="E484" s="6"/>
      <c r="J484" s="7"/>
    </row>
    <row r="485" spans="3:10">
      <c r="C485" s="6"/>
      <c r="D485" s="6"/>
      <c r="E485" s="6"/>
      <c r="J485" s="7"/>
    </row>
    <row r="486" spans="3:10">
      <c r="C486" s="6"/>
      <c r="D486" s="6"/>
      <c r="E486" s="6"/>
      <c r="J486" s="7"/>
    </row>
    <row r="487" spans="3:10">
      <c r="C487" s="6"/>
      <c r="D487" s="6"/>
      <c r="E487" s="6"/>
      <c r="J487" s="7"/>
    </row>
    <row r="488" spans="3:10">
      <c r="C488" s="6"/>
      <c r="D488" s="6"/>
      <c r="E488" s="6"/>
      <c r="J488" s="7"/>
    </row>
    <row r="489" spans="3:10">
      <c r="C489" s="6"/>
      <c r="D489" s="6"/>
      <c r="E489" s="6"/>
      <c r="J489" s="7"/>
    </row>
    <row r="490" spans="3:10">
      <c r="C490" s="6"/>
      <c r="D490" s="6"/>
      <c r="E490" s="6"/>
      <c r="J490" s="7"/>
    </row>
    <row r="491" spans="3:10">
      <c r="C491" s="6"/>
      <c r="D491" s="6"/>
      <c r="E491" s="6"/>
      <c r="J491" s="7"/>
    </row>
    <row r="492" spans="3:10">
      <c r="C492" s="6"/>
      <c r="D492" s="6"/>
      <c r="E492" s="6"/>
      <c r="J492" s="7"/>
    </row>
    <row r="493" spans="3:10">
      <c r="C493" s="6"/>
      <c r="D493" s="6"/>
      <c r="E493" s="6"/>
      <c r="J493" s="7"/>
    </row>
    <row r="494" spans="3:10">
      <c r="C494" s="6"/>
      <c r="D494" s="6"/>
      <c r="E494" s="6"/>
      <c r="J494" s="7"/>
    </row>
    <row r="495" spans="3:10">
      <c r="C495" s="6"/>
      <c r="D495" s="6"/>
      <c r="E495" s="6"/>
      <c r="J495" s="7"/>
    </row>
    <row r="496" spans="3:10">
      <c r="C496" s="6"/>
      <c r="D496" s="6"/>
      <c r="E496" s="6"/>
      <c r="J496" s="7"/>
    </row>
    <row r="497" spans="3:10">
      <c r="C497" s="6"/>
      <c r="D497" s="6"/>
      <c r="E497" s="6"/>
      <c r="J497" s="7"/>
    </row>
    <row r="498" spans="3:10">
      <c r="C498" s="6"/>
      <c r="D498" s="6"/>
      <c r="E498" s="6"/>
      <c r="J498" s="7"/>
    </row>
    <row r="499" spans="3:10">
      <c r="C499" s="6"/>
      <c r="D499" s="6"/>
      <c r="E499" s="6"/>
      <c r="J499" s="7"/>
    </row>
    <row r="500" spans="3:10">
      <c r="C500" s="6"/>
      <c r="D500" s="6"/>
      <c r="E500" s="6"/>
      <c r="J500" s="7"/>
    </row>
    <row r="501" spans="3:10">
      <c r="C501" s="6"/>
      <c r="D501" s="6"/>
      <c r="E501" s="6"/>
      <c r="J501" s="7"/>
    </row>
    <row r="502" spans="3:10">
      <c r="C502" s="6"/>
      <c r="D502" s="6"/>
      <c r="E502" s="6"/>
      <c r="J502" s="7"/>
    </row>
    <row r="503" spans="3:10">
      <c r="C503" s="6"/>
      <c r="D503" s="6"/>
      <c r="E503" s="6"/>
      <c r="J503" s="7"/>
    </row>
    <row r="504" spans="3:10">
      <c r="C504" s="6"/>
      <c r="D504" s="6"/>
      <c r="E504" s="6"/>
      <c r="J504" s="7"/>
    </row>
    <row r="505" spans="3:10">
      <c r="C505" s="6"/>
      <c r="D505" s="6"/>
      <c r="E505" s="6"/>
      <c r="J505" s="7"/>
    </row>
    <row r="506" spans="3:10">
      <c r="C506" s="6"/>
      <c r="D506" s="6"/>
      <c r="E506" s="6"/>
      <c r="J506" s="7"/>
    </row>
    <row r="507" spans="3:10">
      <c r="C507" s="6"/>
      <c r="D507" s="6"/>
      <c r="E507" s="6"/>
      <c r="J507" s="7"/>
    </row>
    <row r="508" spans="3:10">
      <c r="C508" s="6"/>
      <c r="D508" s="6"/>
      <c r="E508" s="6"/>
      <c r="J508" s="7"/>
    </row>
    <row r="509" spans="3:10">
      <c r="C509" s="6"/>
      <c r="D509" s="6"/>
      <c r="E509" s="6"/>
      <c r="J509" s="7"/>
    </row>
    <row r="510" spans="3:10">
      <c r="C510" s="6"/>
      <c r="D510" s="6"/>
      <c r="E510" s="6"/>
      <c r="J510" s="7"/>
    </row>
    <row r="511" spans="3:10">
      <c r="C511" s="6"/>
      <c r="D511" s="6"/>
      <c r="E511" s="6"/>
      <c r="J511" s="7"/>
    </row>
    <row r="512" spans="3:10">
      <c r="C512" s="6"/>
      <c r="D512" s="6"/>
      <c r="E512" s="6"/>
      <c r="J512" s="7"/>
    </row>
    <row r="513" spans="3:10">
      <c r="C513" s="6"/>
      <c r="D513" s="6"/>
      <c r="E513" s="6"/>
      <c r="J513" s="7"/>
    </row>
    <row r="514" spans="3:10">
      <c r="C514" s="6"/>
      <c r="D514" s="6"/>
      <c r="E514" s="6"/>
      <c r="J514" s="7"/>
    </row>
    <row r="515" spans="3:10">
      <c r="C515" s="6"/>
      <c r="D515" s="6"/>
      <c r="E515" s="6"/>
      <c r="J515" s="7"/>
    </row>
    <row r="516" spans="3:10">
      <c r="C516" s="6"/>
      <c r="D516" s="6"/>
      <c r="E516" s="6"/>
      <c r="J516" s="7"/>
    </row>
    <row r="517" spans="3:10">
      <c r="C517" s="6"/>
      <c r="D517" s="6"/>
      <c r="E517" s="6"/>
      <c r="J517" s="7"/>
    </row>
    <row r="518" spans="3:10">
      <c r="C518" s="6"/>
      <c r="D518" s="6"/>
      <c r="E518" s="6"/>
      <c r="J518" s="7"/>
    </row>
    <row r="519" spans="3:10">
      <c r="C519" s="6"/>
      <c r="D519" s="6"/>
      <c r="E519" s="6"/>
      <c r="J519" s="7"/>
    </row>
    <row r="520" spans="3:10">
      <c r="C520" s="6"/>
      <c r="D520" s="6"/>
      <c r="E520" s="6"/>
      <c r="J520" s="7"/>
    </row>
    <row r="521" spans="3:10">
      <c r="C521" s="6"/>
      <c r="D521" s="6"/>
      <c r="E521" s="6"/>
      <c r="J521" s="7"/>
    </row>
    <row r="522" spans="3:10">
      <c r="C522" s="6"/>
      <c r="D522" s="6"/>
      <c r="E522" s="6"/>
      <c r="J522" s="7"/>
    </row>
    <row r="523" spans="3:10">
      <c r="C523" s="6"/>
      <c r="D523" s="6"/>
      <c r="E523" s="6"/>
      <c r="J523" s="7"/>
    </row>
    <row r="524" spans="3:10">
      <c r="C524" s="6"/>
      <c r="D524" s="6"/>
      <c r="E524" s="6"/>
      <c r="J524" s="7"/>
    </row>
    <row r="525" spans="3:10">
      <c r="C525" s="6"/>
      <c r="D525" s="6"/>
      <c r="E525" s="6"/>
      <c r="J525" s="7"/>
    </row>
    <row r="526" spans="3:10">
      <c r="C526" s="6"/>
      <c r="D526" s="6"/>
      <c r="E526" s="6"/>
      <c r="J526" s="7"/>
    </row>
    <row r="527" spans="3:10">
      <c r="C527" s="6"/>
      <c r="D527" s="6"/>
      <c r="E527" s="6"/>
      <c r="J527" s="7"/>
    </row>
    <row r="528" spans="3:10">
      <c r="C528" s="6"/>
      <c r="D528" s="6"/>
      <c r="E528" s="6"/>
      <c r="J528" s="7"/>
    </row>
    <row r="529" spans="3:10">
      <c r="C529" s="6"/>
      <c r="D529" s="6"/>
      <c r="E529" s="6"/>
      <c r="J529" s="7"/>
    </row>
    <row r="530" spans="3:10">
      <c r="C530" s="6"/>
      <c r="D530" s="6"/>
      <c r="E530" s="6"/>
      <c r="J530" s="7"/>
    </row>
    <row r="531" spans="3:10">
      <c r="C531" s="6"/>
      <c r="D531" s="6"/>
      <c r="E531" s="6"/>
      <c r="J531" s="7"/>
    </row>
    <row r="532" spans="3:10">
      <c r="C532" s="6"/>
      <c r="D532" s="6"/>
      <c r="E532" s="6"/>
      <c r="J532" s="7"/>
    </row>
    <row r="533" spans="3:10">
      <c r="C533" s="6"/>
      <c r="D533" s="6"/>
      <c r="E533" s="6"/>
      <c r="J533" s="7"/>
    </row>
    <row r="534" spans="3:10">
      <c r="C534" s="6"/>
      <c r="D534" s="6"/>
      <c r="E534" s="6"/>
      <c r="J534" s="7"/>
    </row>
    <row r="535" spans="3:10">
      <c r="C535" s="6"/>
      <c r="D535" s="6"/>
      <c r="E535" s="6"/>
      <c r="J535" s="7"/>
    </row>
    <row r="536" spans="3:10">
      <c r="C536" s="6"/>
      <c r="D536" s="6"/>
      <c r="E536" s="6"/>
      <c r="J536" s="7"/>
    </row>
    <row r="537" spans="3:10">
      <c r="C537" s="6"/>
      <c r="D537" s="6"/>
      <c r="E537" s="6"/>
      <c r="J537" s="7"/>
    </row>
    <row r="538" spans="3:10">
      <c r="C538" s="6"/>
      <c r="D538" s="6"/>
      <c r="E538" s="6"/>
      <c r="J538" s="7"/>
    </row>
    <row r="539" spans="3:10">
      <c r="C539" s="6"/>
      <c r="D539" s="6"/>
      <c r="E539" s="6"/>
      <c r="J539" s="7"/>
    </row>
    <row r="540" spans="3:10">
      <c r="C540" s="6"/>
      <c r="D540" s="6"/>
      <c r="E540" s="6"/>
      <c r="J540" s="7"/>
    </row>
    <row r="541" spans="3:10">
      <c r="C541" s="6"/>
      <c r="D541" s="6"/>
      <c r="E541" s="6"/>
      <c r="J541" s="7"/>
    </row>
    <row r="542" spans="3:10">
      <c r="C542" s="6"/>
      <c r="D542" s="6"/>
      <c r="E542" s="6"/>
      <c r="J542" s="7"/>
    </row>
    <row r="543" spans="3:10">
      <c r="C543" s="6"/>
      <c r="D543" s="6"/>
      <c r="E543" s="6"/>
      <c r="J543" s="7"/>
    </row>
    <row r="544" spans="3:10">
      <c r="C544" s="6"/>
      <c r="D544" s="6"/>
      <c r="E544" s="6"/>
      <c r="J544" s="7"/>
    </row>
    <row r="545" spans="3:10">
      <c r="C545" s="6"/>
      <c r="D545" s="6"/>
      <c r="E545" s="6"/>
      <c r="J545" s="7"/>
    </row>
    <row r="546" spans="3:10">
      <c r="C546" s="6"/>
      <c r="D546" s="6"/>
      <c r="E546" s="6"/>
      <c r="J546" s="7"/>
    </row>
    <row r="547" spans="3:10">
      <c r="C547" s="6"/>
      <c r="D547" s="6"/>
      <c r="E547" s="6"/>
      <c r="J547" s="7"/>
    </row>
    <row r="548" spans="3:10">
      <c r="C548" s="6"/>
      <c r="D548" s="6"/>
      <c r="E548" s="6"/>
      <c r="J548" s="7"/>
    </row>
    <row r="549" spans="3:10">
      <c r="C549" s="6"/>
      <c r="D549" s="6"/>
      <c r="E549" s="6"/>
      <c r="J549" s="7"/>
    </row>
    <row r="550" spans="3:10">
      <c r="C550" s="6"/>
      <c r="D550" s="6"/>
      <c r="E550" s="6"/>
      <c r="J550" s="7"/>
    </row>
    <row r="551" spans="3:10">
      <c r="C551" s="6"/>
      <c r="D551" s="6"/>
      <c r="E551" s="6"/>
      <c r="J551" s="7"/>
    </row>
    <row r="552" spans="3:10">
      <c r="C552" s="6"/>
      <c r="D552" s="6"/>
      <c r="E552" s="6"/>
      <c r="J552" s="7"/>
    </row>
    <row r="553" spans="3:10">
      <c r="C553" s="6"/>
      <c r="D553" s="6"/>
      <c r="E553" s="6"/>
      <c r="J553" s="7"/>
    </row>
    <row r="554" spans="3:10">
      <c r="C554" s="6"/>
      <c r="D554" s="6"/>
      <c r="E554" s="6"/>
      <c r="J554" s="7"/>
    </row>
    <row r="555" spans="3:10">
      <c r="C555" s="6"/>
      <c r="D555" s="6"/>
      <c r="E555" s="6"/>
      <c r="J555" s="7"/>
    </row>
    <row r="556" spans="3:10">
      <c r="C556" s="6"/>
      <c r="D556" s="6"/>
      <c r="E556" s="6"/>
      <c r="J556" s="7"/>
    </row>
    <row r="557" spans="3:10">
      <c r="C557" s="6"/>
      <c r="D557" s="6"/>
      <c r="E557" s="6"/>
      <c r="J557" s="7"/>
    </row>
    <row r="558" spans="3:10">
      <c r="C558" s="6"/>
      <c r="D558" s="6"/>
      <c r="E558" s="6"/>
      <c r="J558" s="7"/>
    </row>
    <row r="559" spans="3:10">
      <c r="C559" s="6"/>
      <c r="D559" s="6"/>
      <c r="E559" s="6"/>
      <c r="J559" s="7"/>
    </row>
    <row r="560" spans="3:10">
      <c r="C560" s="6"/>
      <c r="D560" s="6"/>
      <c r="E560" s="6"/>
      <c r="J560" s="7"/>
    </row>
    <row r="561" spans="3:10">
      <c r="C561" s="6"/>
      <c r="D561" s="6"/>
      <c r="E561" s="6"/>
      <c r="J561" s="7"/>
    </row>
    <row r="562" spans="3:10">
      <c r="C562" s="6"/>
      <c r="D562" s="6"/>
      <c r="E562" s="6"/>
      <c r="J562" s="7"/>
    </row>
    <row r="563" spans="3:10">
      <c r="C563" s="6"/>
      <c r="D563" s="6"/>
      <c r="E563" s="6"/>
      <c r="J563" s="7"/>
    </row>
    <row r="564" spans="3:10">
      <c r="C564" s="6"/>
      <c r="D564" s="6"/>
      <c r="E564" s="6"/>
      <c r="J564" s="7"/>
    </row>
    <row r="565" spans="3:10">
      <c r="C565" s="6"/>
      <c r="D565" s="6"/>
      <c r="E565" s="6"/>
      <c r="J565" s="7"/>
    </row>
    <row r="566" spans="3:10">
      <c r="C566" s="6"/>
      <c r="D566" s="6"/>
      <c r="E566" s="6"/>
      <c r="J566" s="7"/>
    </row>
    <row r="567" spans="3:10">
      <c r="C567" s="6"/>
      <c r="D567" s="6"/>
      <c r="E567" s="6"/>
      <c r="J567" s="7"/>
    </row>
    <row r="568" spans="3:10">
      <c r="C568" s="6"/>
      <c r="D568" s="6"/>
      <c r="E568" s="6"/>
      <c r="J568" s="7"/>
    </row>
    <row r="569" spans="3:10">
      <c r="C569" s="6"/>
      <c r="D569" s="6"/>
      <c r="E569" s="6"/>
      <c r="J569" s="7"/>
    </row>
    <row r="570" spans="3:10">
      <c r="C570" s="6"/>
      <c r="D570" s="6"/>
      <c r="E570" s="6"/>
      <c r="J570" s="7"/>
    </row>
    <row r="571" spans="3:10">
      <c r="C571" s="6"/>
      <c r="D571" s="6"/>
      <c r="E571" s="6"/>
      <c r="J571" s="7"/>
    </row>
    <row r="572" spans="3:10">
      <c r="C572" s="6"/>
      <c r="D572" s="6"/>
      <c r="E572" s="6"/>
      <c r="J572" s="7"/>
    </row>
    <row r="573" spans="3:10">
      <c r="C573" s="6"/>
      <c r="D573" s="6"/>
      <c r="E573" s="6"/>
      <c r="J573" s="7"/>
    </row>
    <row r="574" spans="3:10">
      <c r="C574" s="6"/>
      <c r="D574" s="6"/>
      <c r="E574" s="6"/>
      <c r="J574" s="7"/>
    </row>
    <row r="575" spans="3:10">
      <c r="C575" s="6"/>
      <c r="D575" s="6"/>
      <c r="E575" s="6"/>
      <c r="J575" s="7"/>
    </row>
    <row r="576" spans="3:10">
      <c r="C576" s="6"/>
      <c r="D576" s="6"/>
      <c r="E576" s="6"/>
      <c r="J576" s="7"/>
    </row>
    <row r="577" spans="3:10">
      <c r="C577" s="6"/>
      <c r="D577" s="6"/>
      <c r="E577" s="6"/>
      <c r="J577" s="7"/>
    </row>
    <row r="578" spans="3:10">
      <c r="C578" s="6"/>
      <c r="D578" s="6"/>
      <c r="E578" s="6"/>
      <c r="J578" s="7"/>
    </row>
    <row r="579" spans="3:10">
      <c r="C579" s="6"/>
      <c r="D579" s="6"/>
      <c r="E579" s="6"/>
      <c r="J579" s="7"/>
    </row>
    <row r="580" spans="3:10">
      <c r="C580" s="6"/>
      <c r="D580" s="6"/>
      <c r="E580" s="6"/>
      <c r="J580" s="7"/>
    </row>
    <row r="581" spans="3:10">
      <c r="C581" s="6"/>
      <c r="D581" s="6"/>
      <c r="E581" s="6"/>
      <c r="J581" s="7"/>
    </row>
    <row r="582" spans="3:10">
      <c r="C582" s="6"/>
      <c r="D582" s="6"/>
      <c r="E582" s="6"/>
      <c r="J582" s="7"/>
    </row>
    <row r="583" spans="3:10">
      <c r="C583" s="6"/>
      <c r="D583" s="6"/>
      <c r="E583" s="6"/>
      <c r="J583" s="7"/>
    </row>
    <row r="584" spans="3:10">
      <c r="C584" s="6"/>
      <c r="D584" s="6"/>
      <c r="E584" s="6"/>
      <c r="J584" s="7"/>
    </row>
    <row r="585" spans="3:10">
      <c r="C585" s="6"/>
      <c r="D585" s="6"/>
      <c r="E585" s="6"/>
      <c r="J585" s="7"/>
    </row>
    <row r="586" spans="3:10">
      <c r="C586" s="6"/>
      <c r="D586" s="6"/>
      <c r="E586" s="6"/>
      <c r="J586" s="7"/>
    </row>
    <row r="587" spans="3:10">
      <c r="C587" s="6"/>
      <c r="D587" s="6"/>
      <c r="E587" s="6"/>
      <c r="J587" s="7"/>
    </row>
    <row r="588" spans="3:10">
      <c r="C588" s="6"/>
      <c r="D588" s="6"/>
      <c r="E588" s="6"/>
      <c r="J588" s="7"/>
    </row>
    <row r="589" spans="3:10">
      <c r="C589" s="6"/>
      <c r="D589" s="6"/>
      <c r="E589" s="6"/>
      <c r="J589" s="7"/>
    </row>
    <row r="590" spans="3:10">
      <c r="C590" s="6"/>
      <c r="D590" s="6"/>
      <c r="E590" s="6"/>
      <c r="J590" s="7"/>
    </row>
    <row r="591" spans="3:10">
      <c r="C591" s="6"/>
      <c r="D591" s="6"/>
      <c r="E591" s="6"/>
      <c r="J591" s="7"/>
    </row>
    <row r="592" spans="3:10">
      <c r="C592" s="6"/>
      <c r="D592" s="6"/>
      <c r="E592" s="6"/>
      <c r="J592" s="7"/>
    </row>
    <row r="593" spans="3:10">
      <c r="C593" s="6"/>
      <c r="D593" s="6"/>
      <c r="E593" s="6"/>
      <c r="J593" s="7"/>
    </row>
    <row r="594" spans="3:10">
      <c r="C594" s="6"/>
      <c r="D594" s="6"/>
      <c r="E594" s="6"/>
      <c r="J594" s="7"/>
    </row>
    <row r="595" spans="3:10">
      <c r="C595" s="6"/>
      <c r="D595" s="6"/>
      <c r="E595" s="6"/>
      <c r="J595" s="7"/>
    </row>
    <row r="596" spans="3:10">
      <c r="C596" s="6"/>
      <c r="D596" s="6"/>
      <c r="E596" s="6"/>
      <c r="J596" s="7"/>
    </row>
    <row r="597" spans="3:10">
      <c r="C597" s="6"/>
      <c r="D597" s="6"/>
      <c r="E597" s="6"/>
      <c r="J597" s="7"/>
    </row>
    <row r="598" spans="3:10">
      <c r="C598" s="6"/>
      <c r="D598" s="6"/>
      <c r="E598" s="6"/>
      <c r="J598" s="7"/>
    </row>
    <row r="599" spans="3:10">
      <c r="C599" s="6"/>
      <c r="D599" s="6"/>
      <c r="E599" s="6"/>
      <c r="J599" s="7"/>
    </row>
    <row r="600" spans="3:10">
      <c r="C600" s="6"/>
      <c r="D600" s="6"/>
      <c r="E600" s="6"/>
      <c r="J600" s="7"/>
    </row>
    <row r="601" spans="3:10">
      <c r="C601" s="6"/>
      <c r="D601" s="6"/>
      <c r="E601" s="6"/>
      <c r="J601" s="7"/>
    </row>
    <row r="602" spans="3:10">
      <c r="C602" s="6"/>
      <c r="D602" s="6"/>
      <c r="E602" s="6"/>
      <c r="J602" s="7"/>
    </row>
    <row r="603" spans="3:10">
      <c r="C603" s="6"/>
      <c r="D603" s="6"/>
      <c r="E603" s="6"/>
      <c r="J603" s="7"/>
    </row>
    <row r="604" spans="3:10">
      <c r="C604" s="6"/>
      <c r="D604" s="6"/>
      <c r="E604" s="6"/>
      <c r="J604" s="7"/>
    </row>
    <row r="605" spans="3:10">
      <c r="C605" s="6"/>
      <c r="D605" s="6"/>
      <c r="E605" s="6"/>
      <c r="J605" s="7"/>
    </row>
    <row r="606" spans="3:10">
      <c r="C606" s="6"/>
      <c r="D606" s="6"/>
      <c r="E606" s="6"/>
      <c r="J606" s="7"/>
    </row>
    <row r="607" spans="3:10">
      <c r="C607" s="6"/>
      <c r="D607" s="6"/>
      <c r="E607" s="6"/>
      <c r="J607" s="7"/>
    </row>
    <row r="608" spans="3:10">
      <c r="C608" s="6"/>
      <c r="D608" s="6"/>
      <c r="E608" s="6"/>
      <c r="J608" s="7"/>
    </row>
    <row r="609" spans="3:10">
      <c r="C609" s="6"/>
      <c r="D609" s="6"/>
      <c r="E609" s="6"/>
      <c r="J609" s="7"/>
    </row>
    <row r="610" spans="3:10">
      <c r="C610" s="6"/>
      <c r="D610" s="6"/>
      <c r="E610" s="6"/>
      <c r="J610" s="7"/>
    </row>
    <row r="611" spans="3:10">
      <c r="C611" s="6"/>
      <c r="D611" s="6"/>
      <c r="E611" s="6"/>
      <c r="J611" s="7"/>
    </row>
    <row r="612" spans="3:10">
      <c r="C612" s="6"/>
      <c r="D612" s="6"/>
      <c r="E612" s="6"/>
      <c r="J612" s="7"/>
    </row>
    <row r="613" spans="3:10">
      <c r="C613" s="6"/>
      <c r="D613" s="6"/>
      <c r="E613" s="6"/>
      <c r="J613" s="7"/>
    </row>
    <row r="614" spans="3:10">
      <c r="C614" s="6"/>
      <c r="D614" s="6"/>
      <c r="E614" s="6"/>
      <c r="J614" s="7"/>
    </row>
    <row r="615" spans="3:10">
      <c r="C615" s="6"/>
      <c r="D615" s="6"/>
      <c r="E615" s="6"/>
      <c r="J615" s="7"/>
    </row>
    <row r="616" spans="3:10">
      <c r="C616" s="6"/>
      <c r="D616" s="6"/>
      <c r="E616" s="6"/>
      <c r="J616" s="7"/>
    </row>
    <row r="617" spans="3:10">
      <c r="C617" s="6"/>
      <c r="D617" s="6"/>
      <c r="E617" s="6"/>
      <c r="J617" s="7"/>
    </row>
    <row r="618" spans="3:10">
      <c r="C618" s="6"/>
      <c r="D618" s="6"/>
      <c r="E618" s="6"/>
      <c r="J618" s="7"/>
    </row>
    <row r="619" spans="3:10">
      <c r="C619" s="6"/>
      <c r="D619" s="6"/>
      <c r="E619" s="6"/>
      <c r="J619" s="7"/>
    </row>
    <row r="620" spans="3:10">
      <c r="C620" s="6"/>
      <c r="D620" s="6"/>
      <c r="E620" s="6"/>
      <c r="J620" s="7"/>
    </row>
    <row r="621" spans="3:10">
      <c r="C621" s="6"/>
      <c r="D621" s="6"/>
      <c r="E621" s="6"/>
      <c r="J621" s="7"/>
    </row>
    <row r="622" spans="3:10">
      <c r="C622" s="6"/>
      <c r="D622" s="6"/>
      <c r="E622" s="6"/>
      <c r="J622" s="7"/>
    </row>
    <row r="623" spans="3:10">
      <c r="C623" s="6"/>
      <c r="D623" s="6"/>
      <c r="E623" s="6"/>
      <c r="J623" s="7"/>
    </row>
    <row r="624" spans="3:10">
      <c r="C624" s="6"/>
      <c r="D624" s="6"/>
      <c r="E624" s="6"/>
      <c r="J624" s="7"/>
    </row>
    <row r="625" spans="3:10">
      <c r="C625" s="6"/>
      <c r="D625" s="6"/>
      <c r="E625" s="6"/>
      <c r="J625" s="7"/>
    </row>
    <row r="626" spans="3:10">
      <c r="C626" s="6"/>
      <c r="D626" s="6"/>
      <c r="E626" s="6"/>
      <c r="J626" s="7"/>
    </row>
    <row r="627" spans="3:10">
      <c r="C627" s="6"/>
      <c r="D627" s="6"/>
      <c r="E627" s="6"/>
      <c r="J627" s="7"/>
    </row>
    <row r="628" spans="3:10">
      <c r="C628" s="6"/>
      <c r="D628" s="6"/>
      <c r="E628" s="6"/>
      <c r="J628" s="7"/>
    </row>
    <row r="629" spans="3:10">
      <c r="C629" s="6"/>
      <c r="D629" s="6"/>
      <c r="E629" s="6"/>
      <c r="J629" s="7"/>
    </row>
    <row r="630" spans="3:10">
      <c r="C630" s="6"/>
      <c r="D630" s="6"/>
      <c r="E630" s="6"/>
      <c r="J630" s="7"/>
    </row>
    <row r="631" spans="3:10">
      <c r="C631" s="6"/>
      <c r="D631" s="6"/>
      <c r="E631" s="6"/>
      <c r="J631" s="7"/>
    </row>
    <row r="632" spans="3:10">
      <c r="C632" s="6"/>
      <c r="D632" s="6"/>
      <c r="E632" s="6"/>
      <c r="J632" s="7"/>
    </row>
    <row r="633" spans="3:10">
      <c r="C633" s="6"/>
      <c r="D633" s="6"/>
      <c r="E633" s="6"/>
      <c r="J633" s="7"/>
    </row>
    <row r="634" spans="3:10">
      <c r="C634" s="6"/>
      <c r="D634" s="6"/>
      <c r="E634" s="6"/>
      <c r="J634" s="7"/>
    </row>
    <row r="635" spans="3:10">
      <c r="C635" s="6"/>
      <c r="D635" s="6"/>
      <c r="E635" s="6"/>
      <c r="J635" s="7"/>
    </row>
    <row r="636" spans="3:10">
      <c r="C636" s="6"/>
      <c r="D636" s="6"/>
      <c r="E636" s="6"/>
      <c r="J636" s="7"/>
    </row>
    <row r="637" spans="3:10">
      <c r="C637" s="6"/>
      <c r="D637" s="6"/>
      <c r="E637" s="6"/>
      <c r="J637" s="7"/>
    </row>
    <row r="638" spans="3:10">
      <c r="C638" s="6"/>
      <c r="D638" s="6"/>
      <c r="E638" s="6"/>
      <c r="J638" s="7"/>
    </row>
    <row r="639" spans="3:10">
      <c r="C639" s="6"/>
      <c r="D639" s="6"/>
      <c r="E639" s="6"/>
      <c r="J639" s="7"/>
    </row>
    <row r="640" spans="3:10">
      <c r="C640" s="6"/>
      <c r="D640" s="6"/>
      <c r="E640" s="6"/>
      <c r="J640" s="7"/>
    </row>
    <row r="641" spans="3:10">
      <c r="C641" s="6"/>
      <c r="D641" s="6"/>
      <c r="E641" s="6"/>
      <c r="J641" s="7"/>
    </row>
    <row r="642" spans="3:10">
      <c r="C642" s="6"/>
      <c r="D642" s="6"/>
      <c r="E642" s="6"/>
      <c r="J642" s="7"/>
    </row>
    <row r="643" spans="3:10">
      <c r="C643" s="6"/>
      <c r="D643" s="6"/>
      <c r="E643" s="6"/>
      <c r="J643" s="7"/>
    </row>
    <row r="644" spans="3:10">
      <c r="C644" s="6"/>
      <c r="D644" s="6"/>
      <c r="E644" s="6"/>
      <c r="J644" s="7"/>
    </row>
    <row r="645" spans="3:10">
      <c r="C645" s="6"/>
      <c r="D645" s="6"/>
      <c r="E645" s="6"/>
      <c r="J645" s="7"/>
    </row>
    <row r="646" spans="3:10">
      <c r="C646" s="6"/>
      <c r="D646" s="6"/>
      <c r="E646" s="6"/>
      <c r="J646" s="7"/>
    </row>
    <row r="647" spans="3:10">
      <c r="C647" s="6"/>
      <c r="D647" s="6"/>
      <c r="E647" s="6"/>
      <c r="J647" s="7"/>
    </row>
    <row r="648" spans="3:10">
      <c r="C648" s="6"/>
      <c r="D648" s="6"/>
      <c r="E648" s="6"/>
      <c r="J648" s="7"/>
    </row>
    <row r="649" spans="3:10">
      <c r="C649" s="6"/>
      <c r="D649" s="6"/>
      <c r="E649" s="6"/>
      <c r="J649" s="7"/>
    </row>
    <row r="650" spans="3:10">
      <c r="C650" s="6"/>
      <c r="D650" s="6"/>
      <c r="E650" s="6"/>
      <c r="J650" s="7"/>
    </row>
    <row r="651" spans="3:10">
      <c r="C651" s="6"/>
      <c r="D651" s="6"/>
      <c r="E651" s="6"/>
      <c r="J651" s="7"/>
    </row>
    <row r="652" spans="3:10">
      <c r="C652" s="6"/>
      <c r="D652" s="6"/>
      <c r="E652" s="6"/>
      <c r="J652" s="7"/>
    </row>
    <row r="653" spans="3:10">
      <c r="C653" s="6"/>
      <c r="D653" s="6"/>
      <c r="E653" s="6"/>
      <c r="J653" s="7"/>
    </row>
    <row r="654" spans="3:10">
      <c r="C654" s="6"/>
      <c r="D654" s="6"/>
      <c r="E654" s="6"/>
      <c r="J654" s="7"/>
    </row>
    <row r="655" spans="3:10">
      <c r="C655" s="6"/>
      <c r="D655" s="6"/>
      <c r="E655" s="6"/>
      <c r="J655" s="7"/>
    </row>
    <row r="656" spans="3:10">
      <c r="C656" s="6"/>
      <c r="D656" s="6"/>
      <c r="E656" s="6"/>
      <c r="J656" s="7"/>
    </row>
    <row r="657" spans="3:10">
      <c r="C657" s="6"/>
      <c r="D657" s="6"/>
      <c r="E657" s="6"/>
      <c r="J657" s="7"/>
    </row>
    <row r="658" spans="3:10">
      <c r="C658" s="6"/>
      <c r="D658" s="6"/>
      <c r="E658" s="6"/>
      <c r="J658" s="7"/>
    </row>
    <row r="659" spans="3:10">
      <c r="C659" s="6"/>
      <c r="D659" s="6"/>
      <c r="E659" s="6"/>
      <c r="J659" s="7"/>
    </row>
    <row r="660" spans="3:10">
      <c r="C660" s="6"/>
      <c r="D660" s="6"/>
      <c r="E660" s="6"/>
      <c r="J660" s="7"/>
    </row>
    <row r="661" spans="3:10">
      <c r="C661" s="6"/>
      <c r="D661" s="6"/>
      <c r="E661" s="6"/>
      <c r="J661" s="7"/>
    </row>
    <row r="662" spans="3:10">
      <c r="C662" s="6"/>
      <c r="D662" s="6"/>
      <c r="E662" s="6"/>
      <c r="J662" s="7"/>
    </row>
    <row r="663" spans="3:10">
      <c r="C663" s="6"/>
      <c r="D663" s="6"/>
      <c r="E663" s="6"/>
      <c r="J663" s="7"/>
    </row>
    <row r="664" spans="3:10">
      <c r="C664" s="6"/>
      <c r="D664" s="6"/>
      <c r="E664" s="6"/>
      <c r="J664" s="7"/>
    </row>
    <row r="665" spans="3:10">
      <c r="C665" s="6"/>
      <c r="D665" s="6"/>
      <c r="E665" s="6"/>
      <c r="J665" s="7"/>
    </row>
    <row r="666" spans="3:10">
      <c r="C666" s="6"/>
      <c r="D666" s="6"/>
      <c r="E666" s="6"/>
      <c r="J666" s="7"/>
    </row>
    <row r="667" spans="3:10">
      <c r="C667" s="6"/>
      <c r="D667" s="6"/>
      <c r="E667" s="6"/>
      <c r="J667" s="7"/>
    </row>
    <row r="668" spans="3:10">
      <c r="C668" s="6"/>
      <c r="D668" s="6"/>
      <c r="E668" s="6"/>
      <c r="J668" s="7"/>
    </row>
    <row r="669" spans="3:10">
      <c r="C669" s="6"/>
      <c r="D669" s="6"/>
      <c r="E669" s="6"/>
      <c r="J669" s="7"/>
    </row>
    <row r="670" spans="3:10">
      <c r="C670" s="6"/>
      <c r="D670" s="6"/>
      <c r="E670" s="6"/>
      <c r="J670" s="7"/>
    </row>
    <row r="671" spans="3:10">
      <c r="C671" s="6"/>
      <c r="D671" s="6"/>
      <c r="E671" s="6"/>
      <c r="J671" s="7"/>
    </row>
    <row r="672" spans="3:10">
      <c r="C672" s="6"/>
      <c r="D672" s="6"/>
      <c r="E672" s="6"/>
      <c r="J672" s="7"/>
    </row>
    <row r="673" spans="3:10">
      <c r="C673" s="6"/>
      <c r="D673" s="6"/>
      <c r="E673" s="6"/>
      <c r="J673" s="7"/>
    </row>
    <row r="674" spans="3:10">
      <c r="C674" s="6"/>
      <c r="D674" s="6"/>
      <c r="E674" s="6"/>
      <c r="J674" s="7"/>
    </row>
    <row r="675" spans="3:10">
      <c r="C675" s="6"/>
      <c r="D675" s="6"/>
      <c r="E675" s="6"/>
      <c r="J675" s="7"/>
    </row>
    <row r="676" spans="3:10">
      <c r="C676" s="6"/>
      <c r="D676" s="6"/>
      <c r="E676" s="6"/>
      <c r="J676" s="7"/>
    </row>
    <row r="677" spans="3:10">
      <c r="C677" s="6"/>
      <c r="D677" s="6"/>
      <c r="E677" s="6"/>
      <c r="J677" s="7"/>
    </row>
    <row r="678" spans="3:10">
      <c r="C678" s="6"/>
      <c r="D678" s="6"/>
      <c r="E678" s="6"/>
      <c r="J678" s="7"/>
    </row>
    <row r="679" spans="3:10">
      <c r="C679" s="6"/>
      <c r="D679" s="6"/>
      <c r="E679" s="6"/>
      <c r="J679" s="7"/>
    </row>
    <row r="680" spans="3:10">
      <c r="C680" s="6"/>
      <c r="D680" s="6"/>
      <c r="E680" s="6"/>
      <c r="J680" s="7"/>
    </row>
    <row r="681" spans="3:10">
      <c r="C681" s="6"/>
      <c r="D681" s="6"/>
      <c r="E681" s="6"/>
      <c r="J681" s="7"/>
    </row>
    <row r="682" spans="3:10">
      <c r="C682" s="6"/>
      <c r="D682" s="6"/>
      <c r="E682" s="6"/>
      <c r="J682" s="7"/>
    </row>
    <row r="683" spans="3:10">
      <c r="C683" s="6"/>
      <c r="D683" s="6"/>
      <c r="E683" s="6"/>
      <c r="J683" s="7"/>
    </row>
    <row r="684" spans="3:10">
      <c r="C684" s="6"/>
      <c r="D684" s="6"/>
      <c r="E684" s="6"/>
      <c r="J684" s="7"/>
    </row>
    <row r="685" spans="3:10">
      <c r="C685" s="6"/>
      <c r="D685" s="6"/>
      <c r="E685" s="6"/>
      <c r="J685" s="7"/>
    </row>
    <row r="686" spans="3:10">
      <c r="C686" s="6"/>
      <c r="D686" s="6"/>
      <c r="E686" s="6"/>
      <c r="J686" s="7"/>
    </row>
    <row r="687" spans="3:10">
      <c r="C687" s="6"/>
      <c r="D687" s="6"/>
      <c r="E687" s="6"/>
      <c r="J687" s="7"/>
    </row>
    <row r="688" spans="3:10">
      <c r="C688" s="6"/>
      <c r="D688" s="6"/>
      <c r="E688" s="6"/>
      <c r="J688" s="7"/>
    </row>
    <row r="689" spans="3:10">
      <c r="C689" s="6"/>
      <c r="D689" s="6"/>
      <c r="E689" s="6"/>
      <c r="J689" s="7"/>
    </row>
    <row r="690" spans="3:10">
      <c r="C690" s="6"/>
      <c r="D690" s="6"/>
      <c r="E690" s="6"/>
      <c r="J690" s="7"/>
    </row>
    <row r="691" spans="3:10">
      <c r="C691" s="6"/>
      <c r="D691" s="6"/>
      <c r="E691" s="6"/>
      <c r="J691" s="7"/>
    </row>
    <row r="692" spans="3:10">
      <c r="C692" s="6"/>
      <c r="D692" s="6"/>
      <c r="E692" s="6"/>
      <c r="J692" s="7"/>
    </row>
    <row r="693" spans="3:10">
      <c r="C693" s="6"/>
      <c r="D693" s="6"/>
      <c r="E693" s="6"/>
      <c r="J693" s="7"/>
    </row>
    <row r="694" spans="3:10">
      <c r="C694" s="6"/>
      <c r="D694" s="6"/>
      <c r="E694" s="6"/>
      <c r="J694" s="7"/>
    </row>
    <row r="695" spans="3:10">
      <c r="C695" s="6"/>
      <c r="D695" s="6"/>
      <c r="E695" s="6"/>
      <c r="J695" s="7"/>
    </row>
    <row r="696" spans="3:10">
      <c r="C696" s="6"/>
      <c r="D696" s="6"/>
      <c r="E696" s="6"/>
      <c r="J696" s="7"/>
    </row>
    <row r="697" spans="3:10">
      <c r="C697" s="6"/>
      <c r="D697" s="6"/>
      <c r="E697" s="6"/>
      <c r="J697" s="7"/>
    </row>
    <row r="698" spans="3:10">
      <c r="C698" s="6"/>
      <c r="D698" s="6"/>
      <c r="E698" s="6"/>
      <c r="J698" s="7"/>
    </row>
    <row r="699" spans="3:10">
      <c r="C699" s="6"/>
      <c r="D699" s="6"/>
      <c r="E699" s="6"/>
      <c r="J699" s="7"/>
    </row>
    <row r="700" spans="3:10">
      <c r="C700" s="6"/>
      <c r="D700" s="6"/>
      <c r="E700" s="6"/>
      <c r="J700" s="7"/>
    </row>
    <row r="701" spans="3:10">
      <c r="C701" s="6"/>
      <c r="D701" s="6"/>
      <c r="E701" s="6"/>
      <c r="J701" s="7"/>
    </row>
    <row r="702" spans="3:10">
      <c r="C702" s="6"/>
      <c r="D702" s="6"/>
      <c r="E702" s="6"/>
      <c r="J702" s="7"/>
    </row>
    <row r="703" spans="3:10">
      <c r="C703" s="6"/>
      <c r="D703" s="6"/>
      <c r="E703" s="6"/>
      <c r="J703" s="7"/>
    </row>
    <row r="704" spans="3:10">
      <c r="C704" s="6"/>
      <c r="D704" s="6"/>
      <c r="E704" s="6"/>
      <c r="J704" s="7"/>
    </row>
    <row r="705" spans="3:10">
      <c r="C705" s="6"/>
      <c r="D705" s="6"/>
      <c r="E705" s="6"/>
      <c r="J705" s="7"/>
    </row>
    <row r="706" spans="3:10">
      <c r="C706" s="6"/>
      <c r="D706" s="6"/>
      <c r="E706" s="6"/>
      <c r="J706" s="7"/>
    </row>
    <row r="707" spans="3:10">
      <c r="C707" s="6"/>
      <c r="D707" s="6"/>
      <c r="E707" s="6"/>
      <c r="J707" s="7"/>
    </row>
    <row r="708" spans="3:10">
      <c r="C708" s="6"/>
      <c r="D708" s="6"/>
      <c r="E708" s="6"/>
      <c r="J708" s="7"/>
    </row>
    <row r="709" spans="3:10">
      <c r="C709" s="6"/>
      <c r="D709" s="6"/>
      <c r="E709" s="6"/>
      <c r="J709" s="7"/>
    </row>
    <row r="710" spans="3:10">
      <c r="C710" s="6"/>
      <c r="D710" s="6"/>
      <c r="E710" s="6"/>
      <c r="J710" s="7"/>
    </row>
    <row r="711" spans="3:10">
      <c r="C711" s="6"/>
      <c r="D711" s="6"/>
      <c r="E711" s="6"/>
      <c r="J711" s="7"/>
    </row>
    <row r="712" spans="3:10">
      <c r="C712" s="6"/>
      <c r="D712" s="6"/>
      <c r="E712" s="6"/>
      <c r="J712" s="7"/>
    </row>
    <row r="713" spans="3:10">
      <c r="C713" s="6"/>
      <c r="D713" s="6"/>
      <c r="E713" s="6"/>
      <c r="J713" s="7"/>
    </row>
    <row r="714" spans="3:10">
      <c r="C714" s="6"/>
      <c r="D714" s="6"/>
      <c r="E714" s="6"/>
      <c r="J714" s="7"/>
    </row>
    <row r="715" spans="3:10">
      <c r="C715" s="6"/>
      <c r="D715" s="6"/>
      <c r="E715" s="6"/>
      <c r="J715" s="7"/>
    </row>
    <row r="716" spans="3:10">
      <c r="C716" s="6"/>
      <c r="D716" s="6"/>
      <c r="E716" s="6"/>
      <c r="J716" s="7"/>
    </row>
    <row r="717" spans="3:10">
      <c r="C717" s="6"/>
      <c r="D717" s="6"/>
      <c r="E717" s="6"/>
      <c r="J717" s="7"/>
    </row>
    <row r="718" spans="3:10">
      <c r="C718" s="6"/>
      <c r="D718" s="6"/>
      <c r="E718" s="6"/>
      <c r="J718" s="7"/>
    </row>
    <row r="719" spans="3:10">
      <c r="C719" s="6"/>
      <c r="D719" s="6"/>
      <c r="E719" s="6"/>
      <c r="J719" s="7"/>
    </row>
    <row r="720" spans="3:10">
      <c r="C720" s="6"/>
      <c r="D720" s="6"/>
      <c r="E720" s="6"/>
      <c r="J720" s="7"/>
    </row>
    <row r="721" spans="3:10">
      <c r="C721" s="6"/>
      <c r="D721" s="6"/>
      <c r="E721" s="6"/>
      <c r="J721" s="7"/>
    </row>
    <row r="722" spans="3:10">
      <c r="C722" s="6"/>
      <c r="D722" s="6"/>
      <c r="E722" s="6"/>
      <c r="J722" s="7"/>
    </row>
    <row r="723" spans="3:10">
      <c r="C723" s="6"/>
      <c r="D723" s="6"/>
      <c r="E723" s="6"/>
      <c r="J723" s="7"/>
    </row>
    <row r="724" spans="3:10">
      <c r="C724" s="6"/>
      <c r="D724" s="6"/>
      <c r="E724" s="6"/>
      <c r="J724" s="7"/>
    </row>
    <row r="725" spans="3:10">
      <c r="C725" s="6"/>
      <c r="D725" s="6"/>
      <c r="E725" s="6"/>
      <c r="J725" s="7"/>
    </row>
    <row r="726" spans="3:10">
      <c r="C726" s="6"/>
      <c r="D726" s="6"/>
      <c r="E726" s="6"/>
      <c r="J726" s="7"/>
    </row>
    <row r="727" spans="3:10">
      <c r="C727" s="6"/>
      <c r="D727" s="6"/>
      <c r="E727" s="6"/>
      <c r="J727" s="7"/>
    </row>
    <row r="728" spans="3:10">
      <c r="C728" s="6"/>
      <c r="D728" s="6"/>
      <c r="E728" s="6"/>
      <c r="J728" s="7"/>
    </row>
    <row r="729" spans="3:10">
      <c r="C729" s="6"/>
      <c r="D729" s="6"/>
      <c r="E729" s="6"/>
      <c r="J729" s="7"/>
    </row>
    <row r="730" spans="3:10">
      <c r="C730" s="6"/>
      <c r="D730" s="6"/>
      <c r="E730" s="6"/>
      <c r="J730" s="7"/>
    </row>
    <row r="731" spans="3:10">
      <c r="C731" s="6"/>
      <c r="D731" s="6"/>
      <c r="E731" s="6"/>
      <c r="J731" s="7"/>
    </row>
    <row r="732" spans="3:10">
      <c r="C732" s="6"/>
      <c r="D732" s="6"/>
      <c r="E732" s="6"/>
      <c r="J732" s="7"/>
    </row>
    <row r="733" spans="3:10">
      <c r="C733" s="6"/>
      <c r="D733" s="6"/>
      <c r="E733" s="6"/>
      <c r="J733" s="7"/>
    </row>
    <row r="734" spans="3:10">
      <c r="C734" s="6"/>
      <c r="D734" s="6"/>
      <c r="E734" s="6"/>
      <c r="J734" s="7"/>
    </row>
    <row r="735" spans="3:10">
      <c r="C735" s="6"/>
      <c r="D735" s="6"/>
      <c r="E735" s="6"/>
      <c r="J735" s="7"/>
    </row>
    <row r="736" spans="3:10">
      <c r="C736" s="6"/>
      <c r="D736" s="6"/>
      <c r="E736" s="6"/>
      <c r="J736" s="7"/>
    </row>
    <row r="737" spans="3:10">
      <c r="C737" s="6"/>
      <c r="D737" s="6"/>
      <c r="E737" s="6"/>
      <c r="J737" s="7"/>
    </row>
    <row r="738" spans="3:10">
      <c r="C738" s="6"/>
      <c r="D738" s="6"/>
      <c r="E738" s="6"/>
      <c r="J738" s="7"/>
    </row>
    <row r="739" spans="3:10">
      <c r="C739" s="6"/>
      <c r="D739" s="6"/>
      <c r="E739" s="6"/>
      <c r="J739" s="7"/>
    </row>
    <row r="740" spans="3:10">
      <c r="C740" s="6"/>
      <c r="D740" s="6"/>
      <c r="E740" s="6"/>
      <c r="J740" s="7"/>
    </row>
    <row r="741" spans="3:10">
      <c r="C741" s="6"/>
      <c r="D741" s="6"/>
      <c r="E741" s="6"/>
      <c r="J741" s="7"/>
    </row>
    <row r="742" spans="3:10">
      <c r="C742" s="6"/>
      <c r="D742" s="6"/>
      <c r="E742" s="6"/>
      <c r="J742" s="7"/>
    </row>
    <row r="743" spans="3:10">
      <c r="C743" s="6"/>
      <c r="D743" s="6"/>
      <c r="E743" s="6"/>
      <c r="J743" s="7"/>
    </row>
    <row r="744" spans="3:10">
      <c r="C744" s="6"/>
      <c r="D744" s="6"/>
      <c r="E744" s="6"/>
      <c r="J744" s="7"/>
    </row>
    <row r="745" spans="3:10">
      <c r="C745" s="6"/>
      <c r="D745" s="6"/>
      <c r="E745" s="6"/>
      <c r="J745" s="7"/>
    </row>
    <row r="746" spans="3:10">
      <c r="C746" s="6"/>
      <c r="D746" s="6"/>
      <c r="E746" s="6"/>
      <c r="J746" s="7"/>
    </row>
    <row r="747" spans="3:10">
      <c r="C747" s="6"/>
      <c r="D747" s="6"/>
      <c r="E747" s="6"/>
      <c r="J747" s="7"/>
    </row>
    <row r="748" spans="3:10">
      <c r="C748" s="6"/>
      <c r="D748" s="6"/>
      <c r="E748" s="6"/>
      <c r="J748" s="7"/>
    </row>
    <row r="749" spans="3:10">
      <c r="C749" s="6"/>
      <c r="D749" s="6"/>
      <c r="E749" s="6"/>
      <c r="J749" s="7"/>
    </row>
    <row r="750" spans="3:10">
      <c r="C750" s="6"/>
      <c r="D750" s="6"/>
      <c r="E750" s="6"/>
      <c r="J750" s="7"/>
    </row>
    <row r="751" spans="3:10">
      <c r="C751" s="6"/>
      <c r="D751" s="6"/>
      <c r="E751" s="6"/>
      <c r="J751" s="7"/>
    </row>
    <row r="752" spans="3:10">
      <c r="C752" s="6"/>
      <c r="D752" s="6"/>
      <c r="E752" s="6"/>
      <c r="J752" s="7"/>
    </row>
    <row r="753" spans="3:10">
      <c r="C753" s="6"/>
      <c r="D753" s="6"/>
      <c r="E753" s="6"/>
      <c r="J753" s="7"/>
    </row>
    <row r="754" spans="3:10">
      <c r="C754" s="6"/>
      <c r="D754" s="6"/>
      <c r="E754" s="6"/>
      <c r="J754" s="7"/>
    </row>
    <row r="755" spans="3:10">
      <c r="C755" s="6"/>
      <c r="D755" s="6"/>
      <c r="E755" s="6"/>
      <c r="J755" s="7"/>
    </row>
    <row r="756" spans="3:10">
      <c r="C756" s="6"/>
      <c r="D756" s="6"/>
      <c r="E756" s="6"/>
      <c r="J756" s="7"/>
    </row>
    <row r="757" spans="3:10">
      <c r="C757" s="6"/>
      <c r="D757" s="6"/>
      <c r="E757" s="6"/>
      <c r="J757" s="7"/>
    </row>
    <row r="758" spans="3:10">
      <c r="C758" s="6"/>
      <c r="D758" s="6"/>
      <c r="E758" s="6"/>
      <c r="J758" s="7"/>
    </row>
    <row r="759" spans="3:10">
      <c r="C759" s="6"/>
      <c r="D759" s="6"/>
      <c r="E759" s="6"/>
      <c r="J759" s="7"/>
    </row>
    <row r="760" spans="3:10">
      <c r="C760" s="6"/>
      <c r="D760" s="6"/>
      <c r="E760" s="6"/>
      <c r="J760" s="7"/>
    </row>
    <row r="761" spans="3:10">
      <c r="C761" s="6"/>
      <c r="D761" s="6"/>
      <c r="E761" s="6"/>
      <c r="J761" s="7"/>
    </row>
    <row r="762" spans="3:10">
      <c r="C762" s="6"/>
      <c r="D762" s="6"/>
      <c r="E762" s="6"/>
      <c r="J762" s="7"/>
    </row>
    <row r="763" spans="3:10">
      <c r="C763" s="6"/>
      <c r="D763" s="6"/>
      <c r="E763" s="6"/>
      <c r="J763" s="7"/>
    </row>
    <row r="764" spans="3:10">
      <c r="C764" s="6"/>
      <c r="D764" s="6"/>
      <c r="E764" s="6"/>
      <c r="J764" s="7"/>
    </row>
    <row r="765" spans="3:10">
      <c r="C765" s="6"/>
      <c r="D765" s="6"/>
      <c r="E765" s="6"/>
      <c r="J765" s="7"/>
    </row>
    <row r="766" spans="3:10">
      <c r="C766" s="6"/>
      <c r="D766" s="6"/>
      <c r="E766" s="6"/>
      <c r="J766" s="7"/>
    </row>
    <row r="767" spans="3:10">
      <c r="C767" s="6"/>
      <c r="D767" s="6"/>
      <c r="E767" s="6"/>
      <c r="J767" s="7"/>
    </row>
    <row r="768" spans="3:10">
      <c r="C768" s="6"/>
      <c r="D768" s="6"/>
      <c r="E768" s="6"/>
      <c r="J768" s="7"/>
    </row>
    <row r="769" spans="3:10">
      <c r="C769" s="6"/>
      <c r="D769" s="6"/>
      <c r="E769" s="6"/>
      <c r="J769" s="7"/>
    </row>
    <row r="770" spans="3:10">
      <c r="C770" s="6"/>
      <c r="D770" s="6"/>
      <c r="E770" s="6"/>
      <c r="J770" s="7"/>
    </row>
    <row r="771" spans="3:10">
      <c r="C771" s="6"/>
      <c r="D771" s="6"/>
      <c r="E771" s="6"/>
      <c r="J771" s="7"/>
    </row>
    <row r="772" spans="3:10">
      <c r="C772" s="6"/>
      <c r="D772" s="6"/>
      <c r="E772" s="6"/>
      <c r="J772" s="7"/>
    </row>
    <row r="773" spans="3:10">
      <c r="C773" s="6"/>
      <c r="D773" s="6"/>
      <c r="E773" s="6"/>
      <c r="J773" s="7"/>
    </row>
    <row r="774" spans="3:10">
      <c r="C774" s="6"/>
      <c r="D774" s="6"/>
      <c r="E774" s="6"/>
      <c r="J774" s="7"/>
    </row>
    <row r="775" spans="3:10">
      <c r="C775" s="6"/>
      <c r="D775" s="6"/>
      <c r="E775" s="6"/>
      <c r="J775" s="7"/>
    </row>
    <row r="776" spans="3:10">
      <c r="C776" s="6"/>
      <c r="D776" s="6"/>
      <c r="E776" s="6"/>
      <c r="J776" s="7"/>
    </row>
    <row r="777" spans="3:10">
      <c r="C777" s="6"/>
      <c r="D777" s="6"/>
      <c r="E777" s="6"/>
      <c r="J777" s="7"/>
    </row>
    <row r="778" spans="3:10">
      <c r="C778" s="6"/>
      <c r="D778" s="6"/>
      <c r="E778" s="6"/>
      <c r="J778" s="7"/>
    </row>
    <row r="779" spans="3:10">
      <c r="C779" s="6"/>
      <c r="D779" s="6"/>
      <c r="E779" s="6"/>
      <c r="J779" s="7"/>
    </row>
    <row r="780" spans="3:10">
      <c r="C780" s="6"/>
      <c r="D780" s="6"/>
      <c r="E780" s="6"/>
      <c r="J780" s="7"/>
    </row>
    <row r="781" spans="3:10">
      <c r="C781" s="6"/>
      <c r="D781" s="6"/>
      <c r="E781" s="6"/>
      <c r="J781" s="7"/>
    </row>
    <row r="782" spans="3:10">
      <c r="C782" s="6"/>
      <c r="D782" s="6"/>
      <c r="E782" s="6"/>
      <c r="J782" s="7"/>
    </row>
    <row r="783" spans="3:10">
      <c r="C783" s="6"/>
      <c r="D783" s="6"/>
      <c r="E783" s="6"/>
      <c r="J783" s="7"/>
    </row>
    <row r="784" spans="3:10">
      <c r="C784" s="6"/>
      <c r="D784" s="6"/>
      <c r="E784" s="6"/>
      <c r="J784" s="7"/>
    </row>
    <row r="785" spans="3:10">
      <c r="C785" s="6"/>
      <c r="D785" s="6"/>
      <c r="E785" s="6"/>
      <c r="J785" s="7"/>
    </row>
    <row r="786" spans="3:10">
      <c r="C786" s="6"/>
      <c r="D786" s="6"/>
      <c r="E786" s="6"/>
      <c r="J786" s="7"/>
    </row>
    <row r="787" spans="3:10">
      <c r="C787" s="6"/>
      <c r="D787" s="6"/>
      <c r="E787" s="6"/>
      <c r="J787" s="7"/>
    </row>
    <row r="788" spans="3:10">
      <c r="C788" s="6"/>
      <c r="D788" s="6"/>
      <c r="E788" s="6"/>
      <c r="J788" s="7"/>
    </row>
    <row r="789" spans="3:10">
      <c r="C789" s="6"/>
      <c r="D789" s="6"/>
      <c r="E789" s="6"/>
      <c r="J789" s="7"/>
    </row>
    <row r="790" spans="3:10">
      <c r="C790" s="6"/>
      <c r="D790" s="6"/>
      <c r="E790" s="6"/>
      <c r="J790" s="7"/>
    </row>
    <row r="791" spans="3:10">
      <c r="C791" s="6"/>
      <c r="D791" s="6"/>
      <c r="E791" s="6"/>
      <c r="J791" s="7"/>
    </row>
    <row r="792" spans="3:10">
      <c r="C792" s="6"/>
      <c r="D792" s="6"/>
      <c r="E792" s="6"/>
      <c r="J792" s="7"/>
    </row>
    <row r="793" spans="3:10">
      <c r="C793" s="6"/>
      <c r="D793" s="6"/>
      <c r="E793" s="6"/>
      <c r="J793" s="7"/>
    </row>
    <row r="794" spans="3:10">
      <c r="C794" s="6"/>
      <c r="D794" s="6"/>
      <c r="E794" s="6"/>
      <c r="J794" s="7"/>
    </row>
    <row r="795" spans="3:10">
      <c r="C795" s="6"/>
      <c r="D795" s="6"/>
      <c r="E795" s="6"/>
      <c r="J795" s="7"/>
    </row>
    <row r="796" spans="3:10">
      <c r="C796" s="6"/>
      <c r="D796" s="6"/>
      <c r="E796" s="6"/>
      <c r="J796" s="7"/>
    </row>
    <row r="797" spans="3:10">
      <c r="C797" s="6"/>
      <c r="D797" s="6"/>
      <c r="E797" s="6"/>
      <c r="J797" s="7"/>
    </row>
    <row r="798" spans="3:10">
      <c r="C798" s="6"/>
      <c r="D798" s="6"/>
      <c r="E798" s="6"/>
      <c r="J798" s="7"/>
    </row>
    <row r="799" spans="3:10">
      <c r="C799" s="6"/>
      <c r="D799" s="6"/>
      <c r="E799" s="6"/>
      <c r="J799" s="7"/>
    </row>
    <row r="800" spans="3:10">
      <c r="C800" s="6"/>
      <c r="D800" s="6"/>
      <c r="E800" s="6"/>
      <c r="J800" s="7"/>
    </row>
    <row r="801" spans="3:10">
      <c r="C801" s="6"/>
      <c r="D801" s="6"/>
      <c r="E801" s="6"/>
      <c r="J801" s="7"/>
    </row>
    <row r="802" spans="3:10">
      <c r="C802" s="6"/>
      <c r="D802" s="6"/>
      <c r="E802" s="6"/>
      <c r="J802" s="7"/>
    </row>
    <row r="803" spans="3:10">
      <c r="C803" s="6"/>
      <c r="D803" s="6"/>
      <c r="E803" s="6"/>
      <c r="J803" s="7"/>
    </row>
    <row r="804" spans="3:10">
      <c r="C804" s="6"/>
      <c r="D804" s="6"/>
      <c r="E804" s="6"/>
      <c r="J804" s="7"/>
    </row>
    <row r="805" spans="3:10">
      <c r="C805" s="6"/>
      <c r="D805" s="6"/>
      <c r="E805" s="6"/>
      <c r="J805" s="7"/>
    </row>
    <row r="806" spans="3:10">
      <c r="C806" s="6"/>
      <c r="D806" s="6"/>
      <c r="E806" s="6"/>
      <c r="J806" s="7"/>
    </row>
    <row r="807" spans="3:10">
      <c r="C807" s="6"/>
      <c r="D807" s="6"/>
      <c r="E807" s="6"/>
      <c r="J807" s="7"/>
    </row>
    <row r="808" spans="3:10">
      <c r="C808" s="6"/>
      <c r="D808" s="6"/>
      <c r="E808" s="6"/>
      <c r="J808" s="7"/>
    </row>
    <row r="809" spans="3:10">
      <c r="C809" s="6"/>
      <c r="D809" s="6"/>
      <c r="E809" s="6"/>
      <c r="J809" s="7"/>
    </row>
    <row r="810" spans="3:10">
      <c r="C810" s="6"/>
      <c r="D810" s="6"/>
      <c r="E810" s="6"/>
      <c r="J810" s="7"/>
    </row>
    <row r="811" spans="3:10">
      <c r="C811" s="6"/>
      <c r="D811" s="6"/>
      <c r="E811" s="6"/>
      <c r="J811" s="7"/>
    </row>
    <row r="812" spans="3:10">
      <c r="C812" s="6"/>
      <c r="D812" s="6"/>
      <c r="E812" s="6"/>
      <c r="J812" s="7"/>
    </row>
    <row r="813" spans="3:10">
      <c r="C813" s="6"/>
      <c r="D813" s="6"/>
      <c r="E813" s="6"/>
      <c r="J813" s="7"/>
    </row>
    <row r="814" spans="3:10">
      <c r="C814" s="6"/>
      <c r="D814" s="6"/>
      <c r="E814" s="6"/>
      <c r="J814" s="7"/>
    </row>
    <row r="815" spans="3:10">
      <c r="C815" s="6"/>
      <c r="D815" s="6"/>
      <c r="E815" s="6"/>
      <c r="J815" s="7"/>
    </row>
    <row r="816" spans="3:10">
      <c r="C816" s="6"/>
      <c r="D816" s="6"/>
      <c r="E816" s="6"/>
      <c r="J816" s="7"/>
    </row>
    <row r="817" spans="3:10">
      <c r="C817" s="6"/>
      <c r="D817" s="6"/>
      <c r="E817" s="6"/>
      <c r="J817" s="7"/>
    </row>
    <row r="818" spans="3:10">
      <c r="C818" s="6"/>
      <c r="D818" s="6"/>
      <c r="E818" s="6"/>
      <c r="J818" s="7"/>
    </row>
    <row r="819" spans="3:10">
      <c r="C819" s="6"/>
      <c r="D819" s="6"/>
      <c r="E819" s="6"/>
      <c r="J819" s="7"/>
    </row>
    <row r="820" spans="3:10">
      <c r="C820" s="6"/>
      <c r="D820" s="6"/>
      <c r="E820" s="6"/>
      <c r="J820" s="7"/>
    </row>
    <row r="821" spans="3:10">
      <c r="C821" s="6"/>
      <c r="D821" s="6"/>
      <c r="E821" s="6"/>
      <c r="J821" s="7"/>
    </row>
    <row r="822" spans="3:10">
      <c r="C822" s="6"/>
      <c r="D822" s="6"/>
      <c r="E822" s="6"/>
      <c r="J822" s="7"/>
    </row>
    <row r="823" spans="3:10">
      <c r="C823" s="6"/>
      <c r="D823" s="6"/>
      <c r="E823" s="6"/>
      <c r="J823" s="7"/>
    </row>
    <row r="824" spans="3:10">
      <c r="C824" s="6"/>
      <c r="D824" s="6"/>
      <c r="E824" s="6"/>
      <c r="J824" s="7"/>
    </row>
    <row r="825" spans="3:10">
      <c r="C825" s="6"/>
      <c r="D825" s="6"/>
      <c r="E825" s="6"/>
      <c r="J825" s="7"/>
    </row>
    <row r="826" spans="3:10">
      <c r="C826" s="6"/>
      <c r="D826" s="6"/>
      <c r="E826" s="6"/>
      <c r="J826" s="7"/>
    </row>
    <row r="827" spans="3:10">
      <c r="C827" s="6"/>
      <c r="D827" s="6"/>
      <c r="E827" s="6"/>
      <c r="J827" s="7"/>
    </row>
    <row r="828" spans="3:10">
      <c r="C828" s="6"/>
      <c r="D828" s="6"/>
      <c r="E828" s="6"/>
      <c r="J828" s="7"/>
    </row>
    <row r="829" spans="3:10">
      <c r="C829" s="6"/>
      <c r="D829" s="6"/>
      <c r="E829" s="6"/>
      <c r="J829" s="7"/>
    </row>
    <row r="830" spans="3:10">
      <c r="C830" s="6"/>
      <c r="D830" s="6"/>
      <c r="E830" s="6"/>
      <c r="J830" s="7"/>
    </row>
    <row r="831" spans="3:10">
      <c r="C831" s="6"/>
      <c r="D831" s="6"/>
      <c r="E831" s="6"/>
      <c r="J831" s="7"/>
    </row>
    <row r="832" spans="3:10">
      <c r="C832" s="6"/>
      <c r="D832" s="6"/>
      <c r="E832" s="6"/>
      <c r="J832" s="7"/>
    </row>
    <row r="833" spans="3:10">
      <c r="C833" s="6"/>
      <c r="D833" s="6"/>
      <c r="E833" s="6"/>
      <c r="J833" s="7"/>
    </row>
    <row r="834" spans="3:10">
      <c r="C834" s="6"/>
      <c r="D834" s="6"/>
      <c r="E834" s="6"/>
      <c r="J834" s="7"/>
    </row>
    <row r="835" spans="3:10">
      <c r="C835" s="6"/>
      <c r="D835" s="6"/>
      <c r="E835" s="6"/>
      <c r="J835" s="7"/>
    </row>
    <row r="836" spans="3:10">
      <c r="C836" s="6"/>
      <c r="D836" s="6"/>
      <c r="E836" s="6"/>
      <c r="J836" s="7"/>
    </row>
    <row r="837" spans="3:10">
      <c r="C837" s="6"/>
      <c r="D837" s="6"/>
      <c r="E837" s="6"/>
      <c r="J837" s="7"/>
    </row>
    <row r="838" spans="3:10">
      <c r="C838" s="6"/>
      <c r="D838" s="6"/>
      <c r="E838" s="6"/>
      <c r="J838" s="7"/>
    </row>
    <row r="839" spans="3:10">
      <c r="C839" s="6"/>
      <c r="D839" s="6"/>
      <c r="E839" s="6"/>
      <c r="J839" s="7"/>
    </row>
    <row r="840" spans="3:10">
      <c r="C840" s="6"/>
      <c r="D840" s="6"/>
      <c r="E840" s="6"/>
      <c r="J840" s="7"/>
    </row>
    <row r="841" spans="3:10">
      <c r="C841" s="6"/>
      <c r="D841" s="6"/>
      <c r="E841" s="6"/>
      <c r="J841" s="7"/>
    </row>
    <row r="842" spans="3:10">
      <c r="C842" s="6"/>
      <c r="D842" s="6"/>
      <c r="E842" s="6"/>
      <c r="J842" s="7"/>
    </row>
    <row r="843" spans="3:10">
      <c r="C843" s="6"/>
      <c r="D843" s="6"/>
      <c r="E843" s="6"/>
      <c r="J843" s="7"/>
    </row>
    <row r="844" spans="3:10">
      <c r="C844" s="6"/>
      <c r="D844" s="6"/>
      <c r="E844" s="6"/>
      <c r="J844" s="7"/>
    </row>
    <row r="845" spans="3:10">
      <c r="C845" s="6"/>
      <c r="D845" s="6"/>
      <c r="E845" s="6"/>
      <c r="J845" s="7"/>
    </row>
    <row r="846" spans="3:10">
      <c r="C846" s="6"/>
      <c r="D846" s="6"/>
      <c r="E846" s="6"/>
      <c r="J846" s="7"/>
    </row>
    <row r="847" spans="3:10">
      <c r="C847" s="6"/>
      <c r="D847" s="6"/>
      <c r="E847" s="6"/>
      <c r="J847" s="7"/>
    </row>
    <row r="848" spans="3:10">
      <c r="C848" s="6"/>
      <c r="D848" s="6"/>
      <c r="E848" s="6"/>
      <c r="J848" s="7"/>
    </row>
    <row r="849" spans="3:10">
      <c r="C849" s="6"/>
      <c r="D849" s="6"/>
      <c r="E849" s="6"/>
      <c r="J849" s="7"/>
    </row>
    <row r="850" spans="3:10">
      <c r="C850" s="6"/>
      <c r="D850" s="6"/>
      <c r="E850" s="6"/>
      <c r="J850" s="7"/>
    </row>
    <row r="851" spans="3:10">
      <c r="C851" s="6"/>
      <c r="D851" s="6"/>
      <c r="E851" s="6"/>
      <c r="J851" s="7"/>
    </row>
    <row r="852" spans="3:10">
      <c r="C852" s="6"/>
      <c r="D852" s="6"/>
      <c r="E852" s="6"/>
      <c r="J852" s="7"/>
    </row>
    <row r="853" spans="3:10">
      <c r="C853" s="6"/>
      <c r="D853" s="6"/>
      <c r="E853" s="6"/>
      <c r="J853" s="7"/>
    </row>
    <row r="854" spans="3:10">
      <c r="C854" s="6"/>
      <c r="D854" s="6"/>
      <c r="E854" s="6"/>
      <c r="J854" s="7"/>
    </row>
    <row r="855" spans="3:10">
      <c r="C855" s="6"/>
      <c r="D855" s="6"/>
      <c r="E855" s="6"/>
      <c r="J855" s="7"/>
    </row>
    <row r="856" spans="3:10">
      <c r="C856" s="6"/>
      <c r="D856" s="6"/>
      <c r="E856" s="6"/>
      <c r="J856" s="7"/>
    </row>
    <row r="857" spans="3:10">
      <c r="C857" s="6"/>
      <c r="D857" s="6"/>
      <c r="E857" s="6"/>
      <c r="J857" s="7"/>
    </row>
    <row r="858" spans="3:10">
      <c r="C858" s="6"/>
      <c r="D858" s="6"/>
      <c r="E858" s="6"/>
      <c r="J858" s="7"/>
    </row>
    <row r="859" spans="3:10">
      <c r="C859" s="6"/>
      <c r="D859" s="6"/>
      <c r="E859" s="6"/>
      <c r="J859" s="7"/>
    </row>
    <row r="860" spans="3:10">
      <c r="C860" s="6"/>
      <c r="D860" s="6"/>
      <c r="E860" s="6"/>
      <c r="J860" s="7"/>
    </row>
    <row r="861" spans="3:10">
      <c r="C861" s="6"/>
      <c r="D861" s="6"/>
      <c r="E861" s="6"/>
      <c r="J861" s="7"/>
    </row>
    <row r="862" spans="3:10">
      <c r="C862" s="6"/>
      <c r="D862" s="6"/>
      <c r="E862" s="6"/>
      <c r="J862" s="7"/>
    </row>
    <row r="863" spans="3:10">
      <c r="C863" s="6"/>
      <c r="D863" s="6"/>
      <c r="E863" s="6"/>
      <c r="J863" s="7"/>
    </row>
    <row r="864" spans="3:10">
      <c r="C864" s="6"/>
      <c r="D864" s="6"/>
      <c r="E864" s="6"/>
      <c r="J864" s="7"/>
    </row>
    <row r="865" spans="3:10">
      <c r="C865" s="6"/>
      <c r="D865" s="6"/>
      <c r="E865" s="6"/>
      <c r="J865" s="7"/>
    </row>
    <row r="866" spans="3:10">
      <c r="C866" s="6"/>
      <c r="D866" s="6"/>
      <c r="E866" s="6"/>
      <c r="J866" s="7"/>
    </row>
    <row r="867" spans="3:10">
      <c r="C867" s="6"/>
      <c r="D867" s="6"/>
      <c r="E867" s="6"/>
      <c r="J867" s="7"/>
    </row>
    <row r="868" spans="3:10">
      <c r="C868" s="6"/>
      <c r="D868" s="6"/>
      <c r="E868" s="6"/>
      <c r="J868" s="7"/>
    </row>
    <row r="869" spans="3:10">
      <c r="C869" s="6"/>
      <c r="D869" s="6"/>
      <c r="E869" s="6"/>
      <c r="J869" s="7"/>
    </row>
    <row r="870" spans="3:10">
      <c r="C870" s="6"/>
      <c r="D870" s="6"/>
      <c r="E870" s="6"/>
      <c r="J870" s="7"/>
    </row>
    <row r="871" spans="3:10">
      <c r="C871" s="6"/>
      <c r="D871" s="6"/>
      <c r="E871" s="6"/>
      <c r="J871" s="7"/>
    </row>
    <row r="872" spans="3:10">
      <c r="C872" s="6"/>
      <c r="D872" s="6"/>
      <c r="E872" s="6"/>
      <c r="J872" s="7"/>
    </row>
    <row r="873" spans="3:10">
      <c r="C873" s="6"/>
      <c r="D873" s="6"/>
      <c r="E873" s="6"/>
      <c r="J873" s="7"/>
    </row>
    <row r="874" spans="3:10">
      <c r="C874" s="6"/>
      <c r="D874" s="6"/>
      <c r="E874" s="6"/>
      <c r="J874" s="7"/>
    </row>
    <row r="875" spans="3:10">
      <c r="C875" s="6"/>
      <c r="D875" s="6"/>
      <c r="E875" s="6"/>
      <c r="J875" s="7"/>
    </row>
    <row r="876" spans="3:10">
      <c r="C876" s="6"/>
      <c r="D876" s="6"/>
      <c r="E876" s="6"/>
      <c r="J876" s="7"/>
    </row>
    <row r="877" spans="3:10">
      <c r="C877" s="6"/>
      <c r="D877" s="6"/>
      <c r="E877" s="6"/>
      <c r="J877" s="7"/>
    </row>
    <row r="878" spans="3:10">
      <c r="C878" s="6"/>
      <c r="D878" s="6"/>
      <c r="E878" s="6"/>
      <c r="J878" s="7"/>
    </row>
    <row r="879" spans="3:10">
      <c r="C879" s="6"/>
      <c r="D879" s="6"/>
      <c r="E879" s="6"/>
      <c r="J879" s="7"/>
    </row>
    <row r="880" spans="3:10">
      <c r="C880" s="6"/>
      <c r="D880" s="6"/>
      <c r="E880" s="6"/>
      <c r="J880" s="7"/>
    </row>
    <row r="881" spans="3:10">
      <c r="C881" s="6"/>
      <c r="D881" s="6"/>
      <c r="E881" s="6"/>
      <c r="J881" s="7"/>
    </row>
    <row r="882" spans="3:10">
      <c r="C882" s="6"/>
      <c r="D882" s="6"/>
      <c r="E882" s="6"/>
      <c r="J882" s="7"/>
    </row>
    <row r="883" spans="3:10">
      <c r="C883" s="6"/>
      <c r="D883" s="6"/>
      <c r="E883" s="6"/>
      <c r="J883" s="7"/>
    </row>
    <row r="884" spans="3:10">
      <c r="C884" s="6"/>
      <c r="D884" s="6"/>
      <c r="E884" s="6"/>
      <c r="J884" s="7"/>
    </row>
    <row r="885" spans="3:10">
      <c r="C885" s="6"/>
      <c r="D885" s="6"/>
      <c r="E885" s="6"/>
      <c r="J885" s="7"/>
    </row>
    <row r="886" spans="3:10">
      <c r="C886" s="6"/>
      <c r="D886" s="6"/>
      <c r="E886" s="6"/>
      <c r="J886" s="7"/>
    </row>
    <row r="887" spans="3:10">
      <c r="C887" s="6"/>
      <c r="D887" s="6"/>
      <c r="E887" s="6"/>
      <c r="J887" s="7"/>
    </row>
    <row r="888" spans="3:10">
      <c r="C888" s="6"/>
      <c r="D888" s="6"/>
      <c r="E888" s="6"/>
      <c r="J888" s="7"/>
    </row>
    <row r="889" spans="3:10">
      <c r="C889" s="6"/>
      <c r="D889" s="6"/>
      <c r="E889" s="6"/>
      <c r="J889" s="7"/>
    </row>
    <row r="890" spans="3:10">
      <c r="C890" s="6"/>
      <c r="D890" s="6"/>
      <c r="E890" s="6"/>
      <c r="J890" s="7"/>
    </row>
    <row r="891" spans="3:10">
      <c r="C891" s="6"/>
      <c r="D891" s="6"/>
      <c r="E891" s="6"/>
      <c r="J891" s="7"/>
    </row>
    <row r="892" spans="3:10">
      <c r="C892" s="6"/>
      <c r="D892" s="6"/>
      <c r="E892" s="6"/>
      <c r="J892" s="7"/>
    </row>
    <row r="893" spans="3:10">
      <c r="C893" s="6"/>
      <c r="D893" s="6"/>
      <c r="E893" s="6"/>
      <c r="J893" s="7"/>
    </row>
    <row r="894" spans="3:10">
      <c r="C894" s="6"/>
      <c r="D894" s="6"/>
      <c r="E894" s="6"/>
      <c r="J894" s="7"/>
    </row>
    <row r="895" spans="3:10">
      <c r="C895" s="6"/>
      <c r="D895" s="6"/>
      <c r="E895" s="6"/>
      <c r="J895" s="7"/>
    </row>
    <row r="896" spans="3:10">
      <c r="C896" s="6"/>
      <c r="D896" s="6"/>
      <c r="E896" s="6"/>
      <c r="J896" s="7"/>
    </row>
    <row r="897" spans="3:10">
      <c r="C897" s="6"/>
      <c r="D897" s="6"/>
      <c r="E897" s="6"/>
      <c r="J897" s="7"/>
    </row>
    <row r="898" spans="3:10">
      <c r="C898" s="6"/>
      <c r="D898" s="6"/>
      <c r="E898" s="6"/>
      <c r="J898" s="7"/>
    </row>
    <row r="899" spans="3:10">
      <c r="C899" s="6"/>
      <c r="D899" s="6"/>
      <c r="E899" s="6"/>
      <c r="J899" s="7"/>
    </row>
    <row r="900" spans="3:10">
      <c r="C900" s="6"/>
      <c r="D900" s="6"/>
      <c r="E900" s="6"/>
      <c r="J900" s="7"/>
    </row>
    <row r="901" spans="3:10">
      <c r="C901" s="6"/>
      <c r="D901" s="6"/>
      <c r="E901" s="6"/>
      <c r="J901" s="7"/>
    </row>
    <row r="902" spans="3:10">
      <c r="C902" s="6"/>
      <c r="D902" s="6"/>
      <c r="E902" s="6"/>
      <c r="J902" s="7"/>
    </row>
    <row r="903" spans="3:10">
      <c r="C903" s="6"/>
      <c r="D903" s="6"/>
      <c r="E903" s="6"/>
      <c r="J903" s="7"/>
    </row>
    <row r="904" spans="3:10">
      <c r="C904" s="6"/>
      <c r="D904" s="6"/>
      <c r="E904" s="6"/>
      <c r="J904" s="7"/>
    </row>
    <row r="905" spans="3:10">
      <c r="C905" s="6"/>
      <c r="D905" s="6"/>
      <c r="E905" s="6"/>
      <c r="J905" s="7"/>
    </row>
    <row r="906" spans="3:10">
      <c r="C906" s="6"/>
      <c r="D906" s="6"/>
      <c r="E906" s="6"/>
      <c r="J906" s="7"/>
    </row>
    <row r="907" spans="3:10">
      <c r="C907" s="6"/>
      <c r="D907" s="6"/>
      <c r="E907" s="6"/>
      <c r="J907" s="7"/>
    </row>
    <row r="908" spans="3:10">
      <c r="C908" s="6"/>
      <c r="D908" s="6"/>
      <c r="E908" s="6"/>
      <c r="J908" s="7"/>
    </row>
    <row r="909" spans="3:10">
      <c r="C909" s="6"/>
      <c r="D909" s="6"/>
      <c r="E909" s="6"/>
      <c r="J909" s="7"/>
    </row>
    <row r="910" spans="3:10">
      <c r="C910" s="6"/>
      <c r="D910" s="6"/>
      <c r="E910" s="6"/>
      <c r="J910" s="7"/>
    </row>
    <row r="911" spans="3:10">
      <c r="C911" s="6"/>
      <c r="D911" s="6"/>
      <c r="E911" s="6"/>
      <c r="J911" s="7"/>
    </row>
    <row r="912" spans="3:10">
      <c r="C912" s="6"/>
      <c r="D912" s="6"/>
      <c r="E912" s="6"/>
      <c r="J912" s="7"/>
    </row>
    <row r="913" spans="3:10">
      <c r="C913" s="6"/>
      <c r="D913" s="6"/>
      <c r="E913" s="6"/>
      <c r="J913" s="7"/>
    </row>
    <row r="914" spans="3:10">
      <c r="C914" s="6"/>
      <c r="D914" s="6"/>
      <c r="E914" s="6"/>
      <c r="J914" s="7"/>
    </row>
    <row r="915" spans="3:10">
      <c r="C915" s="6"/>
      <c r="D915" s="6"/>
      <c r="E915" s="6"/>
      <c r="J915" s="7"/>
    </row>
    <row r="916" spans="3:10">
      <c r="C916" s="6"/>
      <c r="D916" s="6"/>
      <c r="E916" s="6"/>
      <c r="J916" s="7"/>
    </row>
    <row r="917" spans="3:10">
      <c r="C917" s="6"/>
      <c r="D917" s="6"/>
      <c r="E917" s="6"/>
      <c r="J917" s="7"/>
    </row>
    <row r="918" spans="3:10">
      <c r="C918" s="6"/>
      <c r="D918" s="6"/>
      <c r="E918" s="6"/>
      <c r="J918" s="7"/>
    </row>
    <row r="919" spans="3:10">
      <c r="C919" s="6"/>
      <c r="D919" s="6"/>
      <c r="E919" s="6"/>
      <c r="J919" s="7"/>
    </row>
    <row r="920" spans="3:10">
      <c r="C920" s="6"/>
      <c r="D920" s="6"/>
      <c r="E920" s="6"/>
      <c r="J920" s="7"/>
    </row>
    <row r="921" spans="3:10">
      <c r="C921" s="6"/>
      <c r="D921" s="6"/>
      <c r="E921" s="6"/>
      <c r="J921" s="7"/>
    </row>
    <row r="922" spans="3:10">
      <c r="C922" s="6"/>
      <c r="D922" s="6"/>
      <c r="E922" s="6"/>
      <c r="J922" s="7"/>
    </row>
    <row r="923" spans="3:10">
      <c r="C923" s="6"/>
      <c r="D923" s="6"/>
      <c r="E923" s="6"/>
      <c r="J923" s="7"/>
    </row>
    <row r="924" spans="3:10">
      <c r="C924" s="6"/>
      <c r="D924" s="6"/>
      <c r="E924" s="6"/>
      <c r="J924" s="7"/>
    </row>
    <row r="925" spans="3:10">
      <c r="C925" s="6"/>
      <c r="D925" s="6"/>
      <c r="E925" s="6"/>
      <c r="J925" s="7"/>
    </row>
    <row r="926" spans="3:10">
      <c r="C926" s="6"/>
      <c r="D926" s="6"/>
      <c r="E926" s="6"/>
      <c r="J926" s="7"/>
    </row>
    <row r="927" spans="3:10">
      <c r="C927" s="6"/>
      <c r="D927" s="6"/>
      <c r="E927" s="6"/>
      <c r="J927" s="7"/>
    </row>
    <row r="928" spans="3:10">
      <c r="C928" s="6"/>
      <c r="D928" s="6"/>
      <c r="E928" s="6"/>
      <c r="J928" s="7"/>
    </row>
    <row r="929" spans="3:10">
      <c r="C929" s="6"/>
      <c r="D929" s="6"/>
      <c r="E929" s="6"/>
      <c r="J929" s="7"/>
    </row>
    <row r="930" spans="3:10">
      <c r="C930" s="6"/>
      <c r="D930" s="6"/>
      <c r="E930" s="6"/>
      <c r="J930" s="7"/>
    </row>
    <row r="931" spans="3:10">
      <c r="C931" s="6"/>
      <c r="D931" s="6"/>
      <c r="E931" s="6"/>
      <c r="J931" s="7"/>
    </row>
    <row r="932" spans="3:10">
      <c r="C932" s="6"/>
      <c r="D932" s="6"/>
      <c r="E932" s="6"/>
      <c r="J932" s="7"/>
    </row>
    <row r="933" spans="3:10">
      <c r="C933" s="6"/>
      <c r="D933" s="6"/>
      <c r="E933" s="6"/>
      <c r="J933" s="7"/>
    </row>
    <row r="934" spans="3:10">
      <c r="C934" s="6"/>
      <c r="D934" s="6"/>
      <c r="E934" s="6"/>
      <c r="J934" s="7"/>
    </row>
    <row r="935" spans="3:10">
      <c r="C935" s="6"/>
      <c r="D935" s="6"/>
      <c r="E935" s="6"/>
      <c r="J935" s="7"/>
    </row>
    <row r="936" spans="3:10">
      <c r="C936" s="6"/>
      <c r="D936" s="6"/>
      <c r="E936" s="6"/>
      <c r="J936" s="7"/>
    </row>
    <row r="937" spans="3:10">
      <c r="C937" s="6"/>
      <c r="D937" s="6"/>
      <c r="E937" s="6"/>
      <c r="J937" s="7"/>
    </row>
    <row r="938" spans="3:10">
      <c r="C938" s="6"/>
      <c r="D938" s="6"/>
      <c r="E938" s="6"/>
      <c r="J938" s="7"/>
    </row>
    <row r="939" spans="3:10">
      <c r="C939" s="6"/>
      <c r="D939" s="6"/>
      <c r="E939" s="6"/>
      <c r="J939" s="7"/>
    </row>
    <row r="940" spans="3:10">
      <c r="C940" s="6"/>
      <c r="D940" s="6"/>
      <c r="E940" s="6"/>
      <c r="J940" s="7"/>
    </row>
    <row r="941" spans="3:10">
      <c r="C941" s="6"/>
      <c r="D941" s="6"/>
      <c r="E941" s="6"/>
      <c r="J941" s="7"/>
    </row>
    <row r="942" spans="3:10">
      <c r="C942" s="6"/>
      <c r="D942" s="6"/>
      <c r="E942" s="6"/>
      <c r="J942" s="7"/>
    </row>
    <row r="943" spans="3:10">
      <c r="C943" s="6"/>
      <c r="D943" s="6"/>
      <c r="E943" s="6"/>
      <c r="J943" s="7"/>
    </row>
    <row r="944" spans="3:10">
      <c r="C944" s="6"/>
      <c r="D944" s="6"/>
      <c r="E944" s="6"/>
      <c r="J944" s="7"/>
    </row>
    <row r="945" spans="3:10">
      <c r="C945" s="6"/>
      <c r="D945" s="6"/>
      <c r="E945" s="6"/>
      <c r="J945" s="7"/>
    </row>
    <row r="946" spans="3:10">
      <c r="C946" s="6"/>
      <c r="D946" s="6"/>
      <c r="E946" s="6"/>
      <c r="J946" s="7"/>
    </row>
    <row r="947" spans="3:10">
      <c r="C947" s="6"/>
      <c r="D947" s="6"/>
      <c r="E947" s="6"/>
      <c r="J947" s="7"/>
    </row>
    <row r="948" spans="3:10">
      <c r="C948" s="6"/>
      <c r="D948" s="6"/>
      <c r="E948" s="6"/>
      <c r="J948" s="7"/>
    </row>
    <row r="949" spans="3:10">
      <c r="C949" s="6"/>
      <c r="D949" s="6"/>
      <c r="E949" s="6"/>
      <c r="J949" s="7"/>
    </row>
    <row r="950" spans="3:10">
      <c r="C950" s="6"/>
      <c r="D950" s="6"/>
      <c r="E950" s="6"/>
      <c r="J950" s="7"/>
    </row>
    <row r="951" spans="3:10">
      <c r="C951" s="6"/>
      <c r="D951" s="6"/>
      <c r="E951" s="6"/>
      <c r="J951" s="7"/>
    </row>
    <row r="952" spans="3:10">
      <c r="C952" s="6"/>
      <c r="D952" s="6"/>
      <c r="E952" s="6"/>
      <c r="J952" s="7"/>
    </row>
    <row r="953" spans="3:10">
      <c r="C953" s="6"/>
      <c r="D953" s="6"/>
      <c r="E953" s="6"/>
      <c r="J953" s="7"/>
    </row>
    <row r="954" spans="3:10">
      <c r="C954" s="6"/>
      <c r="D954" s="6"/>
      <c r="E954" s="6"/>
      <c r="J954" s="7"/>
    </row>
    <row r="955" spans="3:10">
      <c r="C955" s="6"/>
      <c r="D955" s="6"/>
      <c r="E955" s="6"/>
      <c r="J955" s="7"/>
    </row>
    <row r="956" spans="3:10">
      <c r="C956" s="6"/>
      <c r="D956" s="6"/>
      <c r="E956" s="6"/>
      <c r="J956" s="7"/>
    </row>
    <row r="957" spans="3:10">
      <c r="C957" s="6"/>
      <c r="D957" s="6"/>
      <c r="E957" s="6"/>
      <c r="J957" s="7"/>
    </row>
    <row r="958" spans="3:10">
      <c r="C958" s="6"/>
      <c r="D958" s="6"/>
      <c r="E958" s="6"/>
      <c r="J958" s="7"/>
    </row>
    <row r="959" spans="3:10">
      <c r="C959" s="6"/>
      <c r="D959" s="6"/>
      <c r="E959" s="6"/>
      <c r="J959" s="7"/>
    </row>
    <row r="960" spans="3:10">
      <c r="C960" s="6"/>
      <c r="D960" s="6"/>
      <c r="E960" s="6"/>
      <c r="J960" s="7"/>
    </row>
    <row r="961" spans="3:10">
      <c r="C961" s="6"/>
      <c r="D961" s="6"/>
      <c r="E961" s="6"/>
      <c r="J961" s="7"/>
    </row>
    <row r="962" spans="3:10">
      <c r="C962" s="6"/>
      <c r="D962" s="6"/>
      <c r="E962" s="6"/>
      <c r="J962" s="7"/>
    </row>
    <row r="963" spans="3:10">
      <c r="C963" s="6"/>
      <c r="D963" s="6"/>
      <c r="E963" s="6"/>
      <c r="J963" s="7"/>
    </row>
    <row r="964" spans="3:10">
      <c r="C964" s="6"/>
      <c r="D964" s="6"/>
      <c r="E964" s="6"/>
      <c r="J964" s="7"/>
    </row>
    <row r="965" spans="3:10">
      <c r="C965" s="6"/>
      <c r="D965" s="6"/>
      <c r="E965" s="6"/>
      <c r="J965" s="7"/>
    </row>
    <row r="966" spans="3:10">
      <c r="C966" s="6"/>
      <c r="D966" s="6"/>
      <c r="E966" s="6"/>
      <c r="J966" s="7"/>
    </row>
    <row r="967" spans="3:10">
      <c r="C967" s="6"/>
      <c r="D967" s="6"/>
      <c r="E967" s="6"/>
      <c r="J967" s="7"/>
    </row>
    <row r="968" spans="3:10">
      <c r="C968" s="6"/>
      <c r="D968" s="6"/>
      <c r="E968" s="6"/>
      <c r="J968" s="7"/>
    </row>
    <row r="969" spans="3:10">
      <c r="C969" s="6"/>
      <c r="D969" s="6"/>
      <c r="E969" s="6"/>
      <c r="J969" s="7"/>
    </row>
    <row r="970" spans="3:10">
      <c r="C970" s="6"/>
      <c r="D970" s="6"/>
      <c r="E970" s="6"/>
      <c r="J970" s="7"/>
    </row>
    <row r="971" spans="3:10">
      <c r="C971" s="6"/>
      <c r="D971" s="6"/>
      <c r="E971" s="6"/>
      <c r="J971" s="7"/>
    </row>
    <row r="972" spans="3:10">
      <c r="C972" s="6"/>
      <c r="D972" s="6"/>
      <c r="E972" s="6"/>
      <c r="J972" s="7"/>
    </row>
    <row r="973" spans="3:10">
      <c r="C973" s="6"/>
      <c r="D973" s="6"/>
      <c r="E973" s="6"/>
      <c r="J973" s="7"/>
    </row>
    <row r="974" spans="3:10">
      <c r="C974" s="6"/>
      <c r="D974" s="6"/>
      <c r="E974" s="6"/>
      <c r="J974" s="7"/>
    </row>
    <row r="975" spans="3:10">
      <c r="C975" s="6"/>
      <c r="D975" s="6"/>
      <c r="E975" s="6"/>
      <c r="J975" s="7"/>
    </row>
    <row r="976" spans="3:10">
      <c r="C976" s="6"/>
      <c r="D976" s="6"/>
      <c r="E976" s="6"/>
      <c r="J976" s="7"/>
    </row>
    <row r="977" spans="3:10">
      <c r="C977" s="6"/>
      <c r="D977" s="6"/>
      <c r="E977" s="6"/>
      <c r="J977" s="7"/>
    </row>
    <row r="978" spans="3:10">
      <c r="C978" s="6"/>
      <c r="D978" s="6"/>
      <c r="E978" s="6"/>
      <c r="J978" s="7"/>
    </row>
    <row r="979" spans="3:10">
      <c r="C979" s="6"/>
      <c r="D979" s="6"/>
      <c r="E979" s="6"/>
      <c r="J979" s="7"/>
    </row>
    <row r="980" spans="3:10">
      <c r="C980" s="6"/>
      <c r="D980" s="6"/>
      <c r="E980" s="6"/>
      <c r="J980" s="7"/>
    </row>
    <row r="981" spans="3:10">
      <c r="C981" s="6"/>
      <c r="D981" s="6"/>
      <c r="E981" s="6"/>
      <c r="J981" s="7"/>
    </row>
    <row r="982" spans="3:10">
      <c r="C982" s="6"/>
      <c r="D982" s="6"/>
      <c r="E982" s="6"/>
      <c r="J982" s="7"/>
    </row>
    <row r="983" spans="3:10">
      <c r="C983" s="6"/>
      <c r="D983" s="6"/>
      <c r="E983" s="6"/>
      <c r="J983" s="7"/>
    </row>
    <row r="984" spans="3:10">
      <c r="C984" s="6"/>
      <c r="D984" s="6"/>
      <c r="E984" s="6"/>
      <c r="J984" s="7"/>
    </row>
    <row r="985" spans="3:10">
      <c r="C985" s="6"/>
      <c r="D985" s="6"/>
      <c r="E985" s="6"/>
      <c r="J985" s="7"/>
    </row>
    <row r="986" spans="3:10">
      <c r="C986" s="6"/>
      <c r="D986" s="6"/>
      <c r="E986" s="6"/>
      <c r="J986" s="7"/>
    </row>
    <row r="987" spans="3:10">
      <c r="C987" s="6"/>
      <c r="D987" s="6"/>
      <c r="E987" s="6"/>
      <c r="J987" s="7"/>
    </row>
    <row r="988" spans="3:10">
      <c r="C988" s="6"/>
      <c r="D988" s="6"/>
      <c r="E988" s="6"/>
      <c r="J988" s="7"/>
    </row>
    <row r="989" spans="3:10">
      <c r="C989" s="6"/>
      <c r="D989" s="6"/>
      <c r="E989" s="6"/>
      <c r="J989" s="7"/>
    </row>
    <row r="990" spans="3:10">
      <c r="C990" s="6"/>
      <c r="D990" s="6"/>
      <c r="E990" s="6"/>
      <c r="J990" s="7"/>
    </row>
    <row r="991" spans="3:10">
      <c r="C991" s="6"/>
      <c r="D991" s="6"/>
      <c r="E991" s="6"/>
      <c r="J991" s="7"/>
    </row>
  </sheetData>
  <autoFilter ref="A3:L174"/>
  <mergeCells count="2">
    <mergeCell ref="A2:L2"/>
    <mergeCell ref="A174:L174"/>
  </mergeCells>
  <phoneticPr fontId="32" type="noConversion"/>
  <printOptions horizontalCentered="1"/>
  <pageMargins left="0" right="0" top="0.19685039370078741" bottom="0.78740157480314965" header="0.51181102362204722" footer="0"/>
  <pageSetup paperSize="9" firstPageNumber="0" orientation="portrait" horizontalDpi="300" verticalDpi="300" r:id="rId1"/>
  <headerFooter>
    <oddFooter>&amp;C第 &amp;P 页，共 &amp;N 页</oddFooter>
  </headerFooter>
  <rowBreaks count="1" manualBreakCount="1">
    <brk id="81" max="16383" man="1"/>
  </rowBreaks>
</worksheet>
</file>

<file path=xl/worksheets/sheet6.xml><?xml version="1.0" encoding="utf-8"?>
<worksheet xmlns="http://schemas.openxmlformats.org/spreadsheetml/2006/main" xmlns:r="http://schemas.openxmlformats.org/officeDocument/2006/relationships">
  <dimension ref="A1"/>
  <sheetViews>
    <sheetView workbookViewId="0">
      <selection activeCell="C34" sqref="C34"/>
    </sheetView>
  </sheetViews>
  <sheetFormatPr defaultRowHeight="13.5"/>
  <cols>
    <col min="3" max="3" width="11.625" customWidth="1"/>
  </cols>
  <sheetData/>
  <phoneticPr fontId="32"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dimension ref="A1:R1047"/>
  <sheetViews>
    <sheetView workbookViewId="0">
      <pane ySplit="3" topLeftCell="A4" activePane="bottomLeft" state="frozen"/>
      <selection pane="bottomLeft" activeCell="D4" sqref="D4"/>
    </sheetView>
  </sheetViews>
  <sheetFormatPr defaultColWidth="9" defaultRowHeight="16.5"/>
  <cols>
    <col min="1" max="1" width="5.5" style="210" customWidth="1"/>
    <col min="2" max="2" width="15.875" style="106" customWidth="1"/>
    <col min="3" max="5" width="14.625" style="96" customWidth="1"/>
    <col min="6" max="6" width="10.625" style="138" hidden="1" customWidth="1"/>
    <col min="7" max="7" width="11.875" style="138" hidden="1" customWidth="1"/>
    <col min="8" max="8" width="9.25" style="138" hidden="1" customWidth="1"/>
    <col min="9" max="9" width="12.625" style="138" hidden="1" customWidth="1"/>
    <col min="10" max="10" width="10" style="113" customWidth="1"/>
    <col min="11" max="11" width="15.5" style="138" customWidth="1"/>
    <col min="12" max="12" width="10.875" style="140" customWidth="1"/>
    <col min="13" max="13" width="6.75" style="138" customWidth="1"/>
    <col min="14" max="15" width="14.5" style="138" customWidth="1"/>
    <col min="16" max="16" width="15.25" style="138" customWidth="1"/>
    <col min="17" max="17" width="8.75" style="138" customWidth="1"/>
    <col min="18" max="18" width="17.625" style="138" customWidth="1"/>
    <col min="19" max="1025" width="8.75" style="138" customWidth="1"/>
    <col min="1026" max="16384" width="9" style="138"/>
  </cols>
  <sheetData>
    <row r="1" spans="1:18">
      <c r="A1" s="136" t="s">
        <v>299</v>
      </c>
      <c r="C1" s="137"/>
      <c r="D1" s="137"/>
      <c r="E1" s="137"/>
      <c r="J1" s="139"/>
    </row>
    <row r="2" spans="1:18" ht="66.75" customHeight="1" thickBot="1">
      <c r="A2" s="243" t="s">
        <v>427</v>
      </c>
      <c r="B2" s="244"/>
      <c r="C2" s="244"/>
      <c r="D2" s="244"/>
      <c r="E2" s="244"/>
      <c r="F2" s="244"/>
      <c r="G2" s="244"/>
      <c r="H2" s="244"/>
      <c r="I2" s="244"/>
      <c r="J2" s="244"/>
      <c r="K2" s="244"/>
      <c r="L2" s="244"/>
    </row>
    <row r="3" spans="1:18" ht="40.5" customHeight="1">
      <c r="A3" s="141" t="s">
        <v>1</v>
      </c>
      <c r="B3" s="107" t="s">
        <v>2</v>
      </c>
      <c r="C3" s="107" t="s">
        <v>3</v>
      </c>
      <c r="D3" s="107" t="s">
        <v>400</v>
      </c>
      <c r="E3" s="107" t="s">
        <v>5</v>
      </c>
      <c r="F3" s="142"/>
      <c r="G3" s="142"/>
      <c r="H3" s="142"/>
      <c r="I3" s="143"/>
      <c r="J3" s="107" t="s">
        <v>6</v>
      </c>
      <c r="K3" s="107" t="s">
        <v>7</v>
      </c>
      <c r="L3" s="144" t="s">
        <v>8</v>
      </c>
      <c r="N3" s="140"/>
      <c r="O3" s="140"/>
    </row>
    <row r="4" spans="1:18" ht="30" customHeight="1">
      <c r="A4" s="145" t="s">
        <v>283</v>
      </c>
      <c r="B4" s="99" t="s">
        <v>287</v>
      </c>
      <c r="C4" s="146">
        <f>C5+'冠名基金收支明细 (2022)'!C4</f>
        <v>30702581.93</v>
      </c>
      <c r="D4" s="146">
        <f>D5+'冠名基金收支明细 (2022)'!D4</f>
        <v>26217909.420000002</v>
      </c>
      <c r="E4" s="146">
        <f>SUM(E6,E9,E12,E15,E18,E21,E24,E27,E30,E31,E34,E37,E40,E43,E46,E49,E52,E55,E58,E60,E63,E66,E69,E72,E75,E78,E81,E84,E87,E90,E93,E96,E99,E102,E105,E108,E111,E113,E115,E117,E119,E141,E144,E147,E150,E153,E156,E176,E179,E182,E185,E195,E198,E201,E204,E207,E210,E213,E218,E221,E216,E224,E226,E228)</f>
        <v>4484672.51</v>
      </c>
      <c r="F4" s="147"/>
      <c r="G4" s="147"/>
      <c r="H4" s="147"/>
      <c r="I4" s="148"/>
      <c r="J4" s="97" t="s">
        <v>9</v>
      </c>
      <c r="K4" s="97" t="s">
        <v>9</v>
      </c>
      <c r="L4" s="149" t="s">
        <v>338</v>
      </c>
      <c r="N4" s="150">
        <f>C5+'冠名基金收支明细 (2022)'!C4</f>
        <v>30702581.93</v>
      </c>
      <c r="O4" s="150">
        <f>D5+'冠名基金收支明细 (2022)'!D4</f>
        <v>26217909.420000002</v>
      </c>
      <c r="P4" s="150">
        <f>E5+'冠名基金收支明细 (2022)'!E4</f>
        <v>4484672.5100000007</v>
      </c>
      <c r="R4" s="151"/>
    </row>
    <row r="5" spans="1:18" ht="30" customHeight="1">
      <c r="A5" s="145" t="s">
        <v>283</v>
      </c>
      <c r="B5" s="108" t="s">
        <v>347</v>
      </c>
      <c r="C5" s="146">
        <f>SUM(C6,C9,C12,C15,C18,C21,C24,C27,C30,C31,C34,C37,C40,C43,C46,C49,C52,C55,C60,C63,C66,C69,C72,C75,C78,C81,C84,C86,C119,C141,C144,C147,C150,C153,C156,C176,C179,C182,C185,C195,C198,C201,C204,C207,C210,C213,C218,C221,C90,C93,C96,C99,C102,C105,C108,C58,C111,C113,C115,C224,C226,C117,C216,C228)</f>
        <v>8163633.9000000004</v>
      </c>
      <c r="D5" s="146">
        <f>SUM(D6,D9,D12,D15,D18,D21,D24,D27,D30,D31,D34,D37,D40,D43,D46,D49,D52,D55,D60,D63,D66,D69,D72,D75,D78,D81,D84,D119,D141,D144,D147,D150,D153,D156,D176,D179,D182,D185,D195,D198,D201,D204,D207,D210,D213,D218,D221,D90,D93,D96,D99,D102,D105,D108,D58,D87,D111,D113,D115,D117,D224,D226,D216,D228)</f>
        <v>7901278</v>
      </c>
      <c r="E5" s="146">
        <f>SUM(E8,E11,E14,E17,E20,E23,E26,E29,E33,E36,E39,E42,E45,E48,E51,E54,E57,E62,E65,E68,E71,E74,E77,E80,E83,E86,E122,E125,E128,E131,E134,E140,E143,E146,E149,E152,E155,E159,E162,E165,E168,E171,E178,E181,E184,E188,E191,E194,E197,E200,E203,E206,E209,E212,E215,E220,E223,E92,E95,E98,E101,E104,E107,E110,E59,E112,E114,E116,E118,E137,E173,E175,E225,E227,E89,E217,E229)</f>
        <v>262355.90000000002</v>
      </c>
      <c r="F5" s="147"/>
      <c r="G5" s="147"/>
      <c r="H5" s="147"/>
      <c r="I5" s="148"/>
      <c r="J5" s="97" t="s">
        <v>9</v>
      </c>
      <c r="K5" s="97" t="s">
        <v>9</v>
      </c>
      <c r="L5" s="152" t="s">
        <v>339</v>
      </c>
      <c r="N5" s="153">
        <f>C5-D5</f>
        <v>262355.90000000037</v>
      </c>
    </row>
    <row r="6" spans="1:18" s="158" customFormat="1" ht="30" customHeight="1">
      <c r="A6" s="154" t="s">
        <v>13</v>
      </c>
      <c r="B6" s="104" t="s">
        <v>14</v>
      </c>
      <c r="C6" s="96">
        <f>C8</f>
        <v>120000</v>
      </c>
      <c r="D6" s="96">
        <f>D8</f>
        <v>140000</v>
      </c>
      <c r="E6" s="96">
        <f>E7+E8</f>
        <v>401688</v>
      </c>
      <c r="F6" s="155"/>
      <c r="G6" s="155"/>
      <c r="H6" s="155"/>
      <c r="I6" s="155"/>
      <c r="J6" s="113" t="s">
        <v>15</v>
      </c>
      <c r="K6" s="156" t="s">
        <v>16</v>
      </c>
      <c r="L6" s="157" t="s">
        <v>17</v>
      </c>
      <c r="N6" s="159"/>
      <c r="O6" s="159"/>
      <c r="R6" s="159"/>
    </row>
    <row r="7" spans="1:18" s="158" customFormat="1" ht="30" customHeight="1">
      <c r="A7" s="154"/>
      <c r="B7" s="109" t="s">
        <v>348</v>
      </c>
      <c r="C7" s="97" t="s">
        <v>9</v>
      </c>
      <c r="D7" s="97" t="s">
        <v>9</v>
      </c>
      <c r="E7" s="98">
        <f>'冠名基金收支明细 (2022)'!E6</f>
        <v>421688</v>
      </c>
      <c r="F7" s="155"/>
      <c r="G7" s="155"/>
      <c r="H7" s="155"/>
      <c r="I7" s="155"/>
      <c r="J7" s="113" t="s">
        <v>15</v>
      </c>
      <c r="K7" s="156" t="s">
        <v>16</v>
      </c>
      <c r="L7" s="157" t="s">
        <v>17</v>
      </c>
      <c r="N7" s="159"/>
      <c r="O7" s="159"/>
      <c r="R7" s="159"/>
    </row>
    <row r="8" spans="1:18" s="158" customFormat="1" ht="30" customHeight="1">
      <c r="A8" s="154"/>
      <c r="B8" s="109" t="s">
        <v>347</v>
      </c>
      <c r="C8" s="98">
        <v>120000</v>
      </c>
      <c r="D8" s="98">
        <v>140000</v>
      </c>
      <c r="E8" s="98">
        <f>C8-D8</f>
        <v>-20000</v>
      </c>
      <c r="F8" s="98"/>
      <c r="G8" s="98"/>
      <c r="H8" s="98"/>
      <c r="I8" s="98"/>
      <c r="J8" s="113" t="s">
        <v>15</v>
      </c>
      <c r="K8" s="156" t="s">
        <v>16</v>
      </c>
      <c r="L8" s="157" t="s">
        <v>17</v>
      </c>
      <c r="N8" s="159"/>
      <c r="R8" s="159"/>
    </row>
    <row r="9" spans="1:18" s="158" customFormat="1" ht="30" hidden="1" customHeight="1">
      <c r="A9" s="154" t="s">
        <v>21</v>
      </c>
      <c r="B9" s="105" t="s">
        <v>22</v>
      </c>
      <c r="C9" s="96">
        <v>0</v>
      </c>
      <c r="D9" s="96">
        <v>0</v>
      </c>
      <c r="E9" s="96">
        <f>E10+E11</f>
        <v>0</v>
      </c>
      <c r="F9" s="96"/>
      <c r="G9" s="160"/>
      <c r="H9" s="109"/>
      <c r="I9" s="161"/>
      <c r="J9" s="113" t="s">
        <v>23</v>
      </c>
      <c r="K9" s="156" t="s">
        <v>24</v>
      </c>
      <c r="L9" s="157" t="s">
        <v>25</v>
      </c>
      <c r="O9" s="159"/>
    </row>
    <row r="10" spans="1:18" s="158" customFormat="1" ht="30" hidden="1" customHeight="1">
      <c r="A10" s="154"/>
      <c r="B10" s="109" t="s">
        <v>348</v>
      </c>
      <c r="C10" s="97" t="s">
        <v>9</v>
      </c>
      <c r="D10" s="97" t="s">
        <v>9</v>
      </c>
      <c r="E10" s="98">
        <f>'冠名基金收支明细 (2022)'!E9</f>
        <v>0</v>
      </c>
      <c r="F10" s="96"/>
      <c r="G10" s="160"/>
      <c r="H10" s="109"/>
      <c r="I10" s="161"/>
      <c r="J10" s="113" t="s">
        <v>23</v>
      </c>
      <c r="K10" s="156" t="s">
        <v>24</v>
      </c>
      <c r="L10" s="157" t="s">
        <v>25</v>
      </c>
    </row>
    <row r="11" spans="1:18" s="158" customFormat="1" ht="30" hidden="1" customHeight="1">
      <c r="A11" s="154"/>
      <c r="B11" s="109" t="s">
        <v>347</v>
      </c>
      <c r="C11" s="98">
        <v>0</v>
      </c>
      <c r="D11" s="98">
        <v>0</v>
      </c>
      <c r="E11" s="98">
        <v>0</v>
      </c>
      <c r="F11" s="96"/>
      <c r="G11" s="160"/>
      <c r="H11" s="109"/>
      <c r="I11" s="161"/>
      <c r="J11" s="113" t="s">
        <v>23</v>
      </c>
      <c r="K11" s="156" t="s">
        <v>24</v>
      </c>
      <c r="L11" s="157" t="s">
        <v>25</v>
      </c>
    </row>
    <row r="12" spans="1:18" s="158" customFormat="1" ht="30" customHeight="1">
      <c r="A12" s="154" t="s">
        <v>26</v>
      </c>
      <c r="B12" s="104" t="s">
        <v>27</v>
      </c>
      <c r="C12" s="96">
        <v>0</v>
      </c>
      <c r="D12" s="96">
        <v>0</v>
      </c>
      <c r="E12" s="96">
        <f>E13+E14</f>
        <v>20000</v>
      </c>
      <c r="F12" s="96"/>
      <c r="G12" s="160"/>
      <c r="H12" s="109"/>
      <c r="I12" s="161"/>
      <c r="J12" s="113" t="s">
        <v>28</v>
      </c>
      <c r="K12" s="162" t="s">
        <v>29</v>
      </c>
      <c r="L12" s="157" t="s">
        <v>30</v>
      </c>
    </row>
    <row r="13" spans="1:18" s="158" customFormat="1" ht="30" customHeight="1">
      <c r="A13" s="154"/>
      <c r="B13" s="109" t="s">
        <v>348</v>
      </c>
      <c r="C13" s="97" t="s">
        <v>9</v>
      </c>
      <c r="D13" s="97" t="s">
        <v>9</v>
      </c>
      <c r="E13" s="98">
        <f>'冠名基金收支明细 (2022)'!E12</f>
        <v>20000</v>
      </c>
      <c r="F13" s="96"/>
      <c r="G13" s="160"/>
      <c r="H13" s="109"/>
      <c r="I13" s="161"/>
      <c r="J13" s="113" t="s">
        <v>28</v>
      </c>
      <c r="K13" s="162" t="s">
        <v>29</v>
      </c>
      <c r="L13" s="157" t="s">
        <v>30</v>
      </c>
    </row>
    <row r="14" spans="1:18" s="158" customFormat="1" ht="30" hidden="1" customHeight="1">
      <c r="A14" s="154"/>
      <c r="B14" s="109" t="s">
        <v>347</v>
      </c>
      <c r="C14" s="98">
        <v>0</v>
      </c>
      <c r="D14" s="98">
        <v>0</v>
      </c>
      <c r="E14" s="98">
        <v>0</v>
      </c>
      <c r="F14" s="96"/>
      <c r="G14" s="160"/>
      <c r="H14" s="109"/>
      <c r="I14" s="161"/>
      <c r="J14" s="113" t="s">
        <v>28</v>
      </c>
      <c r="K14" s="162" t="s">
        <v>29</v>
      </c>
      <c r="L14" s="157" t="s">
        <v>30</v>
      </c>
    </row>
    <row r="15" spans="1:18" s="158" customFormat="1" ht="30" customHeight="1">
      <c r="A15" s="154" t="s">
        <v>31</v>
      </c>
      <c r="B15" s="104" t="s">
        <v>32</v>
      </c>
      <c r="C15" s="96">
        <v>0</v>
      </c>
      <c r="D15" s="96">
        <v>0</v>
      </c>
      <c r="E15" s="96">
        <f>E16+E17</f>
        <v>1520</v>
      </c>
      <c r="F15" s="96"/>
      <c r="G15" s="160"/>
      <c r="H15" s="109"/>
      <c r="I15" s="161"/>
      <c r="J15" s="113" t="s">
        <v>33</v>
      </c>
      <c r="K15" s="156" t="s">
        <v>34</v>
      </c>
      <c r="L15" s="157" t="s">
        <v>35</v>
      </c>
    </row>
    <row r="16" spans="1:18" s="158" customFormat="1" ht="30" customHeight="1">
      <c r="A16" s="154"/>
      <c r="B16" s="109" t="s">
        <v>348</v>
      </c>
      <c r="C16" s="97" t="s">
        <v>9</v>
      </c>
      <c r="D16" s="97" t="s">
        <v>9</v>
      </c>
      <c r="E16" s="98">
        <f>'冠名基金收支明细 (2022)'!E15</f>
        <v>1520</v>
      </c>
      <c r="F16" s="96"/>
      <c r="G16" s="160"/>
      <c r="H16" s="109"/>
      <c r="I16" s="161"/>
      <c r="J16" s="113" t="s">
        <v>33</v>
      </c>
      <c r="K16" s="156" t="s">
        <v>34</v>
      </c>
      <c r="L16" s="157" t="s">
        <v>35</v>
      </c>
    </row>
    <row r="17" spans="1:12" s="158" customFormat="1" ht="30" hidden="1" customHeight="1">
      <c r="A17" s="154"/>
      <c r="B17" s="109" t="s">
        <v>347</v>
      </c>
      <c r="C17" s="98">
        <v>0</v>
      </c>
      <c r="D17" s="98">
        <v>0</v>
      </c>
      <c r="E17" s="98">
        <v>0</v>
      </c>
      <c r="F17" s="96"/>
      <c r="G17" s="160"/>
      <c r="H17" s="109"/>
      <c r="I17" s="161"/>
      <c r="J17" s="113" t="s">
        <v>33</v>
      </c>
      <c r="K17" s="156" t="s">
        <v>34</v>
      </c>
      <c r="L17" s="157" t="s">
        <v>35</v>
      </c>
    </row>
    <row r="18" spans="1:12" s="158" customFormat="1" ht="30" customHeight="1">
      <c r="A18" s="154" t="s">
        <v>36</v>
      </c>
      <c r="B18" s="104" t="s">
        <v>37</v>
      </c>
      <c r="C18" s="96">
        <f>C20</f>
        <v>0</v>
      </c>
      <c r="D18" s="96">
        <f>D20</f>
        <v>0</v>
      </c>
      <c r="E18" s="96">
        <f>E19+E20</f>
        <v>18350</v>
      </c>
      <c r="F18" s="96"/>
      <c r="G18" s="160"/>
      <c r="H18" s="109"/>
      <c r="I18" s="161"/>
      <c r="J18" s="113" t="s">
        <v>38</v>
      </c>
      <c r="K18" s="156" t="s">
        <v>39</v>
      </c>
      <c r="L18" s="157" t="s">
        <v>40</v>
      </c>
    </row>
    <row r="19" spans="1:12" s="158" customFormat="1" ht="30" customHeight="1">
      <c r="A19" s="163"/>
      <c r="B19" s="109" t="s">
        <v>348</v>
      </c>
      <c r="C19" s="97" t="s">
        <v>9</v>
      </c>
      <c r="D19" s="97" t="s">
        <v>9</v>
      </c>
      <c r="E19" s="98">
        <f>'冠名基金收支明细 (2022)'!E18</f>
        <v>18350</v>
      </c>
      <c r="F19" s="96"/>
      <c r="G19" s="160"/>
      <c r="H19" s="109"/>
      <c r="I19" s="161"/>
      <c r="J19" s="164" t="s">
        <v>38</v>
      </c>
      <c r="K19" s="156" t="s">
        <v>39</v>
      </c>
      <c r="L19" s="157" t="s">
        <v>40</v>
      </c>
    </row>
    <row r="20" spans="1:12" s="158" customFormat="1" ht="30" hidden="1" customHeight="1">
      <c r="A20" s="163"/>
      <c r="B20" s="109" t="s">
        <v>347</v>
      </c>
      <c r="C20" s="98">
        <v>0</v>
      </c>
      <c r="D20" s="98">
        <v>0</v>
      </c>
      <c r="E20" s="98">
        <v>0</v>
      </c>
      <c r="F20" s="96"/>
      <c r="G20" s="160"/>
      <c r="H20" s="109"/>
      <c r="I20" s="161"/>
      <c r="J20" s="164" t="s">
        <v>38</v>
      </c>
      <c r="K20" s="156" t="s">
        <v>39</v>
      </c>
      <c r="L20" s="157" t="s">
        <v>40</v>
      </c>
    </row>
    <row r="21" spans="1:12" s="158" customFormat="1" ht="30" customHeight="1">
      <c r="A21" s="154" t="s">
        <v>41</v>
      </c>
      <c r="B21" s="104" t="s">
        <v>42</v>
      </c>
      <c r="C21" s="96">
        <f>C23</f>
        <v>0</v>
      </c>
      <c r="D21" s="96">
        <f>D23</f>
        <v>0</v>
      </c>
      <c r="E21" s="96">
        <f>E22+E23</f>
        <v>5513.7599999999948</v>
      </c>
      <c r="F21" s="96"/>
      <c r="G21" s="160"/>
      <c r="H21" s="109"/>
      <c r="I21" s="161"/>
      <c r="J21" s="113" t="s">
        <v>33</v>
      </c>
      <c r="K21" s="156" t="s">
        <v>43</v>
      </c>
      <c r="L21" s="157" t="s">
        <v>44</v>
      </c>
    </row>
    <row r="22" spans="1:12" s="158" customFormat="1" ht="30" customHeight="1">
      <c r="A22" s="163"/>
      <c r="B22" s="109" t="s">
        <v>348</v>
      </c>
      <c r="C22" s="97" t="s">
        <v>9</v>
      </c>
      <c r="D22" s="97" t="s">
        <v>9</v>
      </c>
      <c r="E22" s="98">
        <f>'冠名基金收支明细 (2022)'!E21</f>
        <v>5513.7599999999948</v>
      </c>
      <c r="F22" s="96"/>
      <c r="G22" s="160"/>
      <c r="H22" s="109"/>
      <c r="I22" s="161"/>
      <c r="J22" s="164" t="s">
        <v>33</v>
      </c>
      <c r="K22" s="156" t="s">
        <v>43</v>
      </c>
      <c r="L22" s="157" t="s">
        <v>44</v>
      </c>
    </row>
    <row r="23" spans="1:12" s="158" customFormat="1" ht="30" hidden="1" customHeight="1">
      <c r="A23" s="163"/>
      <c r="B23" s="109" t="s">
        <v>347</v>
      </c>
      <c r="C23" s="98">
        <v>0</v>
      </c>
      <c r="D23" s="98">
        <v>0</v>
      </c>
      <c r="E23" s="98">
        <f>C23-D23</f>
        <v>0</v>
      </c>
      <c r="F23" s="96"/>
      <c r="G23" s="160"/>
      <c r="H23" s="109"/>
      <c r="I23" s="161"/>
      <c r="J23" s="164" t="s">
        <v>33</v>
      </c>
      <c r="K23" s="156" t="s">
        <v>43</v>
      </c>
      <c r="L23" s="157" t="s">
        <v>44</v>
      </c>
    </row>
    <row r="24" spans="1:12" s="158" customFormat="1" ht="30" customHeight="1">
      <c r="A24" s="154" t="s">
        <v>46</v>
      </c>
      <c r="B24" s="104" t="s">
        <v>47</v>
      </c>
      <c r="C24" s="96">
        <f>C26</f>
        <v>0</v>
      </c>
      <c r="D24" s="96">
        <f>D26</f>
        <v>0</v>
      </c>
      <c r="E24" s="96">
        <f>E25+E26</f>
        <v>30000</v>
      </c>
      <c r="F24" s="96"/>
      <c r="G24" s="160"/>
      <c r="H24" s="109"/>
      <c r="I24" s="161"/>
      <c r="J24" s="113" t="s">
        <v>33</v>
      </c>
      <c r="K24" s="156" t="s">
        <v>48</v>
      </c>
      <c r="L24" s="157" t="s">
        <v>49</v>
      </c>
    </row>
    <row r="25" spans="1:12" s="158" customFormat="1" ht="30" customHeight="1">
      <c r="A25" s="163"/>
      <c r="B25" s="109" t="s">
        <v>348</v>
      </c>
      <c r="C25" s="97" t="s">
        <v>9</v>
      </c>
      <c r="D25" s="97" t="s">
        <v>9</v>
      </c>
      <c r="E25" s="98">
        <f>'冠名基金收支明细 (2022)'!E24</f>
        <v>30000</v>
      </c>
      <c r="F25" s="96"/>
      <c r="G25" s="160"/>
      <c r="H25" s="109"/>
      <c r="I25" s="161"/>
      <c r="J25" s="164" t="s">
        <v>33</v>
      </c>
      <c r="K25" s="156" t="s">
        <v>48</v>
      </c>
      <c r="L25" s="157" t="s">
        <v>49</v>
      </c>
    </row>
    <row r="26" spans="1:12" s="158" customFormat="1" ht="30" hidden="1" customHeight="1">
      <c r="A26" s="163"/>
      <c r="B26" s="109" t="s">
        <v>347</v>
      </c>
      <c r="C26" s="98">
        <v>0</v>
      </c>
      <c r="D26" s="98">
        <v>0</v>
      </c>
      <c r="E26" s="98">
        <v>0</v>
      </c>
      <c r="F26" s="96"/>
      <c r="G26" s="160"/>
      <c r="H26" s="109"/>
      <c r="I26" s="161"/>
      <c r="J26" s="164" t="s">
        <v>33</v>
      </c>
      <c r="K26" s="156" t="s">
        <v>48</v>
      </c>
      <c r="L26" s="157" t="s">
        <v>49</v>
      </c>
    </row>
    <row r="27" spans="1:12" s="158" customFormat="1" ht="30" customHeight="1">
      <c r="A27" s="154" t="s">
        <v>50</v>
      </c>
      <c r="B27" s="104" t="s">
        <v>51</v>
      </c>
      <c r="C27" s="96">
        <f>C29</f>
        <v>0</v>
      </c>
      <c r="D27" s="96">
        <f>D29</f>
        <v>40000</v>
      </c>
      <c r="E27" s="96">
        <f>E28+E29</f>
        <v>10000</v>
      </c>
      <c r="F27" s="96"/>
      <c r="G27" s="160"/>
      <c r="H27" s="109"/>
      <c r="I27" s="161"/>
      <c r="J27" s="113" t="s">
        <v>33</v>
      </c>
      <c r="K27" s="156" t="s">
        <v>52</v>
      </c>
      <c r="L27" s="157" t="s">
        <v>53</v>
      </c>
    </row>
    <row r="28" spans="1:12" s="158" customFormat="1" ht="30" customHeight="1">
      <c r="A28" s="163"/>
      <c r="B28" s="109" t="s">
        <v>348</v>
      </c>
      <c r="C28" s="97" t="s">
        <v>9</v>
      </c>
      <c r="D28" s="97" t="s">
        <v>9</v>
      </c>
      <c r="E28" s="98">
        <f>'冠名基金收支明细 (2022)'!E27</f>
        <v>50000</v>
      </c>
      <c r="F28" s="96"/>
      <c r="G28" s="160"/>
      <c r="H28" s="109"/>
      <c r="I28" s="161"/>
      <c r="J28" s="164" t="s">
        <v>33</v>
      </c>
      <c r="K28" s="156" t="s">
        <v>52</v>
      </c>
      <c r="L28" s="157" t="s">
        <v>53</v>
      </c>
    </row>
    <row r="29" spans="1:12" s="158" customFormat="1" ht="30" customHeight="1">
      <c r="A29" s="163"/>
      <c r="B29" s="109" t="s">
        <v>347</v>
      </c>
      <c r="C29" s="98">
        <v>0</v>
      </c>
      <c r="D29" s="98">
        <v>40000</v>
      </c>
      <c r="E29" s="98">
        <f>C29-D29</f>
        <v>-40000</v>
      </c>
      <c r="F29" s="96"/>
      <c r="G29" s="160"/>
      <c r="H29" s="109"/>
      <c r="I29" s="161"/>
      <c r="J29" s="164" t="s">
        <v>33</v>
      </c>
      <c r="K29" s="156" t="s">
        <v>52</v>
      </c>
      <c r="L29" s="157" t="s">
        <v>53</v>
      </c>
    </row>
    <row r="30" spans="1:12" s="158" customFormat="1" ht="30" hidden="1" customHeight="1">
      <c r="A30" s="154" t="s">
        <v>54</v>
      </c>
      <c r="B30" s="104" t="s">
        <v>55</v>
      </c>
      <c r="C30" s="96">
        <v>0</v>
      </c>
      <c r="D30" s="96">
        <v>0</v>
      </c>
      <c r="E30" s="96">
        <v>0</v>
      </c>
      <c r="F30" s="96"/>
      <c r="G30" s="160"/>
      <c r="H30" s="109"/>
      <c r="I30" s="161"/>
      <c r="J30" s="113" t="s">
        <v>10</v>
      </c>
      <c r="K30" s="165" t="s">
        <v>56</v>
      </c>
      <c r="L30" s="157" t="s">
        <v>57</v>
      </c>
    </row>
    <row r="31" spans="1:12" s="158" customFormat="1" ht="30" customHeight="1">
      <c r="A31" s="154" t="s">
        <v>58</v>
      </c>
      <c r="B31" s="104" t="s">
        <v>59</v>
      </c>
      <c r="C31" s="96">
        <f>C33</f>
        <v>0</v>
      </c>
      <c r="D31" s="96">
        <f>D33</f>
        <v>0</v>
      </c>
      <c r="E31" s="96">
        <f>+E32+E33</f>
        <v>100000</v>
      </c>
      <c r="F31" s="96"/>
      <c r="G31" s="160"/>
      <c r="H31" s="109"/>
      <c r="I31" s="161"/>
      <c r="J31" s="113" t="s">
        <v>33</v>
      </c>
      <c r="K31" s="156" t="s">
        <v>60</v>
      </c>
      <c r="L31" s="157" t="s">
        <v>61</v>
      </c>
    </row>
    <row r="32" spans="1:12" s="158" customFormat="1" ht="30" customHeight="1">
      <c r="A32" s="154"/>
      <c r="B32" s="109" t="s">
        <v>348</v>
      </c>
      <c r="C32" s="97" t="s">
        <v>9</v>
      </c>
      <c r="D32" s="97" t="s">
        <v>9</v>
      </c>
      <c r="E32" s="98">
        <f>'冠名基金收支明细 (2022)'!E31</f>
        <v>100000</v>
      </c>
      <c r="F32" s="96"/>
      <c r="G32" s="160"/>
      <c r="H32" s="109"/>
      <c r="I32" s="161"/>
      <c r="J32" s="164" t="s">
        <v>33</v>
      </c>
      <c r="K32" s="156" t="s">
        <v>60</v>
      </c>
      <c r="L32" s="157" t="s">
        <v>61</v>
      </c>
    </row>
    <row r="33" spans="1:14" s="158" customFormat="1" ht="30" hidden="1" customHeight="1">
      <c r="A33" s="163"/>
      <c r="B33" s="109" t="s">
        <v>347</v>
      </c>
      <c r="C33" s="98">
        <v>0</v>
      </c>
      <c r="D33" s="98">
        <v>0</v>
      </c>
      <c r="E33" s="98">
        <f>C33-D33</f>
        <v>0</v>
      </c>
      <c r="F33" s="96"/>
      <c r="G33" s="160"/>
      <c r="H33" s="109"/>
      <c r="I33" s="161"/>
      <c r="J33" s="164" t="s">
        <v>33</v>
      </c>
      <c r="K33" s="156" t="s">
        <v>60</v>
      </c>
      <c r="L33" s="157" t="s">
        <v>61</v>
      </c>
    </row>
    <row r="34" spans="1:14" s="158" customFormat="1" ht="30" customHeight="1">
      <c r="A34" s="154" t="s">
        <v>62</v>
      </c>
      <c r="B34" s="104" t="s">
        <v>63</v>
      </c>
      <c r="C34" s="96">
        <f>C36</f>
        <v>0</v>
      </c>
      <c r="D34" s="96">
        <f>D36</f>
        <v>0</v>
      </c>
      <c r="E34" s="96">
        <f>E35+E36</f>
        <v>22457.919999999998</v>
      </c>
      <c r="F34" s="96"/>
      <c r="G34" s="160"/>
      <c r="H34" s="109"/>
      <c r="I34" s="161"/>
      <c r="J34" s="113" t="s">
        <v>38</v>
      </c>
      <c r="K34" s="156" t="s">
        <v>64</v>
      </c>
      <c r="L34" s="157" t="s">
        <v>65</v>
      </c>
    </row>
    <row r="35" spans="1:14" s="158" customFormat="1" ht="30" customHeight="1">
      <c r="A35" s="163"/>
      <c r="B35" s="110" t="s">
        <v>348</v>
      </c>
      <c r="C35" s="97" t="s">
        <v>9</v>
      </c>
      <c r="D35" s="97" t="s">
        <v>9</v>
      </c>
      <c r="E35" s="98">
        <f>'冠名基金收支明细 (2022)'!E34</f>
        <v>22457.919999999998</v>
      </c>
      <c r="F35" s="96"/>
      <c r="G35" s="160"/>
      <c r="H35" s="109"/>
      <c r="I35" s="161"/>
      <c r="J35" s="164" t="s">
        <v>38</v>
      </c>
      <c r="K35" s="156" t="s">
        <v>64</v>
      </c>
      <c r="L35" s="157" t="s">
        <v>65</v>
      </c>
      <c r="N35" s="159"/>
    </row>
    <row r="36" spans="1:14" s="158" customFormat="1" ht="30" hidden="1" customHeight="1">
      <c r="A36" s="163"/>
      <c r="B36" s="110" t="s">
        <v>347</v>
      </c>
      <c r="C36" s="98">
        <v>0</v>
      </c>
      <c r="D36" s="98">
        <v>0</v>
      </c>
      <c r="E36" s="98">
        <f>C36-D36</f>
        <v>0</v>
      </c>
      <c r="F36" s="96"/>
      <c r="G36" s="160"/>
      <c r="H36" s="109"/>
      <c r="I36" s="161"/>
      <c r="J36" s="164" t="s">
        <v>38</v>
      </c>
      <c r="K36" s="156" t="s">
        <v>64</v>
      </c>
      <c r="L36" s="157" t="s">
        <v>65</v>
      </c>
    </row>
    <row r="37" spans="1:14" s="158" customFormat="1" ht="30" customHeight="1">
      <c r="A37" s="154" t="s">
        <v>66</v>
      </c>
      <c r="B37" s="104" t="s">
        <v>67</v>
      </c>
      <c r="C37" s="96">
        <f>C39</f>
        <v>0</v>
      </c>
      <c r="D37" s="96">
        <f>D39</f>
        <v>0</v>
      </c>
      <c r="E37" s="96">
        <f>E38+E39</f>
        <v>38000</v>
      </c>
      <c r="F37" s="96">
        <v>6</v>
      </c>
      <c r="G37" s="160">
        <v>10</v>
      </c>
      <c r="H37" s="109" t="s">
        <v>68</v>
      </c>
      <c r="I37" s="161">
        <v>15312060575</v>
      </c>
      <c r="J37" s="113" t="s">
        <v>38</v>
      </c>
      <c r="K37" s="156" t="s">
        <v>69</v>
      </c>
      <c r="L37" s="157" t="s">
        <v>70</v>
      </c>
    </row>
    <row r="38" spans="1:14" s="158" customFormat="1" ht="30" customHeight="1">
      <c r="A38" s="163"/>
      <c r="B38" s="110" t="s">
        <v>348</v>
      </c>
      <c r="C38" s="97" t="s">
        <v>9</v>
      </c>
      <c r="D38" s="97" t="s">
        <v>9</v>
      </c>
      <c r="E38" s="98">
        <f>'冠名基金收支明细 (2022)'!E37</f>
        <v>38000</v>
      </c>
      <c r="F38" s="96"/>
      <c r="G38" s="160"/>
      <c r="H38" s="109"/>
      <c r="I38" s="161"/>
      <c r="J38" s="164" t="s">
        <v>38</v>
      </c>
      <c r="K38" s="156" t="s">
        <v>69</v>
      </c>
      <c r="L38" s="157" t="s">
        <v>70</v>
      </c>
    </row>
    <row r="39" spans="1:14" s="158" customFormat="1" ht="30" hidden="1" customHeight="1">
      <c r="A39" s="163"/>
      <c r="B39" s="110" t="s">
        <v>347</v>
      </c>
      <c r="C39" s="98">
        <v>0</v>
      </c>
      <c r="D39" s="98">
        <v>0</v>
      </c>
      <c r="E39" s="98">
        <v>0</v>
      </c>
      <c r="F39" s="96"/>
      <c r="G39" s="160"/>
      <c r="H39" s="109"/>
      <c r="I39" s="161"/>
      <c r="J39" s="164" t="s">
        <v>38</v>
      </c>
      <c r="K39" s="156" t="s">
        <v>69</v>
      </c>
      <c r="L39" s="157" t="s">
        <v>70</v>
      </c>
    </row>
    <row r="40" spans="1:14" s="158" customFormat="1" ht="30" customHeight="1">
      <c r="A40" s="154" t="s">
        <v>71</v>
      </c>
      <c r="B40" s="104" t="s">
        <v>72</v>
      </c>
      <c r="C40" s="96">
        <f>C42</f>
        <v>50000</v>
      </c>
      <c r="D40" s="96">
        <f>D42</f>
        <v>50000</v>
      </c>
      <c r="E40" s="96">
        <f>E41+E42</f>
        <v>0</v>
      </c>
      <c r="F40" s="96">
        <v>5</v>
      </c>
      <c r="G40" s="160">
        <v>10</v>
      </c>
      <c r="H40" s="109" t="s">
        <v>73</v>
      </c>
      <c r="I40" s="161">
        <v>13813077777</v>
      </c>
      <c r="J40" s="113" t="s">
        <v>38</v>
      </c>
      <c r="K40" s="156" t="s">
        <v>74</v>
      </c>
      <c r="L40" s="157" t="s">
        <v>75</v>
      </c>
    </row>
    <row r="41" spans="1:14" s="158" customFormat="1" ht="37.5" customHeight="1">
      <c r="A41" s="154"/>
      <c r="B41" s="108" t="s">
        <v>348</v>
      </c>
      <c r="C41" s="97" t="s">
        <v>9</v>
      </c>
      <c r="D41" s="97" t="s">
        <v>9</v>
      </c>
      <c r="E41" s="98">
        <f>'冠名基金收支明细 (2022)'!E40</f>
        <v>0</v>
      </c>
      <c r="F41" s="96"/>
      <c r="G41" s="160"/>
      <c r="H41" s="109"/>
      <c r="I41" s="161"/>
      <c r="J41" s="164" t="s">
        <v>38</v>
      </c>
      <c r="K41" s="166" t="s">
        <v>74</v>
      </c>
      <c r="L41" s="157" t="s">
        <v>75</v>
      </c>
    </row>
    <row r="42" spans="1:14" s="158" customFormat="1" ht="30" customHeight="1">
      <c r="A42" s="163"/>
      <c r="B42" s="110" t="s">
        <v>347</v>
      </c>
      <c r="C42" s="98">
        <v>50000</v>
      </c>
      <c r="D42" s="98">
        <v>50000</v>
      </c>
      <c r="E42" s="98">
        <f>C42-D42</f>
        <v>0</v>
      </c>
      <c r="F42" s="96"/>
      <c r="G42" s="160"/>
      <c r="H42" s="109"/>
      <c r="I42" s="161"/>
      <c r="J42" s="164" t="s">
        <v>38</v>
      </c>
      <c r="K42" s="156" t="s">
        <v>74</v>
      </c>
      <c r="L42" s="157" t="s">
        <v>75</v>
      </c>
    </row>
    <row r="43" spans="1:14" s="158" customFormat="1" ht="30" customHeight="1">
      <c r="A43" s="154" t="s">
        <v>76</v>
      </c>
      <c r="B43" s="104" t="s">
        <v>77</v>
      </c>
      <c r="C43" s="96">
        <f>C45</f>
        <v>120000</v>
      </c>
      <c r="D43" s="96">
        <f>D45</f>
        <v>120000</v>
      </c>
      <c r="E43" s="96">
        <f>E44+E45</f>
        <v>0</v>
      </c>
      <c r="F43" s="96">
        <v>6</v>
      </c>
      <c r="G43" s="160">
        <v>10</v>
      </c>
      <c r="H43" s="109" t="s">
        <v>78</v>
      </c>
      <c r="I43" s="161">
        <v>15295510709</v>
      </c>
      <c r="J43" s="113" t="s">
        <v>38</v>
      </c>
      <c r="K43" s="156" t="s">
        <v>79</v>
      </c>
      <c r="L43" s="157" t="s">
        <v>80</v>
      </c>
    </row>
    <row r="44" spans="1:14" s="158" customFormat="1" ht="37.5" customHeight="1">
      <c r="A44" s="154"/>
      <c r="B44" s="108" t="s">
        <v>348</v>
      </c>
      <c r="C44" s="97" t="s">
        <v>9</v>
      </c>
      <c r="D44" s="97" t="s">
        <v>9</v>
      </c>
      <c r="E44" s="98">
        <f>'冠名基金收支明细 (2022)'!E43</f>
        <v>0</v>
      </c>
      <c r="F44" s="96"/>
      <c r="G44" s="160"/>
      <c r="H44" s="109"/>
      <c r="I44" s="161"/>
      <c r="J44" s="164" t="s">
        <v>38</v>
      </c>
      <c r="K44" s="166" t="s">
        <v>79</v>
      </c>
      <c r="L44" s="157" t="s">
        <v>80</v>
      </c>
    </row>
    <row r="45" spans="1:14" s="158" customFormat="1" ht="30" customHeight="1">
      <c r="A45" s="163"/>
      <c r="B45" s="110" t="s">
        <v>347</v>
      </c>
      <c r="C45" s="98">
        <v>120000</v>
      </c>
      <c r="D45" s="98">
        <v>120000</v>
      </c>
      <c r="E45" s="98">
        <f>C45-D45</f>
        <v>0</v>
      </c>
      <c r="F45" s="96"/>
      <c r="G45" s="160"/>
      <c r="H45" s="109"/>
      <c r="I45" s="161"/>
      <c r="J45" s="164" t="s">
        <v>38</v>
      </c>
      <c r="K45" s="156" t="s">
        <v>79</v>
      </c>
      <c r="L45" s="157" t="s">
        <v>80</v>
      </c>
    </row>
    <row r="46" spans="1:14" s="158" customFormat="1" ht="30" customHeight="1">
      <c r="A46" s="154" t="s">
        <v>81</v>
      </c>
      <c r="B46" s="104" t="s">
        <v>82</v>
      </c>
      <c r="C46" s="96">
        <f>C48</f>
        <v>0</v>
      </c>
      <c r="D46" s="96">
        <f>D48</f>
        <v>80000</v>
      </c>
      <c r="E46" s="96">
        <f>E47+E48</f>
        <v>0</v>
      </c>
      <c r="F46" s="96">
        <v>20</v>
      </c>
      <c r="G46" s="160">
        <v>10</v>
      </c>
      <c r="H46" s="109" t="s">
        <v>83</v>
      </c>
      <c r="I46" s="161">
        <v>13601439888</v>
      </c>
      <c r="J46" s="113" t="s">
        <v>38</v>
      </c>
      <c r="K46" s="156" t="s">
        <v>84</v>
      </c>
      <c r="L46" s="157" t="s">
        <v>85</v>
      </c>
    </row>
    <row r="47" spans="1:14" s="158" customFormat="1" ht="30" customHeight="1">
      <c r="A47" s="163"/>
      <c r="B47" s="110" t="s">
        <v>348</v>
      </c>
      <c r="C47" s="97" t="s">
        <v>9</v>
      </c>
      <c r="D47" s="97" t="s">
        <v>9</v>
      </c>
      <c r="E47" s="98">
        <f>'冠名基金收支明细 (2021)'!E43</f>
        <v>80000</v>
      </c>
      <c r="F47" s="96"/>
      <c r="G47" s="160"/>
      <c r="H47" s="109"/>
      <c r="I47" s="161"/>
      <c r="J47" s="164" t="s">
        <v>38</v>
      </c>
      <c r="K47" s="156" t="s">
        <v>84</v>
      </c>
      <c r="L47" s="157" t="s">
        <v>85</v>
      </c>
    </row>
    <row r="48" spans="1:14" s="158" customFormat="1" ht="30" customHeight="1">
      <c r="A48" s="163"/>
      <c r="B48" s="110" t="s">
        <v>347</v>
      </c>
      <c r="C48" s="98">
        <v>0</v>
      </c>
      <c r="D48" s="98">
        <v>80000</v>
      </c>
      <c r="E48" s="98">
        <f>C48-D48</f>
        <v>-80000</v>
      </c>
      <c r="F48" s="96"/>
      <c r="G48" s="160"/>
      <c r="H48" s="109"/>
      <c r="I48" s="161"/>
      <c r="J48" s="164" t="s">
        <v>38</v>
      </c>
      <c r="K48" s="156" t="s">
        <v>84</v>
      </c>
      <c r="L48" s="157" t="s">
        <v>85</v>
      </c>
    </row>
    <row r="49" spans="1:12" s="158" customFormat="1" ht="30" customHeight="1">
      <c r="A49" s="154" t="s">
        <v>86</v>
      </c>
      <c r="B49" s="104" t="s">
        <v>87</v>
      </c>
      <c r="C49" s="96">
        <f>C51</f>
        <v>3000</v>
      </c>
      <c r="D49" s="96">
        <f>D51</f>
        <v>14000</v>
      </c>
      <c r="E49" s="96">
        <f>E50+E51</f>
        <v>0</v>
      </c>
      <c r="F49" s="96">
        <v>8</v>
      </c>
      <c r="G49" s="160">
        <v>40</v>
      </c>
      <c r="H49" s="109" t="s">
        <v>88</v>
      </c>
      <c r="I49" s="161">
        <v>17766428897</v>
      </c>
      <c r="J49" s="113" t="s">
        <v>33</v>
      </c>
      <c r="K49" s="156" t="s">
        <v>89</v>
      </c>
      <c r="L49" s="157" t="s">
        <v>90</v>
      </c>
    </row>
    <row r="50" spans="1:12" s="158" customFormat="1" ht="30" customHeight="1">
      <c r="A50" s="154"/>
      <c r="B50" s="110" t="s">
        <v>348</v>
      </c>
      <c r="C50" s="97" t="s">
        <v>9</v>
      </c>
      <c r="D50" s="97" t="s">
        <v>9</v>
      </c>
      <c r="E50" s="98">
        <f>'冠名基金收支明细 (2022)'!E49</f>
        <v>11000</v>
      </c>
      <c r="F50" s="96"/>
      <c r="G50" s="160"/>
      <c r="H50" s="109"/>
      <c r="I50" s="161"/>
      <c r="J50" s="164" t="s">
        <v>33</v>
      </c>
      <c r="K50" s="156" t="s">
        <v>89</v>
      </c>
      <c r="L50" s="157" t="s">
        <v>90</v>
      </c>
    </row>
    <row r="51" spans="1:12" s="158" customFormat="1" ht="30" customHeight="1">
      <c r="A51" s="163"/>
      <c r="B51" s="110" t="s">
        <v>347</v>
      </c>
      <c r="C51" s="98">
        <v>3000</v>
      </c>
      <c r="D51" s="98">
        <v>14000</v>
      </c>
      <c r="E51" s="98">
        <f>C51-D51</f>
        <v>-11000</v>
      </c>
      <c r="F51" s="96"/>
      <c r="G51" s="160"/>
      <c r="H51" s="109"/>
      <c r="I51" s="161"/>
      <c r="J51" s="164" t="s">
        <v>33</v>
      </c>
      <c r="K51" s="156" t="s">
        <v>89</v>
      </c>
      <c r="L51" s="157" t="s">
        <v>90</v>
      </c>
    </row>
    <row r="52" spans="1:12" s="158" customFormat="1" ht="30" customHeight="1">
      <c r="A52" s="154" t="s">
        <v>91</v>
      </c>
      <c r="B52" s="104" t="s">
        <v>92</v>
      </c>
      <c r="C52" s="113">
        <f>C54</f>
        <v>100000</v>
      </c>
      <c r="D52" s="113">
        <f>D54</f>
        <v>100000</v>
      </c>
      <c r="E52" s="96">
        <f>E53+E54</f>
        <v>100000</v>
      </c>
      <c r="F52" s="96"/>
      <c r="G52" s="160"/>
      <c r="H52" s="109"/>
      <c r="I52" s="161"/>
      <c r="J52" s="113" t="s">
        <v>93</v>
      </c>
      <c r="K52" s="167" t="s">
        <v>94</v>
      </c>
      <c r="L52" s="157" t="s">
        <v>95</v>
      </c>
    </row>
    <row r="53" spans="1:12" s="158" customFormat="1" ht="30" customHeight="1">
      <c r="A53" s="154"/>
      <c r="B53" s="110" t="s">
        <v>45</v>
      </c>
      <c r="C53" s="97" t="s">
        <v>9</v>
      </c>
      <c r="D53" s="97" t="s">
        <v>9</v>
      </c>
      <c r="E53" s="98">
        <f>'冠名基金收支明细 (2022)'!E52</f>
        <v>100000</v>
      </c>
      <c r="F53" s="98"/>
      <c r="G53" s="98"/>
      <c r="H53" s="98"/>
      <c r="I53" s="98"/>
      <c r="J53" s="164" t="s">
        <v>93</v>
      </c>
      <c r="K53" s="167" t="s">
        <v>94</v>
      </c>
      <c r="L53" s="157" t="s">
        <v>95</v>
      </c>
    </row>
    <row r="54" spans="1:12" s="158" customFormat="1" ht="30" customHeight="1">
      <c r="A54" s="154"/>
      <c r="B54" s="110" t="s">
        <v>347</v>
      </c>
      <c r="C54" s="98">
        <v>100000</v>
      </c>
      <c r="D54" s="98">
        <v>100000</v>
      </c>
      <c r="E54" s="98">
        <f>C54-D54</f>
        <v>0</v>
      </c>
      <c r="F54" s="98"/>
      <c r="G54" s="98"/>
      <c r="H54" s="98"/>
      <c r="I54" s="98"/>
      <c r="J54" s="164" t="s">
        <v>93</v>
      </c>
      <c r="K54" s="167" t="s">
        <v>94</v>
      </c>
      <c r="L54" s="157" t="s">
        <v>95</v>
      </c>
    </row>
    <row r="55" spans="1:12" s="158" customFormat="1" ht="30" customHeight="1">
      <c r="A55" s="154" t="s">
        <v>96</v>
      </c>
      <c r="B55" s="104" t="s">
        <v>97</v>
      </c>
      <c r="C55" s="96">
        <f>C57</f>
        <v>200000</v>
      </c>
      <c r="D55" s="96">
        <f>D57</f>
        <v>150000</v>
      </c>
      <c r="E55" s="96">
        <f>E56+E57</f>
        <v>200000</v>
      </c>
      <c r="F55" s="96"/>
      <c r="G55" s="160"/>
      <c r="H55" s="109"/>
      <c r="I55" s="161"/>
      <c r="J55" s="113" t="s">
        <v>38</v>
      </c>
      <c r="K55" s="167" t="s">
        <v>98</v>
      </c>
      <c r="L55" s="157" t="s">
        <v>99</v>
      </c>
    </row>
    <row r="56" spans="1:12" s="158" customFormat="1" ht="30" customHeight="1">
      <c r="A56" s="163"/>
      <c r="B56" s="110" t="s">
        <v>45</v>
      </c>
      <c r="C56" s="97" t="s">
        <v>9</v>
      </c>
      <c r="D56" s="97" t="s">
        <v>9</v>
      </c>
      <c r="E56" s="98">
        <f>'冠名基金收支明细 (2022)'!E54</f>
        <v>150000</v>
      </c>
      <c r="F56" s="96"/>
      <c r="G56" s="160"/>
      <c r="H56" s="109"/>
      <c r="I56" s="161"/>
      <c r="J56" s="164" t="s">
        <v>38</v>
      </c>
      <c r="K56" s="167" t="s">
        <v>98</v>
      </c>
      <c r="L56" s="157" t="s">
        <v>99</v>
      </c>
    </row>
    <row r="57" spans="1:12" s="158" customFormat="1" ht="30" customHeight="1">
      <c r="A57" s="168"/>
      <c r="B57" s="125" t="s">
        <v>347</v>
      </c>
      <c r="C57" s="126">
        <v>200000</v>
      </c>
      <c r="D57" s="126">
        <v>150000</v>
      </c>
      <c r="E57" s="126">
        <f>C57-D57</f>
        <v>50000</v>
      </c>
      <c r="F57" s="169"/>
      <c r="G57" s="170"/>
      <c r="H57" s="171"/>
      <c r="I57" s="172"/>
      <c r="J57" s="173" t="s">
        <v>38</v>
      </c>
      <c r="K57" s="174" t="s">
        <v>98</v>
      </c>
      <c r="L57" s="175" t="s">
        <v>99</v>
      </c>
    </row>
    <row r="58" spans="1:12" s="158" customFormat="1" ht="30" customHeight="1">
      <c r="A58" s="154" t="s">
        <v>377</v>
      </c>
      <c r="B58" s="104" t="s">
        <v>374</v>
      </c>
      <c r="C58" s="96">
        <f>C59</f>
        <v>826633.9</v>
      </c>
      <c r="D58" s="96">
        <f>D59</f>
        <v>198900</v>
      </c>
      <c r="E58" s="96">
        <f>E59</f>
        <v>627733.9</v>
      </c>
      <c r="F58" s="96"/>
      <c r="G58" s="160"/>
      <c r="H58" s="109"/>
      <c r="I58" s="161"/>
      <c r="J58" s="113" t="s">
        <v>38</v>
      </c>
      <c r="K58" s="219" t="s">
        <v>429</v>
      </c>
      <c r="L58" s="175" t="s">
        <v>376</v>
      </c>
    </row>
    <row r="59" spans="1:12" s="158" customFormat="1" ht="30" customHeight="1">
      <c r="A59" s="168"/>
      <c r="B59" s="125" t="s">
        <v>375</v>
      </c>
      <c r="C59" s="126">
        <v>826633.9</v>
      </c>
      <c r="D59" s="126">
        <v>198900</v>
      </c>
      <c r="E59" s="126">
        <f>C59-D59</f>
        <v>627733.9</v>
      </c>
      <c r="F59" s="169"/>
      <c r="G59" s="170"/>
      <c r="H59" s="171"/>
      <c r="I59" s="172"/>
      <c r="J59" s="173" t="s">
        <v>38</v>
      </c>
      <c r="K59" s="219" t="s">
        <v>429</v>
      </c>
      <c r="L59" s="175" t="s">
        <v>376</v>
      </c>
    </row>
    <row r="60" spans="1:12" ht="30" customHeight="1">
      <c r="A60" s="154" t="s">
        <v>102</v>
      </c>
      <c r="B60" s="104" t="s">
        <v>103</v>
      </c>
      <c r="C60" s="96">
        <f>C62</f>
        <v>30000</v>
      </c>
      <c r="D60" s="96">
        <f>D62</f>
        <v>30000</v>
      </c>
      <c r="E60" s="96">
        <f>E61+E62</f>
        <v>50000</v>
      </c>
      <c r="F60" s="98"/>
      <c r="G60" s="176"/>
      <c r="H60" s="109"/>
      <c r="I60" s="161"/>
      <c r="J60" s="113" t="s">
        <v>38</v>
      </c>
      <c r="K60" s="177" t="s">
        <v>104</v>
      </c>
      <c r="L60" s="157" t="s">
        <v>105</v>
      </c>
    </row>
    <row r="61" spans="1:12" ht="30" customHeight="1">
      <c r="A61" s="154"/>
      <c r="B61" s="110" t="s">
        <v>348</v>
      </c>
      <c r="C61" s="97" t="s">
        <v>9</v>
      </c>
      <c r="D61" s="97" t="s">
        <v>9</v>
      </c>
      <c r="E61" s="98">
        <f>'冠名基金收支明细 (2022)'!E56</f>
        <v>50000</v>
      </c>
      <c r="F61" s="98"/>
      <c r="G61" s="176"/>
      <c r="H61" s="109"/>
      <c r="I61" s="161"/>
      <c r="J61" s="164" t="s">
        <v>38</v>
      </c>
      <c r="K61" s="177" t="s">
        <v>104</v>
      </c>
      <c r="L61" s="157" t="s">
        <v>105</v>
      </c>
    </row>
    <row r="62" spans="1:12" ht="30" customHeight="1">
      <c r="A62" s="154"/>
      <c r="B62" s="110" t="s">
        <v>347</v>
      </c>
      <c r="C62" s="222">
        <v>30000</v>
      </c>
      <c r="D62" s="98">
        <v>30000</v>
      </c>
      <c r="E62" s="98">
        <f>C62-D62</f>
        <v>0</v>
      </c>
      <c r="F62" s="98"/>
      <c r="G62" s="176"/>
      <c r="H62" s="109"/>
      <c r="I62" s="161"/>
      <c r="J62" s="164" t="s">
        <v>38</v>
      </c>
      <c r="K62" s="177" t="s">
        <v>104</v>
      </c>
      <c r="L62" s="157" t="s">
        <v>105</v>
      </c>
    </row>
    <row r="63" spans="1:12" ht="30" customHeight="1">
      <c r="A63" s="154" t="s">
        <v>106</v>
      </c>
      <c r="B63" s="104" t="s">
        <v>107</v>
      </c>
      <c r="C63" s="96">
        <v>0</v>
      </c>
      <c r="D63" s="96">
        <v>0</v>
      </c>
      <c r="E63" s="96">
        <f>E64+E65</f>
        <v>4709.5999999999767</v>
      </c>
      <c r="F63" s="98"/>
      <c r="G63" s="176"/>
      <c r="H63" s="109"/>
      <c r="I63" s="161"/>
      <c r="J63" s="113" t="s">
        <v>33</v>
      </c>
      <c r="K63" s="177" t="s">
        <v>108</v>
      </c>
      <c r="L63" s="157" t="s">
        <v>109</v>
      </c>
    </row>
    <row r="64" spans="1:12" ht="30" customHeight="1">
      <c r="A64" s="154"/>
      <c r="B64" s="110" t="s">
        <v>348</v>
      </c>
      <c r="C64" s="97" t="s">
        <v>9</v>
      </c>
      <c r="D64" s="97" t="s">
        <v>9</v>
      </c>
      <c r="E64" s="98">
        <f>'冠名基金收支明细 (2022)'!E59</f>
        <v>4709.5999999999767</v>
      </c>
      <c r="F64" s="98"/>
      <c r="G64" s="176"/>
      <c r="H64" s="109"/>
      <c r="I64" s="161"/>
      <c r="J64" s="164" t="s">
        <v>33</v>
      </c>
      <c r="K64" s="177" t="s">
        <v>108</v>
      </c>
      <c r="L64" s="157" t="s">
        <v>109</v>
      </c>
    </row>
    <row r="65" spans="1:14" s="158" customFormat="1" ht="30" customHeight="1">
      <c r="A65" s="163"/>
      <c r="B65" s="110" t="s">
        <v>347</v>
      </c>
      <c r="C65" s="98">
        <v>0</v>
      </c>
      <c r="D65" s="98">
        <v>0</v>
      </c>
      <c r="E65" s="98">
        <v>0</v>
      </c>
      <c r="F65" s="96"/>
      <c r="G65" s="160"/>
      <c r="H65" s="109"/>
      <c r="I65" s="161"/>
      <c r="J65" s="164" t="s">
        <v>33</v>
      </c>
      <c r="K65" s="177" t="s">
        <v>108</v>
      </c>
      <c r="L65" s="157" t="s">
        <v>109</v>
      </c>
    </row>
    <row r="66" spans="1:14" s="158" customFormat="1" ht="30" customHeight="1">
      <c r="A66" s="154" t="s">
        <v>110</v>
      </c>
      <c r="B66" s="104" t="s">
        <v>111</v>
      </c>
      <c r="C66" s="96">
        <v>0</v>
      </c>
      <c r="D66" s="96">
        <f>D68</f>
        <v>0</v>
      </c>
      <c r="E66" s="96">
        <f>E67+E68</f>
        <v>0</v>
      </c>
      <c r="F66" s="96">
        <v>20</v>
      </c>
      <c r="G66" s="160">
        <v>50</v>
      </c>
      <c r="H66" s="109" t="s">
        <v>112</v>
      </c>
      <c r="I66" s="161">
        <v>18851689529</v>
      </c>
      <c r="J66" s="113" t="s">
        <v>38</v>
      </c>
      <c r="K66" s="177" t="s">
        <v>113</v>
      </c>
      <c r="L66" s="157" t="s">
        <v>114</v>
      </c>
    </row>
    <row r="67" spans="1:14" s="158" customFormat="1" ht="30" customHeight="1">
      <c r="A67" s="163"/>
      <c r="B67" s="109" t="s">
        <v>348</v>
      </c>
      <c r="C67" s="97" t="s">
        <v>9</v>
      </c>
      <c r="D67" s="97" t="s">
        <v>9</v>
      </c>
      <c r="E67" s="98">
        <f>'冠名基金收支明细 (2022)'!E62</f>
        <v>0</v>
      </c>
      <c r="F67" s="96"/>
      <c r="G67" s="160"/>
      <c r="H67" s="109"/>
      <c r="I67" s="161"/>
      <c r="J67" s="164" t="s">
        <v>38</v>
      </c>
      <c r="K67" s="156" t="s">
        <v>113</v>
      </c>
      <c r="L67" s="157" t="s">
        <v>114</v>
      </c>
    </row>
    <row r="68" spans="1:14" s="158" customFormat="1" ht="30" customHeight="1">
      <c r="A68" s="163"/>
      <c r="B68" s="110" t="s">
        <v>347</v>
      </c>
      <c r="C68" s="98">
        <v>0</v>
      </c>
      <c r="D68" s="98">
        <v>0</v>
      </c>
      <c r="E68" s="98">
        <f>C68-D68</f>
        <v>0</v>
      </c>
      <c r="F68" s="96"/>
      <c r="G68" s="160"/>
      <c r="H68" s="109"/>
      <c r="I68" s="161"/>
      <c r="J68" s="164" t="s">
        <v>38</v>
      </c>
      <c r="K68" s="156" t="s">
        <v>113</v>
      </c>
      <c r="L68" s="157" t="s">
        <v>114</v>
      </c>
    </row>
    <row r="69" spans="1:14" s="158" customFormat="1" ht="30" customHeight="1">
      <c r="A69" s="154" t="s">
        <v>115</v>
      </c>
      <c r="B69" s="104" t="s">
        <v>116</v>
      </c>
      <c r="C69" s="96">
        <f>C71</f>
        <v>0</v>
      </c>
      <c r="D69" s="96">
        <f>D71</f>
        <v>0</v>
      </c>
      <c r="E69" s="96">
        <f>E70+E71</f>
        <v>0</v>
      </c>
      <c r="F69" s="96"/>
      <c r="G69" s="160"/>
      <c r="H69" s="109"/>
      <c r="I69" s="161"/>
      <c r="J69" s="113" t="s">
        <v>38</v>
      </c>
      <c r="K69" s="177" t="s">
        <v>117</v>
      </c>
      <c r="L69" s="157" t="s">
        <v>118</v>
      </c>
    </row>
    <row r="70" spans="1:14" s="158" customFormat="1" ht="30" customHeight="1">
      <c r="A70" s="163"/>
      <c r="B70" s="110" t="s">
        <v>348</v>
      </c>
      <c r="C70" s="97" t="s">
        <v>9</v>
      </c>
      <c r="D70" s="97" t="s">
        <v>9</v>
      </c>
      <c r="E70" s="98">
        <f>'冠名基金收支明细 (2022)'!E65</f>
        <v>0</v>
      </c>
      <c r="F70" s="96"/>
      <c r="G70" s="160"/>
      <c r="H70" s="109"/>
      <c r="I70" s="161"/>
      <c r="J70" s="164" t="s">
        <v>38</v>
      </c>
      <c r="K70" s="177" t="s">
        <v>117</v>
      </c>
      <c r="L70" s="157" t="s">
        <v>118</v>
      </c>
    </row>
    <row r="71" spans="1:14" s="158" customFormat="1" ht="30" hidden="1" customHeight="1">
      <c r="A71" s="163"/>
      <c r="B71" s="110" t="s">
        <v>347</v>
      </c>
      <c r="C71" s="98">
        <v>0</v>
      </c>
      <c r="D71" s="98">
        <v>0</v>
      </c>
      <c r="E71" s="98">
        <f>C71-D71</f>
        <v>0</v>
      </c>
      <c r="F71" s="96"/>
      <c r="G71" s="160"/>
      <c r="H71" s="109"/>
      <c r="I71" s="161"/>
      <c r="J71" s="164" t="s">
        <v>38</v>
      </c>
      <c r="K71" s="177" t="s">
        <v>117</v>
      </c>
      <c r="L71" s="157" t="s">
        <v>118</v>
      </c>
    </row>
    <row r="72" spans="1:14" s="158" customFormat="1" ht="30" customHeight="1">
      <c r="A72" s="154" t="s">
        <v>119</v>
      </c>
      <c r="B72" s="104" t="s">
        <v>120</v>
      </c>
      <c r="C72" s="96">
        <f>C74</f>
        <v>100000</v>
      </c>
      <c r="D72" s="96">
        <f>D74</f>
        <v>150000</v>
      </c>
      <c r="E72" s="96">
        <f>E73+E74</f>
        <v>26060.830000000016</v>
      </c>
      <c r="F72" s="96"/>
      <c r="G72" s="160"/>
      <c r="H72" s="109"/>
      <c r="I72" s="161"/>
      <c r="J72" s="113" t="s">
        <v>121</v>
      </c>
      <c r="K72" s="177" t="s">
        <v>122</v>
      </c>
      <c r="L72" s="157" t="s">
        <v>123</v>
      </c>
    </row>
    <row r="73" spans="1:14" s="158" customFormat="1" ht="30" customHeight="1">
      <c r="A73" s="163"/>
      <c r="B73" s="110" t="s">
        <v>348</v>
      </c>
      <c r="C73" s="97" t="s">
        <v>9</v>
      </c>
      <c r="D73" s="97" t="s">
        <v>9</v>
      </c>
      <c r="E73" s="98">
        <f>'冠名基金收支明细 (2022)'!E68</f>
        <v>76060.830000000016</v>
      </c>
      <c r="F73" s="96"/>
      <c r="G73" s="160"/>
      <c r="H73" s="109"/>
      <c r="I73" s="161"/>
      <c r="J73" s="164" t="s">
        <v>121</v>
      </c>
      <c r="K73" s="162" t="s">
        <v>122</v>
      </c>
      <c r="L73" s="157" t="s">
        <v>123</v>
      </c>
    </row>
    <row r="74" spans="1:14" s="158" customFormat="1" ht="30" customHeight="1">
      <c r="A74" s="163"/>
      <c r="B74" s="110" t="s">
        <v>347</v>
      </c>
      <c r="C74" s="98">
        <v>100000</v>
      </c>
      <c r="D74" s="98">
        <v>150000</v>
      </c>
      <c r="E74" s="98">
        <f>C74-D74</f>
        <v>-50000</v>
      </c>
      <c r="F74" s="96"/>
      <c r="G74" s="160"/>
      <c r="H74" s="109"/>
      <c r="I74" s="161"/>
      <c r="J74" s="164" t="s">
        <v>121</v>
      </c>
      <c r="K74" s="162" t="s">
        <v>122</v>
      </c>
      <c r="L74" s="157" t="s">
        <v>123</v>
      </c>
    </row>
    <row r="75" spans="1:14" s="158" customFormat="1" ht="30" customHeight="1">
      <c r="A75" s="154" t="s">
        <v>124</v>
      </c>
      <c r="B75" s="104" t="s">
        <v>125</v>
      </c>
      <c r="C75" s="96">
        <f>C77</f>
        <v>0</v>
      </c>
      <c r="D75" s="96">
        <f>D77</f>
        <v>0</v>
      </c>
      <c r="E75" s="96">
        <f>E76+E77</f>
        <v>0</v>
      </c>
      <c r="F75" s="96"/>
      <c r="G75" s="160"/>
      <c r="H75" s="109"/>
      <c r="I75" s="161"/>
      <c r="J75" s="113" t="s">
        <v>121</v>
      </c>
      <c r="K75" s="177" t="s">
        <v>126</v>
      </c>
      <c r="L75" s="157" t="s">
        <v>127</v>
      </c>
    </row>
    <row r="76" spans="1:14" s="158" customFormat="1" ht="30" hidden="1" customHeight="1">
      <c r="A76" s="163"/>
      <c r="B76" s="110" t="s">
        <v>348</v>
      </c>
      <c r="C76" s="97" t="s">
        <v>9</v>
      </c>
      <c r="D76" s="97" t="s">
        <v>9</v>
      </c>
      <c r="E76" s="98">
        <f>'冠名基金收支明细 (2022)'!E71</f>
        <v>0</v>
      </c>
      <c r="F76" s="96"/>
      <c r="G76" s="160"/>
      <c r="H76" s="109"/>
      <c r="I76" s="161"/>
      <c r="J76" s="164" t="s">
        <v>121</v>
      </c>
      <c r="K76" s="162" t="s">
        <v>126</v>
      </c>
      <c r="L76" s="157" t="s">
        <v>127</v>
      </c>
      <c r="N76" s="159"/>
    </row>
    <row r="77" spans="1:14" s="158" customFormat="1" ht="30" hidden="1" customHeight="1">
      <c r="A77" s="163"/>
      <c r="B77" s="110" t="s">
        <v>347</v>
      </c>
      <c r="C77" s="98">
        <v>0</v>
      </c>
      <c r="D77" s="98">
        <v>0</v>
      </c>
      <c r="E77" s="98">
        <f>C77-D77</f>
        <v>0</v>
      </c>
      <c r="F77" s="96"/>
      <c r="G77" s="160"/>
      <c r="H77" s="109"/>
      <c r="I77" s="161"/>
      <c r="J77" s="164" t="s">
        <v>121</v>
      </c>
      <c r="K77" s="162" t="s">
        <v>126</v>
      </c>
      <c r="L77" s="157" t="s">
        <v>127</v>
      </c>
    </row>
    <row r="78" spans="1:14" s="158" customFormat="1" ht="30" customHeight="1">
      <c r="A78" s="154" t="s">
        <v>128</v>
      </c>
      <c r="B78" s="104" t="s">
        <v>129</v>
      </c>
      <c r="C78" s="96">
        <f>C80</f>
        <v>0</v>
      </c>
      <c r="D78" s="96">
        <f>D80</f>
        <v>0</v>
      </c>
      <c r="E78" s="96">
        <f>E79+E80</f>
        <v>115000</v>
      </c>
      <c r="F78" s="137"/>
      <c r="G78" s="178"/>
      <c r="H78" s="111"/>
      <c r="I78" s="179"/>
      <c r="J78" s="113" t="s">
        <v>38</v>
      </c>
      <c r="K78" s="177" t="s">
        <v>130</v>
      </c>
      <c r="L78" s="157" t="s">
        <v>131</v>
      </c>
      <c r="N78" s="180"/>
    </row>
    <row r="79" spans="1:14" s="158" customFormat="1" ht="30" customHeight="1">
      <c r="A79" s="163"/>
      <c r="B79" s="110" t="s">
        <v>45</v>
      </c>
      <c r="C79" s="97" t="s">
        <v>9</v>
      </c>
      <c r="D79" s="97" t="s">
        <v>9</v>
      </c>
      <c r="E79" s="98">
        <f>'冠名基金收支明细 (2022)'!E74</f>
        <v>115000</v>
      </c>
      <c r="F79" s="137"/>
      <c r="G79" s="178"/>
      <c r="H79" s="111"/>
      <c r="I79" s="179"/>
      <c r="J79" s="164" t="s">
        <v>38</v>
      </c>
      <c r="K79" s="162" t="s">
        <v>130</v>
      </c>
      <c r="L79" s="157" t="s">
        <v>131</v>
      </c>
    </row>
    <row r="80" spans="1:14" s="158" customFormat="1" ht="30" customHeight="1">
      <c r="A80" s="163"/>
      <c r="B80" s="110" t="s">
        <v>347</v>
      </c>
      <c r="C80" s="98">
        <v>0</v>
      </c>
      <c r="D80" s="98">
        <v>0</v>
      </c>
      <c r="E80" s="98">
        <f>C80-D80</f>
        <v>0</v>
      </c>
      <c r="F80" s="137"/>
      <c r="G80" s="178"/>
      <c r="H80" s="111"/>
      <c r="I80" s="179"/>
      <c r="J80" s="164" t="s">
        <v>38</v>
      </c>
      <c r="K80" s="162" t="s">
        <v>130</v>
      </c>
      <c r="L80" s="157" t="s">
        <v>131</v>
      </c>
    </row>
    <row r="81" spans="1:14" s="158" customFormat="1" ht="30" customHeight="1">
      <c r="A81" s="154" t="s">
        <v>132</v>
      </c>
      <c r="B81" s="104" t="s">
        <v>133</v>
      </c>
      <c r="C81" s="96">
        <f>C83</f>
        <v>0</v>
      </c>
      <c r="D81" s="96">
        <f>D83</f>
        <v>0</v>
      </c>
      <c r="E81" s="96">
        <f>E82+E83</f>
        <v>50000</v>
      </c>
      <c r="F81" s="137"/>
      <c r="G81" s="178"/>
      <c r="H81" s="111"/>
      <c r="I81" s="179"/>
      <c r="J81" s="113" t="s">
        <v>38</v>
      </c>
      <c r="K81" s="177" t="s">
        <v>134</v>
      </c>
      <c r="L81" s="157" t="s">
        <v>135</v>
      </c>
    </row>
    <row r="82" spans="1:14" s="158" customFormat="1" ht="30" customHeight="1">
      <c r="A82" s="163"/>
      <c r="B82" s="111" t="s">
        <v>45</v>
      </c>
      <c r="C82" s="97" t="s">
        <v>9</v>
      </c>
      <c r="D82" s="97" t="s">
        <v>9</v>
      </c>
      <c r="E82" s="98">
        <f>'冠名基金收支明细 (2022)'!E76</f>
        <v>50000</v>
      </c>
      <c r="F82" s="137"/>
      <c r="G82" s="178"/>
      <c r="H82" s="111"/>
      <c r="I82" s="179"/>
      <c r="J82" s="164" t="s">
        <v>38</v>
      </c>
      <c r="K82" s="162" t="s">
        <v>134</v>
      </c>
      <c r="L82" s="157" t="s">
        <v>135</v>
      </c>
      <c r="N82" s="159"/>
    </row>
    <row r="83" spans="1:14" s="158" customFormat="1" ht="30" hidden="1" customHeight="1">
      <c r="A83" s="163"/>
      <c r="B83" s="110" t="s">
        <v>347</v>
      </c>
      <c r="C83" s="98">
        <v>0</v>
      </c>
      <c r="D83" s="98">
        <v>0</v>
      </c>
      <c r="E83" s="98">
        <f>C83-D83</f>
        <v>0</v>
      </c>
      <c r="F83" s="137"/>
      <c r="G83" s="178"/>
      <c r="H83" s="111"/>
      <c r="I83" s="179"/>
      <c r="J83" s="164" t="s">
        <v>38</v>
      </c>
      <c r="K83" s="162" t="s">
        <v>134</v>
      </c>
      <c r="L83" s="157" t="s">
        <v>135</v>
      </c>
      <c r="N83" s="159"/>
    </row>
    <row r="84" spans="1:14" s="158" customFormat="1" ht="30" customHeight="1">
      <c r="A84" s="154" t="s">
        <v>136</v>
      </c>
      <c r="B84" s="104" t="s">
        <v>137</v>
      </c>
      <c r="C84" s="96">
        <f>C86</f>
        <v>0</v>
      </c>
      <c r="D84" s="96">
        <f>D86</f>
        <v>46332</v>
      </c>
      <c r="E84" s="96">
        <f>E85+E86</f>
        <v>3668</v>
      </c>
      <c r="F84" s="137"/>
      <c r="G84" s="178"/>
      <c r="H84" s="111"/>
      <c r="I84" s="179"/>
      <c r="J84" s="113" t="s">
        <v>38</v>
      </c>
      <c r="K84" s="177" t="s">
        <v>138</v>
      </c>
      <c r="L84" s="157" t="s">
        <v>139</v>
      </c>
    </row>
    <row r="85" spans="1:14" s="158" customFormat="1" ht="30" customHeight="1">
      <c r="A85" s="163"/>
      <c r="B85" s="110" t="s">
        <v>45</v>
      </c>
      <c r="C85" s="97" t="s">
        <v>9</v>
      </c>
      <c r="D85" s="97" t="s">
        <v>9</v>
      </c>
      <c r="E85" s="98">
        <f>'冠名基金收支明细 (2022)'!E78</f>
        <v>50000</v>
      </c>
      <c r="F85" s="137"/>
      <c r="G85" s="178"/>
      <c r="H85" s="111"/>
      <c r="I85" s="179"/>
      <c r="J85" s="164" t="s">
        <v>38</v>
      </c>
      <c r="K85" s="177" t="s">
        <v>138</v>
      </c>
      <c r="L85" s="157" t="s">
        <v>139</v>
      </c>
    </row>
    <row r="86" spans="1:14" s="158" customFormat="1" ht="30" customHeight="1">
      <c r="A86" s="163"/>
      <c r="B86" s="110" t="s">
        <v>347</v>
      </c>
      <c r="C86" s="98">
        <v>0</v>
      </c>
      <c r="D86" s="98">
        <v>46332</v>
      </c>
      <c r="E86" s="98">
        <f>C86-D86</f>
        <v>-46332</v>
      </c>
      <c r="F86" s="137"/>
      <c r="G86" s="178"/>
      <c r="H86" s="111"/>
      <c r="I86" s="179"/>
      <c r="J86" s="164" t="s">
        <v>38</v>
      </c>
      <c r="K86" s="177" t="s">
        <v>138</v>
      </c>
      <c r="L86" s="157" t="s">
        <v>143</v>
      </c>
    </row>
    <row r="87" spans="1:14" s="158" customFormat="1" ht="30" customHeight="1">
      <c r="A87" s="154" t="s">
        <v>140</v>
      </c>
      <c r="B87" s="104" t="s">
        <v>141</v>
      </c>
      <c r="C87" s="96">
        <f>C89</f>
        <v>0</v>
      </c>
      <c r="D87" s="96">
        <f>D89</f>
        <v>30000</v>
      </c>
      <c r="E87" s="96">
        <f>E88+E89</f>
        <v>20000</v>
      </c>
      <c r="F87" s="137"/>
      <c r="G87" s="178"/>
      <c r="H87" s="111"/>
      <c r="I87" s="179"/>
      <c r="J87" s="113" t="s">
        <v>38</v>
      </c>
      <c r="K87" s="162" t="s">
        <v>142</v>
      </c>
      <c r="L87" s="157" t="s">
        <v>143</v>
      </c>
    </row>
    <row r="88" spans="1:14" s="158" customFormat="1" ht="30" customHeight="1">
      <c r="A88" s="163"/>
      <c r="B88" s="110" t="s">
        <v>45</v>
      </c>
      <c r="C88" s="97" t="s">
        <v>9</v>
      </c>
      <c r="D88" s="97" t="s">
        <v>9</v>
      </c>
      <c r="E88" s="98">
        <f>'冠名基金收支明细 (2022)'!E80</f>
        <v>50000</v>
      </c>
      <c r="F88" s="137"/>
      <c r="G88" s="178"/>
      <c r="H88" s="111"/>
      <c r="I88" s="179"/>
      <c r="J88" s="164" t="s">
        <v>38</v>
      </c>
      <c r="K88" s="162" t="s">
        <v>142</v>
      </c>
      <c r="L88" s="157" t="s">
        <v>143</v>
      </c>
    </row>
    <row r="89" spans="1:14" s="158" customFormat="1" ht="30" customHeight="1">
      <c r="A89" s="163"/>
      <c r="B89" s="110" t="s">
        <v>347</v>
      </c>
      <c r="C89" s="98">
        <v>0</v>
      </c>
      <c r="D89" s="98">
        <v>30000</v>
      </c>
      <c r="E89" s="98">
        <f>C89-D89</f>
        <v>-30000</v>
      </c>
      <c r="F89" s="137"/>
      <c r="G89" s="178"/>
      <c r="H89" s="111"/>
      <c r="I89" s="179"/>
      <c r="J89" s="164" t="s">
        <v>38</v>
      </c>
      <c r="K89" s="162" t="s">
        <v>142</v>
      </c>
      <c r="L89" s="157" t="s">
        <v>143</v>
      </c>
    </row>
    <row r="90" spans="1:14" ht="30" customHeight="1">
      <c r="A90" s="154" t="s">
        <v>359</v>
      </c>
      <c r="B90" s="104" t="s">
        <v>409</v>
      </c>
      <c r="C90" s="96">
        <f>C92</f>
        <v>0</v>
      </c>
      <c r="D90" s="96">
        <f>D92</f>
        <v>30000</v>
      </c>
      <c r="E90" s="96">
        <f>E91+E92</f>
        <v>20000</v>
      </c>
      <c r="F90" s="98"/>
      <c r="G90" s="176"/>
      <c r="H90" s="109"/>
      <c r="I90" s="161"/>
      <c r="J90" s="113" t="s">
        <v>187</v>
      </c>
      <c r="K90" s="161" t="s">
        <v>313</v>
      </c>
      <c r="L90" s="157" t="s">
        <v>314</v>
      </c>
    </row>
    <row r="91" spans="1:14" ht="30" customHeight="1">
      <c r="A91" s="163"/>
      <c r="B91" s="110" t="s">
        <v>349</v>
      </c>
      <c r="C91" s="97" t="s">
        <v>9</v>
      </c>
      <c r="D91" s="97" t="s">
        <v>9</v>
      </c>
      <c r="E91" s="98">
        <f>'冠名基金收支明细 (2022)'!E160</f>
        <v>50000</v>
      </c>
      <c r="F91" s="98"/>
      <c r="G91" s="176"/>
      <c r="H91" s="109"/>
      <c r="I91" s="161"/>
      <c r="J91" s="164" t="s">
        <v>187</v>
      </c>
      <c r="K91" s="161" t="s">
        <v>313</v>
      </c>
      <c r="L91" s="157" t="s">
        <v>314</v>
      </c>
    </row>
    <row r="92" spans="1:14" ht="30" customHeight="1">
      <c r="A92" s="163"/>
      <c r="B92" s="110" t="s">
        <v>347</v>
      </c>
      <c r="C92" s="98">
        <v>0</v>
      </c>
      <c r="D92" s="98">
        <v>30000</v>
      </c>
      <c r="E92" s="98">
        <f>C92-D92</f>
        <v>-30000</v>
      </c>
      <c r="F92" s="98"/>
      <c r="G92" s="176"/>
      <c r="H92" s="109"/>
      <c r="I92" s="161"/>
      <c r="J92" s="164" t="s">
        <v>187</v>
      </c>
      <c r="K92" s="161" t="s">
        <v>313</v>
      </c>
      <c r="L92" s="157" t="s">
        <v>314</v>
      </c>
    </row>
    <row r="93" spans="1:14" ht="30" customHeight="1">
      <c r="A93" s="154" t="s">
        <v>360</v>
      </c>
      <c r="B93" s="104" t="s">
        <v>356</v>
      </c>
      <c r="C93" s="96">
        <f>C95</f>
        <v>0</v>
      </c>
      <c r="D93" s="96">
        <f>D95</f>
        <v>100000</v>
      </c>
      <c r="E93" s="96">
        <f>E94+E95</f>
        <v>0</v>
      </c>
      <c r="F93" s="98"/>
      <c r="G93" s="176"/>
      <c r="H93" s="109"/>
      <c r="I93" s="161"/>
      <c r="J93" s="113" t="s">
        <v>187</v>
      </c>
      <c r="K93" s="161" t="s">
        <v>316</v>
      </c>
      <c r="L93" s="157" t="s">
        <v>317</v>
      </c>
    </row>
    <row r="94" spans="1:14" ht="30" customHeight="1" thickBot="1">
      <c r="A94" s="163"/>
      <c r="B94" s="110" t="s">
        <v>349</v>
      </c>
      <c r="C94" s="97" t="s">
        <v>9</v>
      </c>
      <c r="D94" s="97" t="s">
        <v>9</v>
      </c>
      <c r="E94" s="98">
        <f>'冠名基金收支明细 (2022)'!E162</f>
        <v>100000</v>
      </c>
      <c r="F94" s="100"/>
      <c r="G94" s="181"/>
      <c r="H94" s="182"/>
      <c r="I94" s="183"/>
      <c r="J94" s="164" t="s">
        <v>187</v>
      </c>
      <c r="K94" s="164" t="s">
        <v>316</v>
      </c>
      <c r="L94" s="157" t="s">
        <v>317</v>
      </c>
    </row>
    <row r="95" spans="1:14" ht="30" customHeight="1">
      <c r="A95" s="163"/>
      <c r="B95" s="110" t="s">
        <v>347</v>
      </c>
      <c r="C95" s="98">
        <v>0</v>
      </c>
      <c r="D95" s="98">
        <v>100000</v>
      </c>
      <c r="E95" s="98">
        <f>C95-D95</f>
        <v>-100000</v>
      </c>
      <c r="F95" s="126"/>
      <c r="G95" s="184"/>
      <c r="H95" s="171"/>
      <c r="I95" s="172"/>
      <c r="J95" s="164" t="s">
        <v>187</v>
      </c>
      <c r="K95" s="164" t="s">
        <v>316</v>
      </c>
      <c r="L95" s="157" t="s">
        <v>317</v>
      </c>
    </row>
    <row r="96" spans="1:14" ht="30" customHeight="1">
      <c r="A96" s="154" t="s">
        <v>361</v>
      </c>
      <c r="B96" s="104" t="s">
        <v>352</v>
      </c>
      <c r="C96" s="96">
        <f>C98</f>
        <v>0</v>
      </c>
      <c r="D96" s="96">
        <f>D98</f>
        <v>0</v>
      </c>
      <c r="E96" s="96">
        <f>E97+E98</f>
        <v>100000</v>
      </c>
      <c r="F96" s="104"/>
      <c r="G96" s="104"/>
      <c r="H96" s="104"/>
      <c r="I96" s="104"/>
      <c r="J96" s="113" t="s">
        <v>187</v>
      </c>
      <c r="K96" s="161" t="s">
        <v>318</v>
      </c>
      <c r="L96" s="157" t="s">
        <v>319</v>
      </c>
    </row>
    <row r="97" spans="1:16" ht="30" customHeight="1" thickBot="1">
      <c r="A97" s="163"/>
      <c r="B97" s="110" t="s">
        <v>349</v>
      </c>
      <c r="C97" s="97" t="s">
        <v>9</v>
      </c>
      <c r="D97" s="97" t="s">
        <v>9</v>
      </c>
      <c r="E97" s="98">
        <f>'冠名基金收支明细 (2022)'!E164</f>
        <v>100000</v>
      </c>
      <c r="F97" s="100"/>
      <c r="G97" s="181"/>
      <c r="H97" s="182"/>
      <c r="I97" s="183"/>
      <c r="J97" s="164" t="s">
        <v>187</v>
      </c>
      <c r="K97" s="161" t="s">
        <v>318</v>
      </c>
      <c r="L97" s="157" t="s">
        <v>319</v>
      </c>
    </row>
    <row r="98" spans="1:16" ht="30" customHeight="1" thickBot="1">
      <c r="A98" s="163"/>
      <c r="B98" s="110" t="s">
        <v>347</v>
      </c>
      <c r="C98" s="98">
        <v>0</v>
      </c>
      <c r="D98" s="98">
        <v>0</v>
      </c>
      <c r="E98" s="98">
        <f>C98-D98</f>
        <v>0</v>
      </c>
      <c r="F98" s="100"/>
      <c r="G98" s="181"/>
      <c r="H98" s="182"/>
      <c r="I98" s="183"/>
      <c r="J98" s="164" t="s">
        <v>187</v>
      </c>
      <c r="K98" s="161" t="s">
        <v>318</v>
      </c>
      <c r="L98" s="157" t="s">
        <v>319</v>
      </c>
    </row>
    <row r="99" spans="1:16" ht="30" customHeight="1" thickBot="1">
      <c r="A99" s="154" t="s">
        <v>362</v>
      </c>
      <c r="B99" s="104" t="s">
        <v>410</v>
      </c>
      <c r="C99" s="96">
        <f>C101</f>
        <v>30000</v>
      </c>
      <c r="D99" s="96">
        <f>D101</f>
        <v>30000</v>
      </c>
      <c r="E99" s="96">
        <f>E100+E101</f>
        <v>50000</v>
      </c>
      <c r="F99" s="100"/>
      <c r="G99" s="181"/>
      <c r="H99" s="182"/>
      <c r="I99" s="183"/>
      <c r="J99" s="113" t="s">
        <v>187</v>
      </c>
      <c r="K99" s="161" t="s">
        <v>321</v>
      </c>
      <c r="L99" s="157" t="s">
        <v>328</v>
      </c>
    </row>
    <row r="100" spans="1:16" ht="30" customHeight="1" thickBot="1">
      <c r="A100" s="163"/>
      <c r="B100" s="110" t="s">
        <v>349</v>
      </c>
      <c r="C100" s="97" t="s">
        <v>9</v>
      </c>
      <c r="D100" s="97" t="s">
        <v>9</v>
      </c>
      <c r="E100" s="98">
        <f>'冠名基金收支明细 (2022)'!E166</f>
        <v>50000</v>
      </c>
      <c r="F100" s="112"/>
      <c r="G100" s="112"/>
      <c r="H100" s="112"/>
      <c r="I100" s="112"/>
      <c r="J100" s="164" t="s">
        <v>187</v>
      </c>
      <c r="K100" s="161" t="s">
        <v>321</v>
      </c>
      <c r="L100" s="157" t="s">
        <v>328</v>
      </c>
    </row>
    <row r="101" spans="1:16" ht="30" customHeight="1" thickBot="1">
      <c r="A101" s="163"/>
      <c r="B101" s="110" t="s">
        <v>347</v>
      </c>
      <c r="C101" s="222">
        <v>30000</v>
      </c>
      <c r="D101" s="98">
        <v>30000</v>
      </c>
      <c r="E101" s="98">
        <f>C101-D101</f>
        <v>0</v>
      </c>
      <c r="F101" s="112"/>
      <c r="G101" s="112"/>
      <c r="H101" s="112"/>
      <c r="I101" s="112"/>
      <c r="J101" s="164" t="s">
        <v>187</v>
      </c>
      <c r="K101" s="161" t="s">
        <v>321</v>
      </c>
      <c r="L101" s="157" t="s">
        <v>328</v>
      </c>
    </row>
    <row r="102" spans="1:16" ht="30" customHeight="1" thickBot="1">
      <c r="A102" s="154" t="s">
        <v>346</v>
      </c>
      <c r="B102" s="104" t="s">
        <v>411</v>
      </c>
      <c r="C102" s="96">
        <f>C104</f>
        <v>30000</v>
      </c>
      <c r="D102" s="96">
        <f>D104</f>
        <v>30000</v>
      </c>
      <c r="E102" s="96">
        <f>E103+E104</f>
        <v>50000</v>
      </c>
      <c r="F102" s="112"/>
      <c r="G102" s="112"/>
      <c r="H102" s="112"/>
      <c r="I102" s="112"/>
      <c r="J102" s="113" t="s">
        <v>187</v>
      </c>
      <c r="K102" s="161" t="s">
        <v>323</v>
      </c>
      <c r="L102" s="157" t="s">
        <v>329</v>
      </c>
    </row>
    <row r="103" spans="1:16" ht="30" customHeight="1" thickBot="1">
      <c r="A103" s="163"/>
      <c r="B103" s="110" t="s">
        <v>349</v>
      </c>
      <c r="C103" s="97" t="s">
        <v>9</v>
      </c>
      <c r="D103" s="97" t="s">
        <v>9</v>
      </c>
      <c r="E103" s="98">
        <f>'冠名基金收支明细 (2022)'!E168</f>
        <v>50000</v>
      </c>
      <c r="F103" s="112"/>
      <c r="G103" s="112"/>
      <c r="H103" s="112"/>
      <c r="I103" s="112"/>
      <c r="J103" s="164" t="s">
        <v>187</v>
      </c>
      <c r="K103" s="161" t="s">
        <v>323</v>
      </c>
      <c r="L103" s="157" t="s">
        <v>329</v>
      </c>
    </row>
    <row r="104" spans="1:16" ht="30" customHeight="1" thickBot="1">
      <c r="A104" s="163"/>
      <c r="B104" s="110" t="s">
        <v>347</v>
      </c>
      <c r="C104" s="222">
        <v>30000</v>
      </c>
      <c r="D104" s="98">
        <v>30000</v>
      </c>
      <c r="E104" s="98">
        <f>C104-D104</f>
        <v>0</v>
      </c>
      <c r="F104" s="112"/>
      <c r="G104" s="112"/>
      <c r="H104" s="112"/>
      <c r="I104" s="112"/>
      <c r="J104" s="164" t="s">
        <v>187</v>
      </c>
      <c r="K104" s="161" t="s">
        <v>323</v>
      </c>
      <c r="L104" s="157" t="s">
        <v>329</v>
      </c>
    </row>
    <row r="105" spans="1:16" ht="30" customHeight="1" thickBot="1">
      <c r="A105" s="154" t="s">
        <v>363</v>
      </c>
      <c r="B105" s="104" t="s">
        <v>412</v>
      </c>
      <c r="C105" s="96">
        <f>C107</f>
        <v>30000</v>
      </c>
      <c r="D105" s="96">
        <f>D107</f>
        <v>30000</v>
      </c>
      <c r="E105" s="96">
        <f>E106+E107</f>
        <v>50000</v>
      </c>
      <c r="F105" s="112"/>
      <c r="G105" s="112"/>
      <c r="H105" s="112"/>
      <c r="I105" s="112"/>
      <c r="J105" s="113" t="s">
        <v>187</v>
      </c>
      <c r="K105" s="161" t="s">
        <v>325</v>
      </c>
      <c r="L105" s="157" t="s">
        <v>330</v>
      </c>
    </row>
    <row r="106" spans="1:16" ht="30" customHeight="1" thickBot="1">
      <c r="A106" s="163"/>
      <c r="B106" s="110" t="s">
        <v>349</v>
      </c>
      <c r="C106" s="97" t="s">
        <v>9</v>
      </c>
      <c r="D106" s="97" t="s">
        <v>9</v>
      </c>
      <c r="E106" s="98">
        <f>'冠名基金收支明细 (2022)'!E170</f>
        <v>50000</v>
      </c>
      <c r="F106" s="112"/>
      <c r="G106" s="112"/>
      <c r="H106" s="112"/>
      <c r="I106" s="112"/>
      <c r="J106" s="164" t="s">
        <v>187</v>
      </c>
      <c r="K106" s="161" t="s">
        <v>325</v>
      </c>
      <c r="L106" s="157" t="s">
        <v>330</v>
      </c>
      <c r="O106" s="185"/>
      <c r="P106" s="179"/>
    </row>
    <row r="107" spans="1:16" ht="30" customHeight="1" thickBot="1">
      <c r="A107" s="163"/>
      <c r="B107" s="110" t="s">
        <v>347</v>
      </c>
      <c r="C107" s="222">
        <v>30000</v>
      </c>
      <c r="D107" s="98">
        <v>30000</v>
      </c>
      <c r="E107" s="98">
        <f>C107-D107</f>
        <v>0</v>
      </c>
      <c r="F107" s="112"/>
      <c r="G107" s="112"/>
      <c r="H107" s="112"/>
      <c r="I107" s="112"/>
      <c r="J107" s="164" t="s">
        <v>187</v>
      </c>
      <c r="K107" s="161" t="s">
        <v>325</v>
      </c>
      <c r="L107" s="157" t="s">
        <v>330</v>
      </c>
      <c r="O107" s="185"/>
      <c r="P107" s="179"/>
    </row>
    <row r="108" spans="1:16" ht="30" customHeight="1">
      <c r="A108" s="186" t="s">
        <v>364</v>
      </c>
      <c r="B108" s="119" t="s">
        <v>413</v>
      </c>
      <c r="C108" s="96">
        <f>C110</f>
        <v>30000</v>
      </c>
      <c r="D108" s="96">
        <f>D110</f>
        <v>30000</v>
      </c>
      <c r="E108" s="96">
        <f>E109+E110</f>
        <v>50000</v>
      </c>
      <c r="F108" s="125"/>
      <c r="G108" s="125"/>
      <c r="H108" s="125"/>
      <c r="I108" s="125"/>
      <c r="J108" s="113" t="s">
        <v>187</v>
      </c>
      <c r="K108" s="172" t="s">
        <v>327</v>
      </c>
      <c r="L108" s="175" t="s">
        <v>331</v>
      </c>
    </row>
    <row r="109" spans="1:16" ht="30" customHeight="1">
      <c r="A109" s="154"/>
      <c r="B109" s="110" t="s">
        <v>349</v>
      </c>
      <c r="C109" s="97" t="s">
        <v>9</v>
      </c>
      <c r="D109" s="97" t="s">
        <v>9</v>
      </c>
      <c r="E109" s="98">
        <f>'冠名基金收支明细 (2022)'!E172</f>
        <v>50000</v>
      </c>
      <c r="F109" s="110"/>
      <c r="G109" s="110"/>
      <c r="H109" s="110"/>
      <c r="I109" s="110"/>
      <c r="J109" s="164" t="s">
        <v>187</v>
      </c>
      <c r="K109" s="109" t="s">
        <v>327</v>
      </c>
      <c r="L109" s="157" t="s">
        <v>331</v>
      </c>
    </row>
    <row r="110" spans="1:16" ht="30" customHeight="1">
      <c r="A110" s="186"/>
      <c r="B110" s="125" t="s">
        <v>347</v>
      </c>
      <c r="C110" s="223">
        <v>30000</v>
      </c>
      <c r="D110" s="126">
        <v>30000</v>
      </c>
      <c r="E110" s="126">
        <f>C110-D110</f>
        <v>0</v>
      </c>
      <c r="F110" s="125"/>
      <c r="G110" s="125"/>
      <c r="H110" s="125"/>
      <c r="I110" s="125"/>
      <c r="J110" s="173" t="s">
        <v>187</v>
      </c>
      <c r="K110" s="171" t="s">
        <v>327</v>
      </c>
      <c r="L110" s="175" t="s">
        <v>331</v>
      </c>
    </row>
    <row r="111" spans="1:16" s="158" customFormat="1" ht="30" customHeight="1">
      <c r="A111" s="154" t="s">
        <v>366</v>
      </c>
      <c r="B111" s="104" t="s">
        <v>365</v>
      </c>
      <c r="C111" s="96">
        <f>C112</f>
        <v>50000</v>
      </c>
      <c r="D111" s="96">
        <f>D112</f>
        <v>0</v>
      </c>
      <c r="E111" s="96">
        <f>E112</f>
        <v>50000</v>
      </c>
      <c r="F111" s="96"/>
      <c r="G111" s="160"/>
      <c r="H111" s="109"/>
      <c r="I111" s="161"/>
      <c r="J111" s="173" t="s">
        <v>187</v>
      </c>
      <c r="K111" s="161" t="s">
        <v>367</v>
      </c>
      <c r="L111" s="175" t="s">
        <v>368</v>
      </c>
    </row>
    <row r="112" spans="1:16" s="158" customFormat="1" ht="30" customHeight="1">
      <c r="A112" s="163"/>
      <c r="B112" s="110" t="s">
        <v>347</v>
      </c>
      <c r="C112" s="98">
        <v>50000</v>
      </c>
      <c r="D112" s="98">
        <v>0</v>
      </c>
      <c r="E112" s="98">
        <f>C112-D112</f>
        <v>50000</v>
      </c>
      <c r="F112" s="96"/>
      <c r="G112" s="160"/>
      <c r="H112" s="109"/>
      <c r="I112" s="161"/>
      <c r="J112" s="164" t="s">
        <v>187</v>
      </c>
      <c r="K112" s="161" t="s">
        <v>367</v>
      </c>
      <c r="L112" s="157" t="s">
        <v>368</v>
      </c>
    </row>
    <row r="113" spans="1:18" s="158" customFormat="1" ht="30" customHeight="1">
      <c r="A113" s="189" t="s">
        <v>369</v>
      </c>
      <c r="B113" s="134" t="s">
        <v>370</v>
      </c>
      <c r="C113" s="190">
        <f>C114</f>
        <v>80000</v>
      </c>
      <c r="D113" s="190">
        <f>D114</f>
        <v>30000</v>
      </c>
      <c r="E113" s="190">
        <f>E114</f>
        <v>50000</v>
      </c>
      <c r="F113" s="190"/>
      <c r="G113" s="191"/>
      <c r="H113" s="192"/>
      <c r="I113" s="193"/>
      <c r="J113" s="194" t="s">
        <v>187</v>
      </c>
      <c r="K113" s="195" t="s">
        <v>371</v>
      </c>
      <c r="L113" s="196" t="s">
        <v>372</v>
      </c>
    </row>
    <row r="114" spans="1:18" s="158" customFormat="1" ht="30" customHeight="1">
      <c r="A114" s="168"/>
      <c r="B114" s="125" t="s">
        <v>386</v>
      </c>
      <c r="C114" s="223">
        <v>80000</v>
      </c>
      <c r="D114" s="126">
        <v>30000</v>
      </c>
      <c r="E114" s="126">
        <f>C114-D114</f>
        <v>50000</v>
      </c>
      <c r="F114" s="169"/>
      <c r="G114" s="170"/>
      <c r="H114" s="171"/>
      <c r="I114" s="172"/>
      <c r="J114" s="173" t="s">
        <v>187</v>
      </c>
      <c r="K114" s="171" t="s">
        <v>371</v>
      </c>
      <c r="L114" s="196" t="s">
        <v>372</v>
      </c>
    </row>
    <row r="115" spans="1:18" s="158" customFormat="1" ht="30" customHeight="1">
      <c r="A115" s="154" t="s">
        <v>373</v>
      </c>
      <c r="B115" s="119" t="s">
        <v>388</v>
      </c>
      <c r="C115" s="169">
        <f>C116</f>
        <v>50000</v>
      </c>
      <c r="D115" s="169">
        <f>D116</f>
        <v>0</v>
      </c>
      <c r="E115" s="169">
        <f>E116</f>
        <v>50000</v>
      </c>
      <c r="F115" s="169"/>
      <c r="G115" s="170"/>
      <c r="H115" s="171"/>
      <c r="I115" s="172"/>
      <c r="J115" s="173" t="s">
        <v>187</v>
      </c>
      <c r="K115" s="171" t="s">
        <v>390</v>
      </c>
      <c r="L115" s="175" t="s">
        <v>392</v>
      </c>
    </row>
    <row r="116" spans="1:18" s="158" customFormat="1" ht="30" customHeight="1">
      <c r="A116" s="168"/>
      <c r="B116" s="125" t="s">
        <v>386</v>
      </c>
      <c r="C116" s="126">
        <v>50000</v>
      </c>
      <c r="D116" s="126">
        <v>0</v>
      </c>
      <c r="E116" s="98">
        <f>C116-D116</f>
        <v>50000</v>
      </c>
      <c r="F116" s="169"/>
      <c r="G116" s="170"/>
      <c r="H116" s="171"/>
      <c r="I116" s="172"/>
      <c r="J116" s="173" t="s">
        <v>187</v>
      </c>
      <c r="K116" s="171" t="s">
        <v>390</v>
      </c>
      <c r="L116" s="175" t="s">
        <v>392</v>
      </c>
    </row>
    <row r="117" spans="1:18" s="158" customFormat="1" ht="30" customHeight="1">
      <c r="A117" s="154" t="s">
        <v>387</v>
      </c>
      <c r="B117" s="119" t="s">
        <v>389</v>
      </c>
      <c r="C117" s="169">
        <f>C118</f>
        <v>50000</v>
      </c>
      <c r="D117" s="169">
        <f>D118</f>
        <v>0</v>
      </c>
      <c r="E117" s="169">
        <f>E118</f>
        <v>50000</v>
      </c>
      <c r="F117" s="169"/>
      <c r="G117" s="170"/>
      <c r="H117" s="171"/>
      <c r="I117" s="172"/>
      <c r="J117" s="173" t="s">
        <v>187</v>
      </c>
      <c r="K117" s="171" t="s">
        <v>391</v>
      </c>
      <c r="L117" s="175" t="s">
        <v>393</v>
      </c>
    </row>
    <row r="118" spans="1:18" s="158" customFormat="1" ht="30" customHeight="1">
      <c r="A118" s="168"/>
      <c r="B118" s="125" t="s">
        <v>347</v>
      </c>
      <c r="C118" s="126">
        <v>50000</v>
      </c>
      <c r="D118" s="126">
        <v>0</v>
      </c>
      <c r="E118" s="126">
        <f>C118-D118</f>
        <v>50000</v>
      </c>
      <c r="F118" s="169"/>
      <c r="G118" s="170"/>
      <c r="H118" s="171"/>
      <c r="I118" s="172"/>
      <c r="J118" s="173" t="s">
        <v>187</v>
      </c>
      <c r="K118" s="171" t="s">
        <v>391</v>
      </c>
      <c r="L118" s="175" t="s">
        <v>393</v>
      </c>
    </row>
    <row r="119" spans="1:18" s="158" customFormat="1" ht="30" customHeight="1">
      <c r="A119" s="154" t="s">
        <v>291</v>
      </c>
      <c r="B119" s="104" t="s">
        <v>414</v>
      </c>
      <c r="C119" s="96">
        <f>C120+C123+C126+C129+C132+C135+C138</f>
        <v>911000</v>
      </c>
      <c r="D119" s="96">
        <f>D120+D123+D126+D129+D132+D135+D138</f>
        <v>1338000</v>
      </c>
      <c r="E119" s="96">
        <f>E120+E123+E126+E129+E132+E135+E138</f>
        <v>586600</v>
      </c>
      <c r="F119" s="96">
        <f>SUM(F120:F138)</f>
        <v>125</v>
      </c>
      <c r="G119" s="160">
        <f>SUM(G120:G135)</f>
        <v>160</v>
      </c>
      <c r="H119" s="109" t="s">
        <v>148</v>
      </c>
      <c r="I119" s="161">
        <v>13033513830</v>
      </c>
      <c r="J119" s="113" t="s">
        <v>38</v>
      </c>
      <c r="K119" s="218" t="s">
        <v>149</v>
      </c>
      <c r="L119" s="157" t="s">
        <v>150</v>
      </c>
      <c r="R119" s="159"/>
    </row>
    <row r="120" spans="1:18" s="158" customFormat="1" ht="30" customHeight="1">
      <c r="A120" s="154" t="s">
        <v>146</v>
      </c>
      <c r="B120" s="116" t="s">
        <v>151</v>
      </c>
      <c r="C120" s="115">
        <f>C122</f>
        <v>100000</v>
      </c>
      <c r="D120" s="115">
        <f>D122</f>
        <v>223000</v>
      </c>
      <c r="E120" s="115">
        <f>E121+E122</f>
        <v>14000</v>
      </c>
      <c r="F120" s="98">
        <v>30</v>
      </c>
      <c r="G120" s="176">
        <v>30</v>
      </c>
      <c r="H120" s="109" t="s">
        <v>152</v>
      </c>
      <c r="I120" s="161">
        <v>13812267310</v>
      </c>
      <c r="J120" s="164" t="s">
        <v>38</v>
      </c>
      <c r="K120" s="162" t="s">
        <v>153</v>
      </c>
      <c r="L120" s="157" t="s">
        <v>150</v>
      </c>
      <c r="R120" s="159"/>
    </row>
    <row r="121" spans="1:18" s="158" customFormat="1" ht="30" customHeight="1">
      <c r="A121" s="154"/>
      <c r="B121" s="108" t="s">
        <v>348</v>
      </c>
      <c r="C121" s="97" t="s">
        <v>9</v>
      </c>
      <c r="D121" s="97" t="s">
        <v>9</v>
      </c>
      <c r="E121" s="114">
        <f>'冠名基金收支明细 (2022)'!E84+'冠名基金收支明细 (2022)'!E85</f>
        <v>137000</v>
      </c>
      <c r="F121" s="98"/>
      <c r="G121" s="176"/>
      <c r="H121" s="109"/>
      <c r="I121" s="161"/>
      <c r="J121" s="164" t="s">
        <v>38</v>
      </c>
      <c r="K121" s="162" t="s">
        <v>153</v>
      </c>
      <c r="L121" s="157" t="s">
        <v>150</v>
      </c>
      <c r="R121" s="159"/>
    </row>
    <row r="122" spans="1:18" s="158" customFormat="1" ht="30" customHeight="1">
      <c r="A122" s="154"/>
      <c r="B122" s="108" t="s">
        <v>347</v>
      </c>
      <c r="C122" s="114">
        <v>100000</v>
      </c>
      <c r="D122" s="114">
        <v>223000</v>
      </c>
      <c r="E122" s="114">
        <f>C122-D122</f>
        <v>-123000</v>
      </c>
      <c r="F122" s="98"/>
      <c r="G122" s="176"/>
      <c r="H122" s="109"/>
      <c r="I122" s="161"/>
      <c r="J122" s="164" t="s">
        <v>38</v>
      </c>
      <c r="K122" s="162" t="s">
        <v>153</v>
      </c>
      <c r="L122" s="157" t="s">
        <v>150</v>
      </c>
    </row>
    <row r="123" spans="1:18" s="158" customFormat="1" ht="30" customHeight="1">
      <c r="A123" s="154" t="s">
        <v>292</v>
      </c>
      <c r="B123" s="116" t="s">
        <v>154</v>
      </c>
      <c r="C123" s="115">
        <f>C125</f>
        <v>180000</v>
      </c>
      <c r="D123" s="115">
        <f>D125</f>
        <v>240000</v>
      </c>
      <c r="E123" s="115">
        <f>E124+E125</f>
        <v>60000</v>
      </c>
      <c r="F123" s="98">
        <v>18</v>
      </c>
      <c r="G123" s="176">
        <v>25</v>
      </c>
      <c r="H123" s="109" t="s">
        <v>399</v>
      </c>
      <c r="I123" s="161">
        <v>13961651000</v>
      </c>
      <c r="J123" s="164" t="s">
        <v>38</v>
      </c>
      <c r="K123" s="162" t="s">
        <v>156</v>
      </c>
      <c r="L123" s="157" t="s">
        <v>150</v>
      </c>
    </row>
    <row r="124" spans="1:18" s="158" customFormat="1" ht="30" customHeight="1">
      <c r="A124" s="154"/>
      <c r="B124" s="108" t="s">
        <v>348</v>
      </c>
      <c r="C124" s="114" t="s">
        <v>9</v>
      </c>
      <c r="D124" s="114" t="s">
        <v>9</v>
      </c>
      <c r="E124" s="114">
        <f>'冠名基金收支明细 (2022)'!E87+'冠名基金收支明细 (2022)'!E88</f>
        <v>120000</v>
      </c>
      <c r="F124" s="98"/>
      <c r="G124" s="176"/>
      <c r="H124" s="109"/>
      <c r="I124" s="161"/>
      <c r="J124" s="164" t="s">
        <v>38</v>
      </c>
      <c r="K124" s="162" t="s">
        <v>156</v>
      </c>
      <c r="L124" s="157" t="s">
        <v>150</v>
      </c>
    </row>
    <row r="125" spans="1:18" s="158" customFormat="1" ht="30" customHeight="1">
      <c r="A125" s="154"/>
      <c r="B125" s="108" t="s">
        <v>347</v>
      </c>
      <c r="C125" s="114">
        <v>180000</v>
      </c>
      <c r="D125" s="114">
        <v>240000</v>
      </c>
      <c r="E125" s="114">
        <f>C125-D125</f>
        <v>-60000</v>
      </c>
      <c r="F125" s="98"/>
      <c r="G125" s="176"/>
      <c r="H125" s="109"/>
      <c r="I125" s="161"/>
      <c r="J125" s="164" t="s">
        <v>38</v>
      </c>
      <c r="K125" s="162" t="s">
        <v>156</v>
      </c>
      <c r="L125" s="157" t="s">
        <v>150</v>
      </c>
    </row>
    <row r="126" spans="1:18" s="158" customFormat="1" ht="30" customHeight="1">
      <c r="A126" s="154" t="s">
        <v>293</v>
      </c>
      <c r="B126" s="116" t="s">
        <v>157</v>
      </c>
      <c r="C126" s="115">
        <f>C128</f>
        <v>100000</v>
      </c>
      <c r="D126" s="115">
        <f>D128</f>
        <v>100000</v>
      </c>
      <c r="E126" s="115">
        <f>E127+E128</f>
        <v>0</v>
      </c>
      <c r="F126" s="98">
        <v>6</v>
      </c>
      <c r="G126" s="176">
        <v>25</v>
      </c>
      <c r="H126" s="109" t="s">
        <v>158</v>
      </c>
      <c r="I126" s="161">
        <v>13906150158</v>
      </c>
      <c r="J126" s="164" t="s">
        <v>38</v>
      </c>
      <c r="K126" s="162" t="s">
        <v>159</v>
      </c>
      <c r="L126" s="157" t="s">
        <v>150</v>
      </c>
      <c r="R126" s="159"/>
    </row>
    <row r="127" spans="1:18" s="158" customFormat="1" ht="30" customHeight="1">
      <c r="A127" s="154"/>
      <c r="B127" s="108" t="s">
        <v>348</v>
      </c>
      <c r="C127" s="97" t="s">
        <v>9</v>
      </c>
      <c r="D127" s="97" t="s">
        <v>9</v>
      </c>
      <c r="E127" s="114">
        <f>'冠名基金收支明细 (2022)'!E90+'冠名基金收支明细 (2022)'!E91</f>
        <v>0</v>
      </c>
      <c r="F127" s="98"/>
      <c r="G127" s="176"/>
      <c r="H127" s="109"/>
      <c r="I127" s="161"/>
      <c r="J127" s="164" t="s">
        <v>38</v>
      </c>
      <c r="K127" s="162" t="s">
        <v>159</v>
      </c>
      <c r="L127" s="157" t="s">
        <v>150</v>
      </c>
      <c r="R127" s="159"/>
    </row>
    <row r="128" spans="1:18" s="158" customFormat="1" ht="30" customHeight="1">
      <c r="A128" s="154"/>
      <c r="B128" s="108" t="s">
        <v>347</v>
      </c>
      <c r="C128" s="114">
        <v>100000</v>
      </c>
      <c r="D128" s="114">
        <v>100000</v>
      </c>
      <c r="E128" s="114">
        <f>C128-D128</f>
        <v>0</v>
      </c>
      <c r="F128" s="98"/>
      <c r="G128" s="176"/>
      <c r="H128" s="109"/>
      <c r="I128" s="161"/>
      <c r="J128" s="164" t="s">
        <v>38</v>
      </c>
      <c r="K128" s="162" t="s">
        <v>159</v>
      </c>
      <c r="L128" s="157" t="s">
        <v>150</v>
      </c>
    </row>
    <row r="129" spans="1:12" s="158" customFormat="1" ht="30" customHeight="1">
      <c r="A129" s="154" t="s">
        <v>294</v>
      </c>
      <c r="B129" s="116" t="s">
        <v>160</v>
      </c>
      <c r="C129" s="115">
        <f>C131</f>
        <v>270000</v>
      </c>
      <c r="D129" s="115">
        <f>D131</f>
        <v>424000</v>
      </c>
      <c r="E129" s="115">
        <f>E130+E131</f>
        <v>480600</v>
      </c>
      <c r="F129" s="98">
        <v>38</v>
      </c>
      <c r="G129" s="176">
        <v>40</v>
      </c>
      <c r="H129" s="109" t="s">
        <v>161</v>
      </c>
      <c r="I129" s="161">
        <v>13906172858</v>
      </c>
      <c r="J129" s="164" t="s">
        <v>38</v>
      </c>
      <c r="K129" s="162" t="s">
        <v>162</v>
      </c>
      <c r="L129" s="157" t="s">
        <v>150</v>
      </c>
    </row>
    <row r="130" spans="1:12" s="158" customFormat="1" ht="30" customHeight="1">
      <c r="A130" s="154"/>
      <c r="B130" s="108" t="s">
        <v>348</v>
      </c>
      <c r="C130" s="97" t="s">
        <v>9</v>
      </c>
      <c r="D130" s="97" t="s">
        <v>9</v>
      </c>
      <c r="E130" s="114">
        <f>'冠名基金收支明细 (2022)'!E93+'冠名基金收支明细 (2022)'!E94</f>
        <v>634600</v>
      </c>
      <c r="F130" s="98"/>
      <c r="G130" s="176"/>
      <c r="H130" s="109"/>
      <c r="I130" s="161"/>
      <c r="J130" s="164" t="s">
        <v>38</v>
      </c>
      <c r="K130" s="162" t="s">
        <v>162</v>
      </c>
      <c r="L130" s="157" t="s">
        <v>150</v>
      </c>
    </row>
    <row r="131" spans="1:12" s="158" customFormat="1" ht="30" customHeight="1">
      <c r="A131" s="154"/>
      <c r="B131" s="108" t="s">
        <v>347</v>
      </c>
      <c r="C131" s="114">
        <v>270000</v>
      </c>
      <c r="D131" s="114">
        <v>424000</v>
      </c>
      <c r="E131" s="114">
        <f>C131-D131</f>
        <v>-154000</v>
      </c>
      <c r="F131" s="98"/>
      <c r="G131" s="176"/>
      <c r="H131" s="109"/>
      <c r="I131" s="161"/>
      <c r="J131" s="164" t="s">
        <v>38</v>
      </c>
      <c r="K131" s="162" t="s">
        <v>162</v>
      </c>
      <c r="L131" s="157" t="s">
        <v>150</v>
      </c>
    </row>
    <row r="132" spans="1:12" s="158" customFormat="1" ht="30" customHeight="1">
      <c r="A132" s="154" t="s">
        <v>295</v>
      </c>
      <c r="B132" s="116" t="s">
        <v>163</v>
      </c>
      <c r="C132" s="115">
        <f>C134</f>
        <v>0</v>
      </c>
      <c r="D132" s="115">
        <f>D134</f>
        <v>0</v>
      </c>
      <c r="E132" s="115">
        <f>E133+E134</f>
        <v>0</v>
      </c>
      <c r="F132" s="98">
        <v>15</v>
      </c>
      <c r="G132" s="176">
        <v>20</v>
      </c>
      <c r="H132" s="109" t="s">
        <v>164</v>
      </c>
      <c r="I132" s="161">
        <v>13861708930</v>
      </c>
      <c r="J132" s="164" t="s">
        <v>38</v>
      </c>
      <c r="K132" s="162" t="s">
        <v>165</v>
      </c>
      <c r="L132" s="157" t="s">
        <v>150</v>
      </c>
    </row>
    <row r="133" spans="1:12" s="158" customFormat="1" ht="30" customHeight="1">
      <c r="A133" s="197"/>
      <c r="B133" s="108" t="s">
        <v>348</v>
      </c>
      <c r="C133" s="99" t="s">
        <v>9</v>
      </c>
      <c r="D133" s="99" t="s">
        <v>9</v>
      </c>
      <c r="E133" s="114">
        <f>'冠名基金收支明细 (2022)'!E96+'冠名基金收支明细 (2022)'!E97</f>
        <v>0</v>
      </c>
      <c r="F133" s="98"/>
      <c r="G133" s="176"/>
      <c r="H133" s="109"/>
      <c r="I133" s="161"/>
      <c r="J133" s="164" t="s">
        <v>38</v>
      </c>
      <c r="K133" s="162" t="s">
        <v>165</v>
      </c>
      <c r="L133" s="157" t="s">
        <v>150</v>
      </c>
    </row>
    <row r="134" spans="1:12" s="158" customFormat="1" ht="30" customHeight="1">
      <c r="A134" s="154"/>
      <c r="B134" s="108" t="s">
        <v>347</v>
      </c>
      <c r="C134" s="114"/>
      <c r="D134" s="114">
        <v>0</v>
      </c>
      <c r="E134" s="114">
        <f>C134-D134</f>
        <v>0</v>
      </c>
      <c r="F134" s="98"/>
      <c r="G134" s="176"/>
      <c r="H134" s="109"/>
      <c r="I134" s="161"/>
      <c r="J134" s="164" t="s">
        <v>38</v>
      </c>
      <c r="K134" s="162" t="s">
        <v>165</v>
      </c>
      <c r="L134" s="157" t="s">
        <v>150</v>
      </c>
    </row>
    <row r="135" spans="1:12" ht="30" customHeight="1">
      <c r="A135" s="154" t="s">
        <v>296</v>
      </c>
      <c r="B135" s="116" t="s">
        <v>166</v>
      </c>
      <c r="C135" s="115">
        <f>C137</f>
        <v>261000</v>
      </c>
      <c r="D135" s="115">
        <f>D137</f>
        <v>261000</v>
      </c>
      <c r="E135" s="115">
        <f>E136+E137</f>
        <v>2000</v>
      </c>
      <c r="F135" s="98">
        <v>8</v>
      </c>
      <c r="G135" s="176">
        <v>20</v>
      </c>
      <c r="H135" s="109" t="s">
        <v>167</v>
      </c>
      <c r="I135" s="161">
        <v>13812030518</v>
      </c>
      <c r="J135" s="164" t="s">
        <v>38</v>
      </c>
      <c r="K135" s="162" t="s">
        <v>168</v>
      </c>
      <c r="L135" s="157" t="s">
        <v>150</v>
      </c>
    </row>
    <row r="136" spans="1:12" ht="30" customHeight="1">
      <c r="A136" s="154"/>
      <c r="B136" s="108" t="s">
        <v>348</v>
      </c>
      <c r="C136" s="97" t="s">
        <v>9</v>
      </c>
      <c r="D136" s="97" t="s">
        <v>9</v>
      </c>
      <c r="E136" s="114">
        <f>'冠名基金收支明细 (2022)'!E99+'冠名基金收支明细 (2022)'!E100</f>
        <v>2000</v>
      </c>
      <c r="F136" s="98"/>
      <c r="G136" s="176"/>
      <c r="H136" s="109"/>
      <c r="I136" s="161"/>
      <c r="J136" s="164" t="s">
        <v>38</v>
      </c>
      <c r="K136" s="162" t="s">
        <v>168</v>
      </c>
      <c r="L136" s="157" t="s">
        <v>150</v>
      </c>
    </row>
    <row r="137" spans="1:12" ht="30" customHeight="1">
      <c r="A137" s="154"/>
      <c r="B137" s="108" t="s">
        <v>347</v>
      </c>
      <c r="C137" s="114">
        <v>261000</v>
      </c>
      <c r="D137" s="114">
        <v>261000</v>
      </c>
      <c r="E137" s="114">
        <f>C137-D137</f>
        <v>0</v>
      </c>
      <c r="F137" s="98"/>
      <c r="G137" s="176"/>
      <c r="H137" s="109"/>
      <c r="I137" s="161"/>
      <c r="J137" s="164" t="s">
        <v>38</v>
      </c>
      <c r="K137" s="162" t="s">
        <v>168</v>
      </c>
      <c r="L137" s="157" t="s">
        <v>150</v>
      </c>
    </row>
    <row r="138" spans="1:12" ht="30" customHeight="1">
      <c r="A138" s="154" t="s">
        <v>297</v>
      </c>
      <c r="B138" s="116" t="s">
        <v>169</v>
      </c>
      <c r="C138" s="115">
        <f>C140</f>
        <v>0</v>
      </c>
      <c r="D138" s="115">
        <f>D140</f>
        <v>90000</v>
      </c>
      <c r="E138" s="115">
        <f>E139+E140</f>
        <v>30000</v>
      </c>
      <c r="F138" s="98">
        <v>10</v>
      </c>
      <c r="G138" s="176">
        <v>20</v>
      </c>
      <c r="H138" s="109" t="s">
        <v>170</v>
      </c>
      <c r="I138" s="161">
        <v>13906182608</v>
      </c>
      <c r="J138" s="164" t="s">
        <v>38</v>
      </c>
      <c r="K138" s="162" t="s">
        <v>171</v>
      </c>
      <c r="L138" s="157" t="s">
        <v>150</v>
      </c>
    </row>
    <row r="139" spans="1:12" ht="30" customHeight="1">
      <c r="A139" s="154"/>
      <c r="B139" s="108" t="s">
        <v>45</v>
      </c>
      <c r="C139" s="114">
        <v>0</v>
      </c>
      <c r="D139" s="114">
        <v>0</v>
      </c>
      <c r="E139" s="114">
        <f>'冠名基金收支明细 (2022)'!E102</f>
        <v>120000</v>
      </c>
      <c r="F139" s="98"/>
      <c r="G139" s="176"/>
      <c r="H139" s="109"/>
      <c r="I139" s="161"/>
      <c r="J139" s="164" t="s">
        <v>38</v>
      </c>
      <c r="K139" s="162" t="s">
        <v>171</v>
      </c>
      <c r="L139" s="157" t="s">
        <v>150</v>
      </c>
    </row>
    <row r="140" spans="1:12" ht="30" customHeight="1">
      <c r="A140" s="154"/>
      <c r="B140" s="108" t="s">
        <v>347</v>
      </c>
      <c r="C140" s="114">
        <v>0</v>
      </c>
      <c r="D140" s="114">
        <v>90000</v>
      </c>
      <c r="E140" s="114">
        <f>C140-D140</f>
        <v>-90000</v>
      </c>
      <c r="F140" s="98"/>
      <c r="G140" s="176"/>
      <c r="H140" s="109"/>
      <c r="I140" s="161"/>
      <c r="J140" s="164" t="s">
        <v>38</v>
      </c>
      <c r="K140" s="162" t="s">
        <v>171</v>
      </c>
      <c r="L140" s="157" t="s">
        <v>150</v>
      </c>
    </row>
    <row r="141" spans="1:12" ht="30" customHeight="1">
      <c r="A141" s="154" t="s">
        <v>350</v>
      </c>
      <c r="B141" s="104" t="s">
        <v>301</v>
      </c>
      <c r="C141" s="96">
        <f>C143</f>
        <v>915000</v>
      </c>
      <c r="D141" s="96">
        <f>D143</f>
        <v>935000</v>
      </c>
      <c r="E141" s="96">
        <f>E142+E143</f>
        <v>0</v>
      </c>
      <c r="F141" s="98"/>
      <c r="G141" s="176"/>
      <c r="H141" s="109"/>
      <c r="I141" s="161"/>
      <c r="J141" s="113" t="s">
        <v>173</v>
      </c>
      <c r="K141" s="162" t="s">
        <v>165</v>
      </c>
      <c r="L141" s="157" t="s">
        <v>340</v>
      </c>
    </row>
    <row r="142" spans="1:12" ht="30" customHeight="1">
      <c r="A142" s="154"/>
      <c r="B142" s="108" t="s">
        <v>45</v>
      </c>
      <c r="C142" s="97" t="s">
        <v>9</v>
      </c>
      <c r="D142" s="97" t="s">
        <v>9</v>
      </c>
      <c r="E142" s="98">
        <f>'冠名基金收支明细 (2022)'!E103</f>
        <v>20000</v>
      </c>
      <c r="F142" s="98"/>
      <c r="G142" s="176"/>
      <c r="H142" s="109"/>
      <c r="I142" s="161"/>
      <c r="J142" s="164" t="s">
        <v>173</v>
      </c>
      <c r="K142" s="162" t="s">
        <v>165</v>
      </c>
      <c r="L142" s="157" t="s">
        <v>340</v>
      </c>
    </row>
    <row r="143" spans="1:12" ht="30" customHeight="1">
      <c r="A143" s="186"/>
      <c r="B143" s="127" t="s">
        <v>347</v>
      </c>
      <c r="C143" s="126">
        <v>915000</v>
      </c>
      <c r="D143" s="126">
        <v>935000</v>
      </c>
      <c r="E143" s="126">
        <f>C143-D143</f>
        <v>-20000</v>
      </c>
      <c r="F143" s="126"/>
      <c r="G143" s="184"/>
      <c r="H143" s="171"/>
      <c r="I143" s="172"/>
      <c r="J143" s="173" t="s">
        <v>173</v>
      </c>
      <c r="K143" s="198" t="s">
        <v>165</v>
      </c>
      <c r="L143" s="175" t="s">
        <v>340</v>
      </c>
    </row>
    <row r="144" spans="1:12" s="158" customFormat="1" ht="30" customHeight="1">
      <c r="A144" s="154" t="s">
        <v>179</v>
      </c>
      <c r="B144" s="104" t="s">
        <v>415</v>
      </c>
      <c r="C144" s="96">
        <f>C146</f>
        <v>1000000</v>
      </c>
      <c r="D144" s="96">
        <f>D146</f>
        <v>1025765</v>
      </c>
      <c r="E144" s="96">
        <f>E145+E146</f>
        <v>256918</v>
      </c>
      <c r="F144" s="96">
        <v>64</v>
      </c>
      <c r="G144" s="160">
        <v>400</v>
      </c>
      <c r="H144" s="109" t="s">
        <v>181</v>
      </c>
      <c r="I144" s="161">
        <v>13801493939</v>
      </c>
      <c r="J144" s="113" t="s">
        <v>93</v>
      </c>
      <c r="K144" s="162" t="s">
        <v>182</v>
      </c>
      <c r="L144" s="157" t="s">
        <v>183</v>
      </c>
    </row>
    <row r="145" spans="1:12" s="158" customFormat="1" ht="30" customHeight="1">
      <c r="A145" s="163"/>
      <c r="B145" s="110" t="s">
        <v>348</v>
      </c>
      <c r="C145" s="97" t="s">
        <v>9</v>
      </c>
      <c r="D145" s="97" t="s">
        <v>9</v>
      </c>
      <c r="E145" s="98">
        <f>'冠名基金收支明细 (2022)'!E105</f>
        <v>282683</v>
      </c>
      <c r="F145" s="96"/>
      <c r="G145" s="160"/>
      <c r="H145" s="109"/>
      <c r="I145" s="161"/>
      <c r="J145" s="164" t="s">
        <v>93</v>
      </c>
      <c r="K145" s="162" t="s">
        <v>182</v>
      </c>
      <c r="L145" s="157" t="s">
        <v>183</v>
      </c>
    </row>
    <row r="146" spans="1:12" s="158" customFormat="1" ht="30" customHeight="1">
      <c r="A146" s="163"/>
      <c r="B146" s="110" t="s">
        <v>347</v>
      </c>
      <c r="C146" s="98">
        <v>1000000</v>
      </c>
      <c r="D146" s="98">
        <v>1025765</v>
      </c>
      <c r="E146" s="98">
        <f>C146-D146</f>
        <v>-25765</v>
      </c>
      <c r="F146" s="96"/>
      <c r="G146" s="160"/>
      <c r="H146" s="109"/>
      <c r="I146" s="161"/>
      <c r="J146" s="164" t="s">
        <v>93</v>
      </c>
      <c r="K146" s="162" t="s">
        <v>182</v>
      </c>
      <c r="L146" s="157" t="s">
        <v>183</v>
      </c>
    </row>
    <row r="147" spans="1:12" s="158" customFormat="1" ht="30" customHeight="1">
      <c r="A147" s="211" t="s">
        <v>184</v>
      </c>
      <c r="B147" s="134" t="s">
        <v>416</v>
      </c>
      <c r="C147" s="190">
        <f>C149</f>
        <v>400000</v>
      </c>
      <c r="D147" s="190">
        <f>D149</f>
        <v>341500</v>
      </c>
      <c r="E147" s="190">
        <f>E148+E149</f>
        <v>146000</v>
      </c>
      <c r="F147" s="190">
        <v>40</v>
      </c>
      <c r="G147" s="191">
        <v>195</v>
      </c>
      <c r="H147" s="192" t="s">
        <v>186</v>
      </c>
      <c r="I147" s="193">
        <v>13961104728</v>
      </c>
      <c r="J147" s="213" t="s">
        <v>187</v>
      </c>
      <c r="K147" s="214" t="s">
        <v>188</v>
      </c>
      <c r="L147" s="215" t="s">
        <v>189</v>
      </c>
    </row>
    <row r="148" spans="1:12" s="158" customFormat="1" ht="30" customHeight="1">
      <c r="A148" s="163"/>
      <c r="B148" s="110" t="s">
        <v>348</v>
      </c>
      <c r="C148" s="97" t="s">
        <v>9</v>
      </c>
      <c r="D148" s="97" t="s">
        <v>9</v>
      </c>
      <c r="E148" s="98">
        <f>'冠名基金收支明细 (2022)'!E108</f>
        <v>87500</v>
      </c>
      <c r="F148" s="96"/>
      <c r="G148" s="160"/>
      <c r="H148" s="109"/>
      <c r="I148" s="161"/>
      <c r="J148" s="164" t="s">
        <v>187</v>
      </c>
      <c r="K148" s="162" t="s">
        <v>188</v>
      </c>
      <c r="L148" s="157" t="s">
        <v>189</v>
      </c>
    </row>
    <row r="149" spans="1:12" s="158" customFormat="1" ht="30" customHeight="1">
      <c r="A149" s="163"/>
      <c r="B149" s="110" t="s">
        <v>347</v>
      </c>
      <c r="C149" s="98">
        <v>400000</v>
      </c>
      <c r="D149" s="98">
        <v>341500</v>
      </c>
      <c r="E149" s="98">
        <f>C149-D149</f>
        <v>58500</v>
      </c>
      <c r="F149" s="96"/>
      <c r="G149" s="160"/>
      <c r="H149" s="109"/>
      <c r="I149" s="161"/>
      <c r="J149" s="164" t="s">
        <v>187</v>
      </c>
      <c r="K149" s="162" t="s">
        <v>188</v>
      </c>
      <c r="L149" s="157" t="s">
        <v>189</v>
      </c>
    </row>
    <row r="150" spans="1:12" s="158" customFormat="1" ht="30" customHeight="1">
      <c r="A150" s="154" t="s">
        <v>190</v>
      </c>
      <c r="B150" s="104" t="s">
        <v>417</v>
      </c>
      <c r="C150" s="96">
        <f>C152</f>
        <v>650000</v>
      </c>
      <c r="D150" s="96">
        <f>D152</f>
        <v>696221</v>
      </c>
      <c r="E150" s="96">
        <f>E151+E152</f>
        <v>50760</v>
      </c>
      <c r="F150" s="96">
        <v>50</v>
      </c>
      <c r="G150" s="160">
        <v>55</v>
      </c>
      <c r="H150" s="109" t="s">
        <v>186</v>
      </c>
      <c r="I150" s="161">
        <v>13961104728</v>
      </c>
      <c r="J150" s="113" t="s">
        <v>192</v>
      </c>
      <c r="K150" s="162" t="s">
        <v>188</v>
      </c>
      <c r="L150" s="157" t="s">
        <v>193</v>
      </c>
    </row>
    <row r="151" spans="1:12" s="158" customFormat="1" ht="30" customHeight="1">
      <c r="A151" s="163"/>
      <c r="B151" s="110" t="s">
        <v>348</v>
      </c>
      <c r="C151" s="97" t="s">
        <v>9</v>
      </c>
      <c r="D151" s="97" t="s">
        <v>9</v>
      </c>
      <c r="E151" s="98">
        <f>'冠名基金收支明细 (2022)'!E111</f>
        <v>96981</v>
      </c>
      <c r="F151" s="96"/>
      <c r="G151" s="160"/>
      <c r="H151" s="109"/>
      <c r="I151" s="161"/>
      <c r="J151" s="164" t="s">
        <v>192</v>
      </c>
      <c r="K151" s="162" t="s">
        <v>188</v>
      </c>
      <c r="L151" s="157" t="s">
        <v>193</v>
      </c>
    </row>
    <row r="152" spans="1:12" s="158" customFormat="1" ht="30" customHeight="1">
      <c r="A152" s="168"/>
      <c r="B152" s="125" t="s">
        <v>347</v>
      </c>
      <c r="C152" s="126">
        <v>650000</v>
      </c>
      <c r="D152" s="126">
        <v>696221</v>
      </c>
      <c r="E152" s="126">
        <f>C152-D152</f>
        <v>-46221</v>
      </c>
      <c r="F152" s="169"/>
      <c r="G152" s="170"/>
      <c r="H152" s="171"/>
      <c r="I152" s="172"/>
      <c r="J152" s="173" t="s">
        <v>192</v>
      </c>
      <c r="K152" s="198" t="s">
        <v>188</v>
      </c>
      <c r="L152" s="175" t="s">
        <v>193</v>
      </c>
    </row>
    <row r="153" spans="1:12" s="158" customFormat="1" ht="30" customHeight="1">
      <c r="A153" s="154" t="s">
        <v>196</v>
      </c>
      <c r="B153" s="104" t="s">
        <v>418</v>
      </c>
      <c r="C153" s="96">
        <f>C155</f>
        <v>0</v>
      </c>
      <c r="D153" s="96">
        <f>D155</f>
        <v>0</v>
      </c>
      <c r="E153" s="96">
        <f>E154+E155</f>
        <v>49852.5</v>
      </c>
      <c r="F153" s="96">
        <v>12</v>
      </c>
      <c r="G153" s="160">
        <v>130</v>
      </c>
      <c r="H153" s="109" t="s">
        <v>198</v>
      </c>
      <c r="I153" s="161">
        <v>13706203808</v>
      </c>
      <c r="J153" s="113" t="s">
        <v>187</v>
      </c>
      <c r="K153" s="162" t="s">
        <v>199</v>
      </c>
      <c r="L153" s="157" t="s">
        <v>200</v>
      </c>
    </row>
    <row r="154" spans="1:12" s="158" customFormat="1" ht="30" customHeight="1">
      <c r="A154" s="163"/>
      <c r="B154" s="109" t="s">
        <v>348</v>
      </c>
      <c r="C154" s="97" t="s">
        <v>9</v>
      </c>
      <c r="D154" s="97" t="s">
        <v>9</v>
      </c>
      <c r="E154" s="98">
        <f>'冠名基金收支明细 (2022)'!E114</f>
        <v>49852.5</v>
      </c>
      <c r="F154" s="96"/>
      <c r="G154" s="160"/>
      <c r="H154" s="109"/>
      <c r="I154" s="161"/>
      <c r="J154" s="164" t="s">
        <v>187</v>
      </c>
      <c r="K154" s="162" t="s">
        <v>199</v>
      </c>
      <c r="L154" s="157" t="s">
        <v>200</v>
      </c>
    </row>
    <row r="155" spans="1:12" s="158" customFormat="1" ht="30" hidden="1" customHeight="1">
      <c r="A155" s="163"/>
      <c r="B155" s="110" t="s">
        <v>347</v>
      </c>
      <c r="C155" s="98">
        <v>0</v>
      </c>
      <c r="D155" s="98">
        <v>0</v>
      </c>
      <c r="E155" s="98">
        <f>C155-D155</f>
        <v>0</v>
      </c>
      <c r="F155" s="96"/>
      <c r="G155" s="160"/>
      <c r="H155" s="109"/>
      <c r="I155" s="161"/>
      <c r="J155" s="164" t="s">
        <v>187</v>
      </c>
      <c r="K155" s="162" t="s">
        <v>199</v>
      </c>
      <c r="L155" s="157" t="s">
        <v>200</v>
      </c>
    </row>
    <row r="156" spans="1:12" s="158" customFormat="1" ht="30" customHeight="1">
      <c r="A156" s="154" t="s">
        <v>201</v>
      </c>
      <c r="B156" s="104" t="s">
        <v>202</v>
      </c>
      <c r="C156" s="96">
        <f>C157+C160+C163+C166+C169+C172+C174</f>
        <v>638000</v>
      </c>
      <c r="D156" s="96">
        <f>D157+D160+D163+D166+D169+D172+D174</f>
        <v>638000</v>
      </c>
      <c r="E156" s="96">
        <f>E157+E160+E163+E166+E169+E172+E174</f>
        <v>0</v>
      </c>
      <c r="F156" s="96"/>
      <c r="G156" s="160"/>
      <c r="H156" s="109"/>
      <c r="I156" s="161"/>
      <c r="J156" s="113" t="s">
        <v>10</v>
      </c>
      <c r="K156" s="162" t="s">
        <v>203</v>
      </c>
      <c r="L156" s="157" t="s">
        <v>204</v>
      </c>
    </row>
    <row r="157" spans="1:12" s="158" customFormat="1" ht="30" customHeight="1">
      <c r="A157" s="163"/>
      <c r="B157" s="116" t="s">
        <v>205</v>
      </c>
      <c r="C157" s="115">
        <f>C159</f>
        <v>0</v>
      </c>
      <c r="D157" s="115">
        <f>D159</f>
        <v>0</v>
      </c>
      <c r="E157" s="115">
        <f>E158+E159</f>
        <v>0</v>
      </c>
      <c r="F157" s="96"/>
      <c r="G157" s="160"/>
      <c r="H157" s="109"/>
      <c r="I157" s="161"/>
      <c r="J157" s="164" t="s">
        <v>10</v>
      </c>
      <c r="K157" s="162" t="s">
        <v>206</v>
      </c>
      <c r="L157" s="157" t="s">
        <v>204</v>
      </c>
    </row>
    <row r="158" spans="1:12" s="158" customFormat="1" ht="30" customHeight="1">
      <c r="A158" s="163"/>
      <c r="B158" s="116" t="s">
        <v>45</v>
      </c>
      <c r="C158" s="118" t="s">
        <v>9</v>
      </c>
      <c r="D158" s="118" t="s">
        <v>9</v>
      </c>
      <c r="E158" s="114">
        <f>'冠名基金收支明细 (2022)'!E119</f>
        <v>0</v>
      </c>
      <c r="F158" s="96"/>
      <c r="G158" s="160"/>
      <c r="H158" s="109"/>
      <c r="I158" s="161"/>
      <c r="J158" s="164" t="s">
        <v>10</v>
      </c>
      <c r="K158" s="162" t="s">
        <v>206</v>
      </c>
      <c r="L158" s="157" t="s">
        <v>204</v>
      </c>
    </row>
    <row r="159" spans="1:12" s="158" customFormat="1" ht="30" customHeight="1">
      <c r="A159" s="163"/>
      <c r="B159" s="117" t="s">
        <v>347</v>
      </c>
      <c r="C159" s="114">
        <v>0</v>
      </c>
      <c r="D159" s="114">
        <v>0</v>
      </c>
      <c r="E159" s="114">
        <f>C159-D159</f>
        <v>0</v>
      </c>
      <c r="F159" s="96"/>
      <c r="G159" s="160"/>
      <c r="H159" s="109"/>
      <c r="I159" s="161"/>
      <c r="J159" s="164" t="s">
        <v>10</v>
      </c>
      <c r="K159" s="162" t="s">
        <v>206</v>
      </c>
      <c r="L159" s="157" t="s">
        <v>204</v>
      </c>
    </row>
    <row r="160" spans="1:12" s="158" customFormat="1" ht="30" customHeight="1">
      <c r="A160" s="163"/>
      <c r="B160" s="116" t="s">
        <v>207</v>
      </c>
      <c r="C160" s="115">
        <f>C162</f>
        <v>100000</v>
      </c>
      <c r="D160" s="115">
        <f>D162</f>
        <v>100000</v>
      </c>
      <c r="E160" s="115">
        <f>E161+E162</f>
        <v>0</v>
      </c>
      <c r="F160" s="96"/>
      <c r="G160" s="160"/>
      <c r="H160" s="109"/>
      <c r="I160" s="161"/>
      <c r="J160" s="164" t="s">
        <v>10</v>
      </c>
      <c r="K160" s="162" t="s">
        <v>208</v>
      </c>
      <c r="L160" s="157" t="s">
        <v>204</v>
      </c>
    </row>
    <row r="161" spans="1:13" s="158" customFormat="1" ht="30" customHeight="1">
      <c r="A161" s="163"/>
      <c r="B161" s="116" t="s">
        <v>45</v>
      </c>
      <c r="C161" s="118" t="s">
        <v>9</v>
      </c>
      <c r="D161" s="118" t="s">
        <v>9</v>
      </c>
      <c r="E161" s="114">
        <f>'冠名基金收支明细 (2022)'!E121</f>
        <v>0</v>
      </c>
      <c r="F161" s="96"/>
      <c r="G161" s="160"/>
      <c r="H161" s="109"/>
      <c r="I161" s="161"/>
      <c r="J161" s="164" t="s">
        <v>10</v>
      </c>
      <c r="K161" s="162" t="s">
        <v>208</v>
      </c>
      <c r="L161" s="157" t="s">
        <v>204</v>
      </c>
    </row>
    <row r="162" spans="1:13" s="158" customFormat="1" ht="30" customHeight="1">
      <c r="A162" s="163"/>
      <c r="B162" s="117" t="s">
        <v>347</v>
      </c>
      <c r="C162" s="114">
        <v>100000</v>
      </c>
      <c r="D162" s="114">
        <v>100000</v>
      </c>
      <c r="E162" s="114">
        <f>C162-D162</f>
        <v>0</v>
      </c>
      <c r="F162" s="96"/>
      <c r="G162" s="160"/>
      <c r="H162" s="109"/>
      <c r="I162" s="161"/>
      <c r="J162" s="164" t="s">
        <v>10</v>
      </c>
      <c r="K162" s="162" t="s">
        <v>208</v>
      </c>
      <c r="L162" s="157" t="s">
        <v>204</v>
      </c>
    </row>
    <row r="163" spans="1:13" s="158" customFormat="1" ht="30" customHeight="1">
      <c r="A163" s="163"/>
      <c r="B163" s="116" t="s">
        <v>209</v>
      </c>
      <c r="C163" s="115">
        <f>C165</f>
        <v>0</v>
      </c>
      <c r="D163" s="115">
        <f>D165</f>
        <v>0</v>
      </c>
      <c r="E163" s="115">
        <f>E164+E165</f>
        <v>0</v>
      </c>
      <c r="F163" s="96"/>
      <c r="G163" s="160"/>
      <c r="H163" s="109"/>
      <c r="I163" s="161"/>
      <c r="J163" s="164" t="s">
        <v>10</v>
      </c>
      <c r="K163" s="162" t="s">
        <v>210</v>
      </c>
      <c r="L163" s="157" t="s">
        <v>204</v>
      </c>
    </row>
    <row r="164" spans="1:13" s="158" customFormat="1" ht="30" customHeight="1">
      <c r="A164" s="163"/>
      <c r="B164" s="116" t="s">
        <v>45</v>
      </c>
      <c r="C164" s="118" t="s">
        <v>9</v>
      </c>
      <c r="D164" s="118" t="s">
        <v>9</v>
      </c>
      <c r="E164" s="114">
        <f>'冠名基金收支明细 (2022)'!E123</f>
        <v>0</v>
      </c>
      <c r="F164" s="96"/>
      <c r="G164" s="160"/>
      <c r="H164" s="109"/>
      <c r="I164" s="161"/>
      <c r="J164" s="164" t="s">
        <v>10</v>
      </c>
      <c r="K164" s="162" t="s">
        <v>211</v>
      </c>
      <c r="L164" s="157" t="s">
        <v>204</v>
      </c>
    </row>
    <row r="165" spans="1:13" s="158" customFormat="1" ht="30" customHeight="1">
      <c r="A165" s="163"/>
      <c r="B165" s="117" t="s">
        <v>347</v>
      </c>
      <c r="C165" s="114">
        <v>0</v>
      </c>
      <c r="D165" s="114">
        <v>0</v>
      </c>
      <c r="E165" s="114">
        <f>C165-D165</f>
        <v>0</v>
      </c>
      <c r="F165" s="96"/>
      <c r="G165" s="160"/>
      <c r="H165" s="109"/>
      <c r="I165" s="161"/>
      <c r="J165" s="164" t="s">
        <v>10</v>
      </c>
      <c r="K165" s="162" t="s">
        <v>211</v>
      </c>
      <c r="L165" s="157" t="s">
        <v>204</v>
      </c>
    </row>
    <row r="166" spans="1:13" s="158" customFormat="1" ht="30" customHeight="1">
      <c r="A166" s="163"/>
      <c r="B166" s="116" t="s">
        <v>302</v>
      </c>
      <c r="C166" s="115">
        <f>C168</f>
        <v>23000</v>
      </c>
      <c r="D166" s="115">
        <f>D168</f>
        <v>23000</v>
      </c>
      <c r="E166" s="115">
        <f>E167+E168</f>
        <v>0</v>
      </c>
      <c r="F166" s="96"/>
      <c r="G166" s="160"/>
      <c r="H166" s="109"/>
      <c r="I166" s="161"/>
      <c r="J166" s="164" t="s">
        <v>10</v>
      </c>
      <c r="K166" s="162" t="s">
        <v>303</v>
      </c>
      <c r="L166" s="157" t="s">
        <v>204</v>
      </c>
    </row>
    <row r="167" spans="1:13" s="158" customFormat="1" ht="30" customHeight="1">
      <c r="A167" s="163"/>
      <c r="B167" s="116" t="s">
        <v>45</v>
      </c>
      <c r="C167" s="118" t="s">
        <v>9</v>
      </c>
      <c r="D167" s="118" t="s">
        <v>9</v>
      </c>
      <c r="E167" s="114">
        <f>'冠名基金收支明细 (2022)'!E125</f>
        <v>0</v>
      </c>
      <c r="F167" s="96"/>
      <c r="G167" s="160"/>
      <c r="H167" s="109"/>
      <c r="I167" s="161"/>
      <c r="J167" s="164" t="s">
        <v>10</v>
      </c>
      <c r="K167" s="162" t="s">
        <v>303</v>
      </c>
      <c r="L167" s="157" t="s">
        <v>204</v>
      </c>
    </row>
    <row r="168" spans="1:13" s="158" customFormat="1" ht="30" customHeight="1">
      <c r="A168" s="163"/>
      <c r="B168" s="117" t="s">
        <v>347</v>
      </c>
      <c r="C168" s="114">
        <v>23000</v>
      </c>
      <c r="D168" s="114">
        <v>23000</v>
      </c>
      <c r="E168" s="114">
        <f>C168-D168</f>
        <v>0</v>
      </c>
      <c r="F168" s="96"/>
      <c r="G168" s="160"/>
      <c r="H168" s="109"/>
      <c r="I168" s="161"/>
      <c r="J168" s="164" t="s">
        <v>10</v>
      </c>
      <c r="K168" s="162" t="s">
        <v>303</v>
      </c>
      <c r="L168" s="157" t="s">
        <v>204</v>
      </c>
    </row>
    <row r="169" spans="1:13" s="158" customFormat="1" ht="30" customHeight="1">
      <c r="A169" s="163"/>
      <c r="B169" s="116" t="s">
        <v>395</v>
      </c>
      <c r="C169" s="115">
        <f>C171</f>
        <v>200000</v>
      </c>
      <c r="D169" s="115">
        <f>D171</f>
        <v>200000</v>
      </c>
      <c r="E169" s="115">
        <f>E170+E171</f>
        <v>0</v>
      </c>
      <c r="F169" s="96"/>
      <c r="G169" s="160"/>
      <c r="H169" s="109"/>
      <c r="I169" s="161"/>
      <c r="J169" s="164" t="s">
        <v>10</v>
      </c>
      <c r="K169" s="162" t="s">
        <v>305</v>
      </c>
      <c r="L169" s="157" t="s">
        <v>204</v>
      </c>
    </row>
    <row r="170" spans="1:13" s="158" customFormat="1" ht="30" customHeight="1">
      <c r="A170" s="163"/>
      <c r="B170" s="116" t="s">
        <v>45</v>
      </c>
      <c r="C170" s="118" t="s">
        <v>9</v>
      </c>
      <c r="D170" s="118" t="s">
        <v>9</v>
      </c>
      <c r="E170" s="114">
        <f>'冠名基金收支明细 (2022)'!E127</f>
        <v>0</v>
      </c>
      <c r="F170" s="96"/>
      <c r="G170" s="160"/>
      <c r="H170" s="109"/>
      <c r="I170" s="161"/>
      <c r="J170" s="164" t="s">
        <v>10</v>
      </c>
      <c r="K170" s="162" t="s">
        <v>305</v>
      </c>
      <c r="L170" s="157" t="s">
        <v>204</v>
      </c>
    </row>
    <row r="171" spans="1:13" s="158" customFormat="1" ht="30" customHeight="1">
      <c r="A171" s="168"/>
      <c r="B171" s="128" t="s">
        <v>347</v>
      </c>
      <c r="C171" s="129">
        <v>200000</v>
      </c>
      <c r="D171" s="129">
        <v>200000</v>
      </c>
      <c r="E171" s="129">
        <f>C171-D171</f>
        <v>0</v>
      </c>
      <c r="F171" s="169"/>
      <c r="G171" s="170"/>
      <c r="H171" s="171"/>
      <c r="I171" s="172"/>
      <c r="J171" s="173" t="s">
        <v>10</v>
      </c>
      <c r="K171" s="198" t="s">
        <v>305</v>
      </c>
      <c r="L171" s="175" t="s">
        <v>204</v>
      </c>
    </row>
    <row r="172" spans="1:13" s="158" customFormat="1" ht="30" customHeight="1">
      <c r="A172" s="163"/>
      <c r="B172" s="117" t="s">
        <v>396</v>
      </c>
      <c r="C172" s="115">
        <f>C173</f>
        <v>215000</v>
      </c>
      <c r="D172" s="115">
        <f>D173</f>
        <v>215000</v>
      </c>
      <c r="E172" s="115">
        <f>E173</f>
        <v>0</v>
      </c>
      <c r="F172" s="96"/>
      <c r="G172" s="160"/>
      <c r="H172" s="109"/>
      <c r="I172" s="161"/>
      <c r="J172" s="164" t="s">
        <v>10</v>
      </c>
      <c r="K172" s="199" t="s">
        <v>394</v>
      </c>
      <c r="L172" s="157" t="s">
        <v>204</v>
      </c>
    </row>
    <row r="173" spans="1:13" s="158" customFormat="1" ht="30" customHeight="1">
      <c r="A173" s="163"/>
      <c r="B173" s="117" t="s">
        <v>347</v>
      </c>
      <c r="C173" s="114">
        <v>215000</v>
      </c>
      <c r="D173" s="114">
        <v>215000</v>
      </c>
      <c r="E173" s="114">
        <f>C173-D173</f>
        <v>0</v>
      </c>
      <c r="F173" s="96"/>
      <c r="G173" s="160"/>
      <c r="H173" s="109"/>
      <c r="I173" s="161"/>
      <c r="J173" s="164" t="s">
        <v>10</v>
      </c>
      <c r="K173" s="199" t="s">
        <v>394</v>
      </c>
      <c r="L173" s="157" t="s">
        <v>204</v>
      </c>
    </row>
    <row r="174" spans="1:13" s="158" customFormat="1" ht="30" customHeight="1">
      <c r="A174" s="163"/>
      <c r="B174" s="117" t="s">
        <v>398</v>
      </c>
      <c r="C174" s="115">
        <f>C175</f>
        <v>100000</v>
      </c>
      <c r="D174" s="115">
        <f>D175</f>
        <v>100000</v>
      </c>
      <c r="E174" s="115">
        <f>E175</f>
        <v>0</v>
      </c>
      <c r="F174" s="96"/>
      <c r="G174" s="160"/>
      <c r="H174" s="109"/>
      <c r="I174" s="161"/>
      <c r="J174" s="164" t="s">
        <v>10</v>
      </c>
      <c r="K174" s="199" t="s">
        <v>397</v>
      </c>
      <c r="L174" s="157" t="s">
        <v>139</v>
      </c>
    </row>
    <row r="175" spans="1:13" s="158" customFormat="1" ht="30" customHeight="1">
      <c r="A175" s="200"/>
      <c r="B175" s="130" t="s">
        <v>347</v>
      </c>
      <c r="C175" s="131">
        <v>100000</v>
      </c>
      <c r="D175" s="131">
        <v>100000</v>
      </c>
      <c r="E175" s="131">
        <f>C175-D175</f>
        <v>0</v>
      </c>
      <c r="F175" s="201"/>
      <c r="G175" s="202"/>
      <c r="H175" s="195"/>
      <c r="I175" s="203"/>
      <c r="J175" s="194" t="s">
        <v>10</v>
      </c>
      <c r="K175" s="204" t="s">
        <v>397</v>
      </c>
      <c r="L175" s="196" t="s">
        <v>226</v>
      </c>
    </row>
    <row r="176" spans="1:13" ht="30" customHeight="1">
      <c r="A176" s="154" t="s">
        <v>218</v>
      </c>
      <c r="B176" s="104" t="s">
        <v>419</v>
      </c>
      <c r="C176" s="96">
        <f>C178</f>
        <v>100000</v>
      </c>
      <c r="D176" s="96">
        <f>D178</f>
        <v>100000</v>
      </c>
      <c r="E176" s="96">
        <f>E177+E178</f>
        <v>0</v>
      </c>
      <c r="F176" s="96">
        <v>10</v>
      </c>
      <c r="G176" s="160">
        <v>100</v>
      </c>
      <c r="H176" s="109" t="s">
        <v>220</v>
      </c>
      <c r="I176" s="161">
        <v>13805234229</v>
      </c>
      <c r="J176" s="113" t="s">
        <v>187</v>
      </c>
      <c r="K176" s="102" t="s">
        <v>337</v>
      </c>
      <c r="L176" s="157" t="s">
        <v>222</v>
      </c>
      <c r="M176" s="205"/>
    </row>
    <row r="177" spans="1:13" ht="30" hidden="1" customHeight="1">
      <c r="A177" s="206"/>
      <c r="B177" s="109" t="s">
        <v>348</v>
      </c>
      <c r="C177" s="97" t="s">
        <v>9</v>
      </c>
      <c r="D177" s="97" t="s">
        <v>9</v>
      </c>
      <c r="E177" s="98">
        <f>'冠名基金收支明细 (2022)'!E128</f>
        <v>0</v>
      </c>
      <c r="F177" s="96"/>
      <c r="G177" s="160"/>
      <c r="H177" s="109"/>
      <c r="I177" s="161"/>
      <c r="J177" s="164" t="s">
        <v>187</v>
      </c>
      <c r="K177" s="103" t="s">
        <v>337</v>
      </c>
      <c r="L177" s="157" t="s">
        <v>222</v>
      </c>
      <c r="M177" s="205"/>
    </row>
    <row r="178" spans="1:13" ht="30" customHeight="1">
      <c r="A178" s="163"/>
      <c r="B178" s="110" t="s">
        <v>347</v>
      </c>
      <c r="C178" s="98">
        <v>100000</v>
      </c>
      <c r="D178" s="98">
        <v>100000</v>
      </c>
      <c r="E178" s="98">
        <f>C178-D178</f>
        <v>0</v>
      </c>
      <c r="F178" s="96"/>
      <c r="G178" s="160"/>
      <c r="H178" s="109"/>
      <c r="I178" s="161"/>
      <c r="J178" s="164" t="s">
        <v>187</v>
      </c>
      <c r="K178" s="103" t="s">
        <v>337</v>
      </c>
      <c r="L178" s="157" t="s">
        <v>222</v>
      </c>
      <c r="M178" s="205"/>
    </row>
    <row r="179" spans="1:13" ht="30" customHeight="1">
      <c r="A179" s="154" t="s">
        <v>223</v>
      </c>
      <c r="B179" s="104" t="s">
        <v>353</v>
      </c>
      <c r="C179" s="96">
        <f>C181</f>
        <v>200000</v>
      </c>
      <c r="D179" s="96">
        <f>D181</f>
        <v>200000</v>
      </c>
      <c r="E179" s="96">
        <f>E180+E181</f>
        <v>50000</v>
      </c>
      <c r="F179" s="96"/>
      <c r="G179" s="160"/>
      <c r="H179" s="109"/>
      <c r="I179" s="161"/>
      <c r="J179" s="113" t="s">
        <v>187</v>
      </c>
      <c r="K179" s="177" t="s">
        <v>225</v>
      </c>
      <c r="L179" s="157" t="s">
        <v>226</v>
      </c>
      <c r="M179" s="207"/>
    </row>
    <row r="180" spans="1:13" ht="30" customHeight="1">
      <c r="A180" s="163"/>
      <c r="B180" s="110" t="s">
        <v>45</v>
      </c>
      <c r="C180" s="97" t="s">
        <v>9</v>
      </c>
      <c r="D180" s="97" t="s">
        <v>9</v>
      </c>
      <c r="E180" s="98">
        <f>'冠名基金收支明细 (2022)'!E131</f>
        <v>50000</v>
      </c>
      <c r="F180" s="96"/>
      <c r="G180" s="160"/>
      <c r="H180" s="109"/>
      <c r="I180" s="161"/>
      <c r="J180" s="164" t="s">
        <v>187</v>
      </c>
      <c r="K180" s="177" t="s">
        <v>225</v>
      </c>
      <c r="L180" s="157" t="s">
        <v>226</v>
      </c>
      <c r="M180" s="207"/>
    </row>
    <row r="181" spans="1:13" ht="30" customHeight="1">
      <c r="A181" s="163"/>
      <c r="B181" s="110" t="s">
        <v>347</v>
      </c>
      <c r="C181" s="98">
        <v>200000</v>
      </c>
      <c r="D181" s="98">
        <v>200000</v>
      </c>
      <c r="E181" s="98">
        <f>C181-D181</f>
        <v>0</v>
      </c>
      <c r="F181" s="96"/>
      <c r="G181" s="160"/>
      <c r="H181" s="109"/>
      <c r="I181" s="161"/>
      <c r="J181" s="164" t="s">
        <v>187</v>
      </c>
      <c r="K181" s="177" t="s">
        <v>225</v>
      </c>
      <c r="L181" s="157" t="s">
        <v>226</v>
      </c>
      <c r="M181" s="207"/>
    </row>
    <row r="182" spans="1:13" ht="30" customHeight="1">
      <c r="A182" s="154" t="s">
        <v>227</v>
      </c>
      <c r="B182" s="104" t="s">
        <v>354</v>
      </c>
      <c r="C182" s="96">
        <f>C184</f>
        <v>150000</v>
      </c>
      <c r="D182" s="96">
        <f>D184</f>
        <v>150000</v>
      </c>
      <c r="E182" s="96">
        <f>E183+E184</f>
        <v>20000</v>
      </c>
      <c r="F182" s="96"/>
      <c r="G182" s="160"/>
      <c r="H182" s="109"/>
      <c r="I182" s="161"/>
      <c r="J182" s="113" t="s">
        <v>187</v>
      </c>
      <c r="K182" s="177" t="s">
        <v>229</v>
      </c>
      <c r="L182" s="157" t="s">
        <v>230</v>
      </c>
      <c r="M182" s="207"/>
    </row>
    <row r="183" spans="1:13" ht="30" customHeight="1">
      <c r="A183" s="163"/>
      <c r="B183" s="110" t="s">
        <v>45</v>
      </c>
      <c r="C183" s="97" t="s">
        <v>9</v>
      </c>
      <c r="D183" s="97" t="s">
        <v>9</v>
      </c>
      <c r="E183" s="98">
        <f>'冠名基金收支明细 (2022)'!E133</f>
        <v>20000</v>
      </c>
      <c r="F183" s="96"/>
      <c r="G183" s="160"/>
      <c r="H183" s="109"/>
      <c r="I183" s="161"/>
      <c r="J183" s="164" t="s">
        <v>187</v>
      </c>
      <c r="K183" s="177" t="s">
        <v>229</v>
      </c>
      <c r="L183" s="157" t="s">
        <v>230</v>
      </c>
      <c r="M183" s="207"/>
    </row>
    <row r="184" spans="1:13" ht="30" customHeight="1">
      <c r="A184" s="163"/>
      <c r="B184" s="110" t="s">
        <v>347</v>
      </c>
      <c r="C184" s="98">
        <v>150000</v>
      </c>
      <c r="D184" s="98">
        <v>150000</v>
      </c>
      <c r="E184" s="98">
        <f>C184-D184</f>
        <v>0</v>
      </c>
      <c r="F184" s="96"/>
      <c r="G184" s="160"/>
      <c r="H184" s="109"/>
      <c r="I184" s="161"/>
      <c r="J184" s="164" t="s">
        <v>187</v>
      </c>
      <c r="K184" s="177" t="s">
        <v>229</v>
      </c>
      <c r="L184" s="157" t="s">
        <v>230</v>
      </c>
      <c r="M184" s="207"/>
    </row>
    <row r="185" spans="1:13" ht="30" customHeight="1">
      <c r="A185" s="211" t="s">
        <v>233</v>
      </c>
      <c r="B185" s="134" t="s">
        <v>420</v>
      </c>
      <c r="C185" s="190">
        <f>C186+C189+C192</f>
        <v>50000</v>
      </c>
      <c r="D185" s="190">
        <f>D186+D189+D192</f>
        <v>100000</v>
      </c>
      <c r="E185" s="190">
        <f>E186+E189+E192</f>
        <v>50000</v>
      </c>
      <c r="F185" s="135"/>
      <c r="G185" s="212"/>
      <c r="H185" s="192"/>
      <c r="I185" s="193"/>
      <c r="J185" s="213" t="s">
        <v>10</v>
      </c>
      <c r="K185" s="214" t="s">
        <v>235</v>
      </c>
      <c r="L185" s="215" t="s">
        <v>236</v>
      </c>
    </row>
    <row r="186" spans="1:13" ht="30" customHeight="1">
      <c r="A186" s="154"/>
      <c r="B186" s="116" t="s">
        <v>237</v>
      </c>
      <c r="C186" s="115">
        <f>C188</f>
        <v>0</v>
      </c>
      <c r="D186" s="115">
        <f>D188</f>
        <v>0</v>
      </c>
      <c r="E186" s="115">
        <f>E187+E188</f>
        <v>0</v>
      </c>
      <c r="F186" s="98"/>
      <c r="G186" s="176"/>
      <c r="H186" s="109"/>
      <c r="I186" s="161"/>
      <c r="J186" s="164" t="s">
        <v>10</v>
      </c>
      <c r="K186" s="177" t="s">
        <v>238</v>
      </c>
      <c r="L186" s="157" t="s">
        <v>236</v>
      </c>
    </row>
    <row r="187" spans="1:13" ht="30" hidden="1" customHeight="1">
      <c r="A187" s="154"/>
      <c r="B187" s="117" t="s">
        <v>45</v>
      </c>
      <c r="C187" s="118" t="s">
        <v>9</v>
      </c>
      <c r="D187" s="118" t="s">
        <v>9</v>
      </c>
      <c r="E187" s="114">
        <f>'冠名基金收支明细 (2022)'!E137</f>
        <v>0</v>
      </c>
      <c r="F187" s="98"/>
      <c r="G187" s="176"/>
      <c r="H187" s="109"/>
      <c r="I187" s="161"/>
      <c r="J187" s="164" t="s">
        <v>10</v>
      </c>
      <c r="K187" s="177" t="s">
        <v>238</v>
      </c>
      <c r="L187" s="157" t="s">
        <v>236</v>
      </c>
    </row>
    <row r="188" spans="1:13" ht="30" hidden="1" customHeight="1">
      <c r="A188" s="154"/>
      <c r="B188" s="117" t="s">
        <v>347</v>
      </c>
      <c r="C188" s="114">
        <v>0</v>
      </c>
      <c r="D188" s="114">
        <v>0</v>
      </c>
      <c r="E188" s="114">
        <f>C188-D188</f>
        <v>0</v>
      </c>
      <c r="F188" s="98"/>
      <c r="G188" s="176"/>
      <c r="H188" s="109"/>
      <c r="I188" s="161"/>
      <c r="J188" s="164" t="s">
        <v>10</v>
      </c>
      <c r="K188" s="177" t="s">
        <v>238</v>
      </c>
      <c r="L188" s="157" t="s">
        <v>236</v>
      </c>
    </row>
    <row r="189" spans="1:13" ht="30" customHeight="1">
      <c r="A189" s="154"/>
      <c r="B189" s="116" t="s">
        <v>239</v>
      </c>
      <c r="C189" s="115">
        <f>C191</f>
        <v>0</v>
      </c>
      <c r="D189" s="115">
        <f>D191</f>
        <v>0</v>
      </c>
      <c r="E189" s="115">
        <f>E190+E191</f>
        <v>0</v>
      </c>
      <c r="F189" s="98"/>
      <c r="G189" s="176"/>
      <c r="H189" s="109"/>
      <c r="I189" s="161"/>
      <c r="J189" s="164" t="s">
        <v>10</v>
      </c>
      <c r="K189" s="177" t="s">
        <v>240</v>
      </c>
      <c r="L189" s="157" t="s">
        <v>236</v>
      </c>
    </row>
    <row r="190" spans="1:13" ht="30" hidden="1" customHeight="1">
      <c r="A190" s="154"/>
      <c r="B190" s="117" t="s">
        <v>45</v>
      </c>
      <c r="C190" s="118" t="s">
        <v>9</v>
      </c>
      <c r="D190" s="118" t="s">
        <v>9</v>
      </c>
      <c r="E190" s="114">
        <f>'冠名基金收支明细 (2022)'!E139</f>
        <v>0</v>
      </c>
      <c r="F190" s="98"/>
      <c r="G190" s="176"/>
      <c r="H190" s="109"/>
      <c r="I190" s="161"/>
      <c r="J190" s="164" t="s">
        <v>10</v>
      </c>
      <c r="K190" s="177" t="s">
        <v>240</v>
      </c>
      <c r="L190" s="157" t="s">
        <v>236</v>
      </c>
    </row>
    <row r="191" spans="1:13" ht="30" hidden="1" customHeight="1">
      <c r="A191" s="154"/>
      <c r="B191" s="117" t="s">
        <v>347</v>
      </c>
      <c r="C191" s="114">
        <v>0</v>
      </c>
      <c r="D191" s="114">
        <v>0</v>
      </c>
      <c r="E191" s="114">
        <f>C191-D191</f>
        <v>0</v>
      </c>
      <c r="F191" s="98"/>
      <c r="G191" s="176"/>
      <c r="H191" s="109"/>
      <c r="I191" s="161"/>
      <c r="J191" s="164" t="s">
        <v>10</v>
      </c>
      <c r="K191" s="177" t="s">
        <v>240</v>
      </c>
      <c r="L191" s="157" t="s">
        <v>236</v>
      </c>
    </row>
    <row r="192" spans="1:13" ht="30" customHeight="1">
      <c r="A192" s="154"/>
      <c r="B192" s="117" t="s">
        <v>306</v>
      </c>
      <c r="C192" s="115">
        <f>C194</f>
        <v>50000</v>
      </c>
      <c r="D192" s="115">
        <f>D194</f>
        <v>100000</v>
      </c>
      <c r="E192" s="115">
        <f>E193+E194</f>
        <v>50000</v>
      </c>
      <c r="F192" s="98"/>
      <c r="G192" s="176"/>
      <c r="H192" s="109"/>
      <c r="I192" s="161"/>
      <c r="J192" s="164" t="s">
        <v>10</v>
      </c>
      <c r="K192" s="177" t="s">
        <v>307</v>
      </c>
      <c r="L192" s="157" t="s">
        <v>236</v>
      </c>
    </row>
    <row r="193" spans="1:12" ht="30" customHeight="1">
      <c r="A193" s="154"/>
      <c r="B193" s="117" t="s">
        <v>45</v>
      </c>
      <c r="C193" s="118" t="s">
        <v>9</v>
      </c>
      <c r="D193" s="118" t="s">
        <v>9</v>
      </c>
      <c r="E193" s="114">
        <f>'冠名基金收支明细 (2022)'!E141</f>
        <v>100000</v>
      </c>
      <c r="F193" s="98"/>
      <c r="G193" s="176"/>
      <c r="H193" s="109"/>
      <c r="I193" s="161"/>
      <c r="J193" s="164" t="s">
        <v>10</v>
      </c>
      <c r="K193" s="177" t="s">
        <v>307</v>
      </c>
      <c r="L193" s="157" t="s">
        <v>236</v>
      </c>
    </row>
    <row r="194" spans="1:12" ht="30" customHeight="1">
      <c r="A194" s="154"/>
      <c r="B194" s="117" t="s">
        <v>347</v>
      </c>
      <c r="C194" s="114">
        <v>50000</v>
      </c>
      <c r="D194" s="114">
        <v>100000</v>
      </c>
      <c r="E194" s="114">
        <f>C194-D194</f>
        <v>-50000</v>
      </c>
      <c r="F194" s="98"/>
      <c r="G194" s="176"/>
      <c r="H194" s="109"/>
      <c r="I194" s="161"/>
      <c r="J194" s="164" t="s">
        <v>10</v>
      </c>
      <c r="K194" s="177" t="s">
        <v>307</v>
      </c>
      <c r="L194" s="157" t="s">
        <v>236</v>
      </c>
    </row>
    <row r="195" spans="1:12" ht="30" customHeight="1">
      <c r="A195" s="211" t="s">
        <v>247</v>
      </c>
      <c r="B195" s="134" t="s">
        <v>421</v>
      </c>
      <c r="C195" s="190">
        <f>C197</f>
        <v>50000</v>
      </c>
      <c r="D195" s="190">
        <f>D197</f>
        <v>50000</v>
      </c>
      <c r="E195" s="190">
        <f>E196+E197</f>
        <v>50000</v>
      </c>
      <c r="F195" s="135"/>
      <c r="G195" s="212"/>
      <c r="H195" s="192"/>
      <c r="I195" s="193"/>
      <c r="J195" s="213" t="s">
        <v>249</v>
      </c>
      <c r="K195" s="216" t="s">
        <v>250</v>
      </c>
      <c r="L195" s="215" t="s">
        <v>251</v>
      </c>
    </row>
    <row r="196" spans="1:12" ht="30" customHeight="1">
      <c r="A196" s="154"/>
      <c r="B196" s="110" t="s">
        <v>349</v>
      </c>
      <c r="C196" s="97" t="s">
        <v>9</v>
      </c>
      <c r="D196" s="97" t="s">
        <v>9</v>
      </c>
      <c r="E196" s="98">
        <f>'冠名基金收支明细 (2022)'!E142</f>
        <v>50000</v>
      </c>
      <c r="F196" s="98"/>
      <c r="G196" s="176"/>
      <c r="H196" s="109"/>
      <c r="I196" s="161"/>
      <c r="J196" s="164" t="s">
        <v>249</v>
      </c>
      <c r="K196" s="177" t="s">
        <v>250</v>
      </c>
      <c r="L196" s="157" t="s">
        <v>251</v>
      </c>
    </row>
    <row r="197" spans="1:12" ht="30" customHeight="1">
      <c r="A197" s="154"/>
      <c r="B197" s="110" t="s">
        <v>347</v>
      </c>
      <c r="C197" s="98">
        <v>50000</v>
      </c>
      <c r="D197" s="98">
        <v>50000</v>
      </c>
      <c r="E197" s="98">
        <f>C197-D197</f>
        <v>0</v>
      </c>
      <c r="F197" s="98"/>
      <c r="G197" s="176"/>
      <c r="H197" s="109"/>
      <c r="I197" s="161"/>
      <c r="J197" s="164" t="s">
        <v>249</v>
      </c>
      <c r="K197" s="177" t="s">
        <v>250</v>
      </c>
      <c r="L197" s="157" t="s">
        <v>251</v>
      </c>
    </row>
    <row r="198" spans="1:12" ht="30" customHeight="1">
      <c r="A198" s="154" t="s">
        <v>252</v>
      </c>
      <c r="B198" s="104" t="s">
        <v>422</v>
      </c>
      <c r="C198" s="96">
        <f>C200</f>
        <v>100000</v>
      </c>
      <c r="D198" s="96">
        <f>D200</f>
        <v>100000</v>
      </c>
      <c r="E198" s="96">
        <f>E199+E200</f>
        <v>0</v>
      </c>
      <c r="F198" s="98"/>
      <c r="G198" s="176"/>
      <c r="H198" s="109"/>
      <c r="I198" s="161"/>
      <c r="J198" s="113" t="s">
        <v>249</v>
      </c>
      <c r="K198" s="177" t="s">
        <v>254</v>
      </c>
      <c r="L198" s="157" t="s">
        <v>255</v>
      </c>
    </row>
    <row r="199" spans="1:12" ht="30" hidden="1" customHeight="1">
      <c r="A199" s="154"/>
      <c r="B199" s="110" t="s">
        <v>349</v>
      </c>
      <c r="C199" s="97" t="s">
        <v>9</v>
      </c>
      <c r="D199" s="97" t="s">
        <v>9</v>
      </c>
      <c r="E199" s="98">
        <f>'冠名基金收支明细 (2022)'!E144</f>
        <v>0</v>
      </c>
      <c r="F199" s="98"/>
      <c r="G199" s="176"/>
      <c r="H199" s="109"/>
      <c r="I199" s="161"/>
      <c r="J199" s="164" t="s">
        <v>249</v>
      </c>
      <c r="K199" s="177" t="s">
        <v>254</v>
      </c>
      <c r="L199" s="157" t="s">
        <v>255</v>
      </c>
    </row>
    <row r="200" spans="1:12" ht="30" customHeight="1">
      <c r="A200" s="154"/>
      <c r="B200" s="110" t="s">
        <v>347</v>
      </c>
      <c r="C200" s="98">
        <v>100000</v>
      </c>
      <c r="D200" s="98">
        <v>100000</v>
      </c>
      <c r="E200" s="98">
        <f>C200-D200</f>
        <v>0</v>
      </c>
      <c r="F200" s="98"/>
      <c r="G200" s="176"/>
      <c r="H200" s="109"/>
      <c r="I200" s="161"/>
      <c r="J200" s="164" t="s">
        <v>249</v>
      </c>
      <c r="K200" s="177" t="s">
        <v>254</v>
      </c>
      <c r="L200" s="157" t="s">
        <v>255</v>
      </c>
    </row>
    <row r="201" spans="1:12" ht="30" customHeight="1">
      <c r="A201" s="154" t="s">
        <v>256</v>
      </c>
      <c r="B201" s="104" t="s">
        <v>423</v>
      </c>
      <c r="C201" s="96">
        <f>C203</f>
        <v>50000</v>
      </c>
      <c r="D201" s="96">
        <f>D203</f>
        <v>50000</v>
      </c>
      <c r="E201" s="96">
        <f>E202+E203</f>
        <v>50000</v>
      </c>
      <c r="F201" s="98"/>
      <c r="G201" s="176"/>
      <c r="H201" s="109"/>
      <c r="I201" s="161"/>
      <c r="J201" s="113" t="s">
        <v>249</v>
      </c>
      <c r="K201" s="177" t="s">
        <v>258</v>
      </c>
      <c r="L201" s="157" t="s">
        <v>259</v>
      </c>
    </row>
    <row r="202" spans="1:12" ht="30" customHeight="1">
      <c r="A202" s="154"/>
      <c r="B202" s="110" t="s">
        <v>349</v>
      </c>
      <c r="C202" s="97" t="s">
        <v>9</v>
      </c>
      <c r="D202" s="97" t="s">
        <v>9</v>
      </c>
      <c r="E202" s="98">
        <f>'冠名基金收支明细 (2022)'!E146</f>
        <v>50000</v>
      </c>
      <c r="F202" s="98"/>
      <c r="G202" s="176"/>
      <c r="H202" s="109"/>
      <c r="I202" s="161"/>
      <c r="J202" s="164" t="s">
        <v>249</v>
      </c>
      <c r="K202" s="177" t="s">
        <v>258</v>
      </c>
      <c r="L202" s="157" t="s">
        <v>259</v>
      </c>
    </row>
    <row r="203" spans="1:12" ht="30" customHeight="1">
      <c r="A203" s="154"/>
      <c r="B203" s="110" t="s">
        <v>347</v>
      </c>
      <c r="C203" s="98">
        <v>50000</v>
      </c>
      <c r="D203" s="98">
        <v>50000</v>
      </c>
      <c r="E203" s="98">
        <f>C203-D203</f>
        <v>0</v>
      </c>
      <c r="F203" s="98"/>
      <c r="G203" s="176"/>
      <c r="H203" s="109"/>
      <c r="I203" s="161"/>
      <c r="J203" s="164" t="s">
        <v>249</v>
      </c>
      <c r="K203" s="177" t="s">
        <v>258</v>
      </c>
      <c r="L203" s="157" t="s">
        <v>259</v>
      </c>
    </row>
    <row r="204" spans="1:12" ht="30" customHeight="1">
      <c r="A204" s="154" t="s">
        <v>260</v>
      </c>
      <c r="B204" s="104" t="s">
        <v>424</v>
      </c>
      <c r="C204" s="96">
        <f>C206</f>
        <v>50000</v>
      </c>
      <c r="D204" s="96">
        <f>D206</f>
        <v>50000</v>
      </c>
      <c r="E204" s="96">
        <f>E205+E206</f>
        <v>0</v>
      </c>
      <c r="F204" s="98"/>
      <c r="G204" s="176"/>
      <c r="H204" s="109"/>
      <c r="I204" s="161"/>
      <c r="J204" s="113" t="s">
        <v>249</v>
      </c>
      <c r="K204" s="177" t="s">
        <v>262</v>
      </c>
      <c r="L204" s="157" t="s">
        <v>263</v>
      </c>
    </row>
    <row r="205" spans="1:12" ht="30" hidden="1" customHeight="1">
      <c r="A205" s="154"/>
      <c r="B205" s="110" t="s">
        <v>349</v>
      </c>
      <c r="C205" s="97" t="s">
        <v>9</v>
      </c>
      <c r="D205" s="97" t="s">
        <v>9</v>
      </c>
      <c r="E205" s="98">
        <f>'冠名基金收支明细 (2022)'!E148</f>
        <v>0</v>
      </c>
      <c r="F205" s="98"/>
      <c r="G205" s="176"/>
      <c r="H205" s="109"/>
      <c r="I205" s="161"/>
      <c r="J205" s="164" t="s">
        <v>249</v>
      </c>
      <c r="K205" s="177" t="s">
        <v>262</v>
      </c>
      <c r="L205" s="157" t="s">
        <v>263</v>
      </c>
    </row>
    <row r="206" spans="1:12" ht="30" customHeight="1">
      <c r="A206" s="154"/>
      <c r="B206" s="110" t="s">
        <v>347</v>
      </c>
      <c r="C206" s="98">
        <v>50000</v>
      </c>
      <c r="D206" s="98">
        <v>50000</v>
      </c>
      <c r="E206" s="98">
        <f>C206-D206</f>
        <v>0</v>
      </c>
      <c r="F206" s="98"/>
      <c r="G206" s="176"/>
      <c r="H206" s="109"/>
      <c r="I206" s="161"/>
      <c r="J206" s="164" t="s">
        <v>249</v>
      </c>
      <c r="K206" s="177" t="s">
        <v>262</v>
      </c>
      <c r="L206" s="157" t="s">
        <v>263</v>
      </c>
    </row>
    <row r="207" spans="1:12" ht="30" customHeight="1">
      <c r="A207" s="154" t="s">
        <v>264</v>
      </c>
      <c r="B207" s="104" t="s">
        <v>425</v>
      </c>
      <c r="C207" s="96">
        <f>C208+C209</f>
        <v>150000</v>
      </c>
      <c r="D207" s="96">
        <f>D209</f>
        <v>148660</v>
      </c>
      <c r="E207" s="96">
        <f>E208+E209</f>
        <v>8740</v>
      </c>
      <c r="F207" s="98"/>
      <c r="G207" s="176"/>
      <c r="H207" s="109"/>
      <c r="I207" s="161"/>
      <c r="J207" s="113" t="s">
        <v>249</v>
      </c>
      <c r="K207" s="177" t="s">
        <v>266</v>
      </c>
      <c r="L207" s="157" t="s">
        <v>267</v>
      </c>
    </row>
    <row r="208" spans="1:12" ht="30" customHeight="1">
      <c r="A208" s="154"/>
      <c r="B208" s="110" t="s">
        <v>349</v>
      </c>
      <c r="C208" s="98">
        <v>0</v>
      </c>
      <c r="D208" s="98">
        <v>0</v>
      </c>
      <c r="E208" s="98">
        <f>'冠名基金收支明细 (2022)'!E150</f>
        <v>7400</v>
      </c>
      <c r="F208" s="98"/>
      <c r="G208" s="176"/>
      <c r="H208" s="109"/>
      <c r="I208" s="161"/>
      <c r="J208" s="164" t="s">
        <v>249</v>
      </c>
      <c r="K208" s="177" t="s">
        <v>266</v>
      </c>
      <c r="L208" s="157" t="s">
        <v>267</v>
      </c>
    </row>
    <row r="209" spans="1:12" ht="30" customHeight="1">
      <c r="A209" s="154"/>
      <c r="B209" s="110" t="s">
        <v>347</v>
      </c>
      <c r="C209" s="98">
        <v>150000</v>
      </c>
      <c r="D209" s="98">
        <v>148660</v>
      </c>
      <c r="E209" s="98">
        <f>C209-D209</f>
        <v>1340</v>
      </c>
      <c r="F209" s="98"/>
      <c r="G209" s="176"/>
      <c r="H209" s="109"/>
      <c r="I209" s="161"/>
      <c r="J209" s="164" t="s">
        <v>249</v>
      </c>
      <c r="K209" s="177" t="s">
        <v>266</v>
      </c>
      <c r="L209" s="157" t="s">
        <v>267</v>
      </c>
    </row>
    <row r="210" spans="1:12" ht="30" customHeight="1">
      <c r="A210" s="154" t="s">
        <v>268</v>
      </c>
      <c r="B210" s="104" t="s">
        <v>269</v>
      </c>
      <c r="C210" s="96">
        <f>C212</f>
        <v>0</v>
      </c>
      <c r="D210" s="96">
        <f>D212</f>
        <v>0</v>
      </c>
      <c r="E210" s="96">
        <f>E211+E212</f>
        <v>0</v>
      </c>
      <c r="F210" s="98"/>
      <c r="G210" s="176"/>
      <c r="H210" s="109"/>
      <c r="I210" s="161"/>
      <c r="J210" s="113" t="s">
        <v>249</v>
      </c>
      <c r="K210" s="177" t="s">
        <v>270</v>
      </c>
      <c r="L210" s="157" t="s">
        <v>271</v>
      </c>
    </row>
    <row r="211" spans="1:12" ht="30" hidden="1" customHeight="1">
      <c r="A211" s="154"/>
      <c r="B211" s="110" t="s">
        <v>349</v>
      </c>
      <c r="C211" s="97" t="s">
        <v>9</v>
      </c>
      <c r="D211" s="97" t="s">
        <v>9</v>
      </c>
      <c r="E211" s="98">
        <f>'冠名基金收支明细 (2022)'!E152</f>
        <v>0</v>
      </c>
      <c r="F211" s="98"/>
      <c r="G211" s="176"/>
      <c r="H211" s="109"/>
      <c r="I211" s="161"/>
      <c r="J211" s="164" t="s">
        <v>249</v>
      </c>
      <c r="K211" s="177" t="s">
        <v>270</v>
      </c>
      <c r="L211" s="157" t="s">
        <v>271</v>
      </c>
    </row>
    <row r="212" spans="1:12" ht="30" hidden="1" customHeight="1">
      <c r="A212" s="154"/>
      <c r="B212" s="110" t="s">
        <v>347</v>
      </c>
      <c r="C212" s="98">
        <v>0</v>
      </c>
      <c r="D212" s="98">
        <v>0</v>
      </c>
      <c r="E212" s="98">
        <f>C212-D212</f>
        <v>0</v>
      </c>
      <c r="F212" s="98"/>
      <c r="G212" s="176"/>
      <c r="H212" s="109"/>
      <c r="I212" s="161"/>
      <c r="J212" s="164" t="s">
        <v>249</v>
      </c>
      <c r="K212" s="177" t="s">
        <v>270</v>
      </c>
      <c r="L212" s="157" t="s">
        <v>271</v>
      </c>
    </row>
    <row r="213" spans="1:12" ht="30" customHeight="1">
      <c r="A213" s="154" t="s">
        <v>272</v>
      </c>
      <c r="B213" s="104" t="s">
        <v>273</v>
      </c>
      <c r="C213" s="96">
        <f>C215</f>
        <v>0</v>
      </c>
      <c r="D213" s="96">
        <f>D215</f>
        <v>0</v>
      </c>
      <c r="E213" s="96">
        <f>E214+E215</f>
        <v>0</v>
      </c>
      <c r="F213" s="98"/>
      <c r="G213" s="176"/>
      <c r="H213" s="109"/>
      <c r="I213" s="161"/>
      <c r="J213" s="113" t="s">
        <v>249</v>
      </c>
      <c r="K213" s="177" t="s">
        <v>270</v>
      </c>
      <c r="L213" s="157" t="s">
        <v>274</v>
      </c>
    </row>
    <row r="214" spans="1:12" ht="30" hidden="1" customHeight="1">
      <c r="A214" s="154"/>
      <c r="B214" s="110" t="s">
        <v>349</v>
      </c>
      <c r="C214" s="97" t="s">
        <v>9</v>
      </c>
      <c r="D214" s="97" t="s">
        <v>9</v>
      </c>
      <c r="E214" s="98">
        <f>'冠名基金收支明细 (2022)'!E154</f>
        <v>0</v>
      </c>
      <c r="F214" s="98"/>
      <c r="G214" s="176"/>
      <c r="H214" s="109"/>
      <c r="I214" s="161"/>
      <c r="J214" s="164" t="s">
        <v>249</v>
      </c>
      <c r="K214" s="177" t="s">
        <v>270</v>
      </c>
      <c r="L214" s="157" t="s">
        <v>274</v>
      </c>
    </row>
    <row r="215" spans="1:12" ht="30" hidden="1" customHeight="1">
      <c r="A215" s="154"/>
      <c r="B215" s="110" t="s">
        <v>347</v>
      </c>
      <c r="C215" s="98">
        <v>0</v>
      </c>
      <c r="D215" s="98">
        <v>0</v>
      </c>
      <c r="E215" s="98">
        <f>C215-D215</f>
        <v>0</v>
      </c>
      <c r="F215" s="98"/>
      <c r="G215" s="176"/>
      <c r="H215" s="109"/>
      <c r="I215" s="161"/>
      <c r="J215" s="164" t="s">
        <v>249</v>
      </c>
      <c r="K215" s="177" t="s">
        <v>270</v>
      </c>
      <c r="L215" s="157" t="s">
        <v>274</v>
      </c>
    </row>
    <row r="216" spans="1:12" ht="30" customHeight="1">
      <c r="A216" s="154" t="s">
        <v>402</v>
      </c>
      <c r="B216" s="104" t="s">
        <v>403</v>
      </c>
      <c r="C216" s="96">
        <f>C217</f>
        <v>50000</v>
      </c>
      <c r="D216" s="96">
        <f>D217</f>
        <v>50000</v>
      </c>
      <c r="E216" s="96">
        <f>E217</f>
        <v>0</v>
      </c>
      <c r="F216" s="98"/>
      <c r="G216" s="176"/>
      <c r="H216" s="109"/>
      <c r="I216" s="161"/>
      <c r="J216" s="113" t="s">
        <v>249</v>
      </c>
      <c r="K216" s="177" t="s">
        <v>405</v>
      </c>
      <c r="L216" s="157" t="s">
        <v>406</v>
      </c>
    </row>
    <row r="217" spans="1:12" ht="30" customHeight="1">
      <c r="A217" s="154"/>
      <c r="B217" s="110" t="s">
        <v>347</v>
      </c>
      <c r="C217" s="98">
        <v>50000</v>
      </c>
      <c r="D217" s="98">
        <v>50000</v>
      </c>
      <c r="E217" s="98">
        <f>C217-D217</f>
        <v>0</v>
      </c>
      <c r="F217" s="98"/>
      <c r="G217" s="176"/>
      <c r="H217" s="109"/>
      <c r="I217" s="161"/>
      <c r="J217" s="113" t="s">
        <v>249</v>
      </c>
      <c r="K217" s="177" t="s">
        <v>404</v>
      </c>
      <c r="L217" s="157" t="s">
        <v>406</v>
      </c>
    </row>
    <row r="218" spans="1:12" ht="30" customHeight="1">
      <c r="A218" s="154" t="s">
        <v>275</v>
      </c>
      <c r="B218" s="104" t="s">
        <v>426</v>
      </c>
      <c r="C218" s="96">
        <f>C220</f>
        <v>500000</v>
      </c>
      <c r="D218" s="96">
        <f>D220</f>
        <v>400000</v>
      </c>
      <c r="E218" s="96">
        <f>E219+E220</f>
        <v>600000</v>
      </c>
      <c r="F218" s="98"/>
      <c r="G218" s="176"/>
      <c r="H218" s="109"/>
      <c r="I218" s="161"/>
      <c r="J218" s="113" t="s">
        <v>187</v>
      </c>
      <c r="K218" s="177" t="s">
        <v>277</v>
      </c>
      <c r="L218" s="157" t="s">
        <v>278</v>
      </c>
    </row>
    <row r="219" spans="1:12" ht="30" customHeight="1">
      <c r="A219" s="154"/>
      <c r="B219" s="110" t="s">
        <v>349</v>
      </c>
      <c r="C219" s="97" t="s">
        <v>9</v>
      </c>
      <c r="D219" s="97" t="s">
        <v>9</v>
      </c>
      <c r="E219" s="98">
        <f>'冠名基金收支明细 (2022)'!E157</f>
        <v>500000</v>
      </c>
      <c r="F219" s="98"/>
      <c r="G219" s="176"/>
      <c r="H219" s="109"/>
      <c r="I219" s="161"/>
      <c r="J219" s="164" t="s">
        <v>187</v>
      </c>
      <c r="K219" s="177" t="s">
        <v>277</v>
      </c>
      <c r="L219" s="157" t="s">
        <v>278</v>
      </c>
    </row>
    <row r="220" spans="1:12" ht="30" customHeight="1">
      <c r="A220" s="154"/>
      <c r="B220" s="110" t="s">
        <v>347</v>
      </c>
      <c r="C220" s="98">
        <v>500000</v>
      </c>
      <c r="D220" s="98">
        <v>400000</v>
      </c>
      <c r="E220" s="98">
        <f>C220-D220</f>
        <v>100000</v>
      </c>
      <c r="F220" s="98"/>
      <c r="G220" s="176"/>
      <c r="H220" s="109"/>
      <c r="I220" s="161"/>
      <c r="J220" s="164" t="s">
        <v>187</v>
      </c>
      <c r="K220" s="177" t="s">
        <v>277</v>
      </c>
      <c r="L220" s="157" t="s">
        <v>278</v>
      </c>
    </row>
    <row r="221" spans="1:12" ht="30" customHeight="1">
      <c r="A221" s="154" t="s">
        <v>308</v>
      </c>
      <c r="B221" s="104" t="s">
        <v>355</v>
      </c>
      <c r="C221" s="96">
        <f>C223</f>
        <v>100000</v>
      </c>
      <c r="D221" s="96">
        <f>D223</f>
        <v>0</v>
      </c>
      <c r="E221" s="96">
        <f>E222+E223</f>
        <v>100000</v>
      </c>
      <c r="F221" s="98"/>
      <c r="G221" s="176"/>
      <c r="H221" s="109"/>
      <c r="I221" s="161"/>
      <c r="J221" s="113" t="s">
        <v>187</v>
      </c>
      <c r="K221" s="177" t="s">
        <v>309</v>
      </c>
      <c r="L221" s="157" t="s">
        <v>310</v>
      </c>
    </row>
    <row r="222" spans="1:12" ht="30" hidden="1" customHeight="1">
      <c r="A222" s="154"/>
      <c r="B222" s="110" t="s">
        <v>349</v>
      </c>
      <c r="C222" s="97" t="s">
        <v>9</v>
      </c>
      <c r="D222" s="97" t="s">
        <v>9</v>
      </c>
      <c r="E222" s="98">
        <f>'冠名基金收支明细 (2022)'!E158</f>
        <v>0</v>
      </c>
      <c r="F222" s="98"/>
      <c r="G222" s="176"/>
      <c r="H222" s="109"/>
      <c r="I222" s="161"/>
      <c r="J222" s="164" t="s">
        <v>187</v>
      </c>
      <c r="K222" s="161" t="s">
        <v>309</v>
      </c>
      <c r="L222" s="157" t="s">
        <v>310</v>
      </c>
    </row>
    <row r="223" spans="1:12" ht="30" customHeight="1">
      <c r="A223" s="154"/>
      <c r="B223" s="110" t="s">
        <v>347</v>
      </c>
      <c r="C223" s="98">
        <v>100000</v>
      </c>
      <c r="D223" s="98">
        <v>0</v>
      </c>
      <c r="E223" s="98">
        <f>C223-D223</f>
        <v>100000</v>
      </c>
      <c r="F223" s="98"/>
      <c r="G223" s="176"/>
      <c r="H223" s="109"/>
      <c r="I223" s="161"/>
      <c r="J223" s="164" t="s">
        <v>187</v>
      </c>
      <c r="K223" s="161" t="s">
        <v>309</v>
      </c>
      <c r="L223" s="157" t="s">
        <v>310</v>
      </c>
    </row>
    <row r="224" spans="1:12" ht="30" customHeight="1">
      <c r="A224" s="154" t="s">
        <v>378</v>
      </c>
      <c r="B224" s="104" t="s">
        <v>379</v>
      </c>
      <c r="C224" s="96">
        <f>C225</f>
        <v>50000</v>
      </c>
      <c r="D224" s="96">
        <f>D225</f>
        <v>49600</v>
      </c>
      <c r="E224" s="96">
        <f>E225</f>
        <v>400</v>
      </c>
      <c r="F224" s="98"/>
      <c r="G224" s="176"/>
      <c r="H224" s="109"/>
      <c r="I224" s="161"/>
      <c r="J224" s="113" t="s">
        <v>187</v>
      </c>
      <c r="K224" s="161" t="s">
        <v>380</v>
      </c>
      <c r="L224" s="157" t="s">
        <v>381</v>
      </c>
    </row>
    <row r="225" spans="1:12" ht="30" customHeight="1">
      <c r="A225" s="154"/>
      <c r="B225" s="110" t="s">
        <v>347</v>
      </c>
      <c r="C225" s="98">
        <v>50000</v>
      </c>
      <c r="D225" s="98">
        <v>49600</v>
      </c>
      <c r="E225" s="98">
        <f>C225-D225</f>
        <v>400</v>
      </c>
      <c r="F225" s="98"/>
      <c r="G225" s="176"/>
      <c r="H225" s="109"/>
      <c r="I225" s="161"/>
      <c r="J225" s="164" t="s">
        <v>187</v>
      </c>
      <c r="K225" s="161" t="s">
        <v>380</v>
      </c>
      <c r="L225" s="157" t="s">
        <v>381</v>
      </c>
    </row>
    <row r="226" spans="1:12" ht="30" customHeight="1">
      <c r="A226" s="154" t="s">
        <v>382</v>
      </c>
      <c r="B226" s="104" t="s">
        <v>383</v>
      </c>
      <c r="C226" s="96">
        <f>C227</f>
        <v>50000</v>
      </c>
      <c r="D226" s="96">
        <f>D227</f>
        <v>49300</v>
      </c>
      <c r="E226" s="96">
        <f>E227</f>
        <v>700</v>
      </c>
      <c r="F226" s="98"/>
      <c r="G226" s="176"/>
      <c r="H226" s="109"/>
      <c r="I226" s="161"/>
      <c r="J226" s="113" t="s">
        <v>401</v>
      </c>
      <c r="K226" s="161" t="s">
        <v>384</v>
      </c>
      <c r="L226" s="157" t="s">
        <v>385</v>
      </c>
    </row>
    <row r="227" spans="1:12" ht="30" customHeight="1">
      <c r="A227" s="220"/>
      <c r="B227" s="110" t="s">
        <v>347</v>
      </c>
      <c r="C227" s="98">
        <v>50000</v>
      </c>
      <c r="D227" s="98">
        <v>49300</v>
      </c>
      <c r="E227" s="98">
        <f>C227-D227</f>
        <v>700</v>
      </c>
      <c r="F227" s="98"/>
      <c r="G227" s="176"/>
      <c r="H227" s="109"/>
      <c r="I227" s="161"/>
      <c r="J227" s="164" t="s">
        <v>401</v>
      </c>
      <c r="K227" s="161" t="s">
        <v>384</v>
      </c>
      <c r="L227" s="157" t="s">
        <v>385</v>
      </c>
    </row>
    <row r="228" spans="1:12" ht="30" customHeight="1">
      <c r="A228" s="221" t="s">
        <v>402</v>
      </c>
      <c r="B228" s="217" t="s">
        <v>407</v>
      </c>
      <c r="C228" s="96">
        <f>C229</f>
        <v>100000</v>
      </c>
      <c r="D228" s="96">
        <f>D229</f>
        <v>0</v>
      </c>
      <c r="E228" s="96">
        <f>E229</f>
        <v>100000</v>
      </c>
      <c r="F228" s="98"/>
      <c r="G228" s="176"/>
      <c r="H228" s="109"/>
      <c r="I228" s="161"/>
      <c r="J228" s="113" t="s">
        <v>401</v>
      </c>
      <c r="K228" s="161" t="s">
        <v>408</v>
      </c>
      <c r="L228" s="157" t="s">
        <v>428</v>
      </c>
    </row>
    <row r="229" spans="1:12" ht="30" customHeight="1" thickBot="1">
      <c r="A229" s="208"/>
      <c r="B229" s="132" t="s">
        <v>347</v>
      </c>
      <c r="C229" s="133">
        <v>100000</v>
      </c>
      <c r="D229" s="133">
        <v>0</v>
      </c>
      <c r="E229" s="133">
        <f>C229-D229</f>
        <v>100000</v>
      </c>
      <c r="F229" s="209"/>
      <c r="G229" s="209"/>
      <c r="H229" s="209"/>
      <c r="I229" s="209"/>
      <c r="J229" s="187" t="s">
        <v>187</v>
      </c>
      <c r="K229" s="183" t="s">
        <v>408</v>
      </c>
      <c r="L229" s="188" t="s">
        <v>428</v>
      </c>
    </row>
    <row r="230" spans="1:12" ht="84.75" customHeight="1">
      <c r="A230" s="245" t="s">
        <v>430</v>
      </c>
      <c r="B230" s="245"/>
      <c r="C230" s="245"/>
      <c r="D230" s="245"/>
      <c r="E230" s="245"/>
      <c r="F230" s="245"/>
      <c r="G230" s="245"/>
      <c r="H230" s="245"/>
      <c r="I230" s="245"/>
      <c r="J230" s="245"/>
      <c r="K230" s="245"/>
      <c r="L230" s="245"/>
    </row>
    <row r="231" spans="1:12" ht="21.95" customHeight="1">
      <c r="C231" s="137"/>
      <c r="D231" s="137"/>
      <c r="E231" s="137"/>
      <c r="J231" s="139"/>
    </row>
    <row r="232" spans="1:12" ht="21.95" customHeight="1">
      <c r="C232" s="137"/>
      <c r="D232" s="137"/>
      <c r="E232" s="137"/>
      <c r="F232" s="151"/>
      <c r="J232" s="139"/>
    </row>
    <row r="233" spans="1:12" ht="21.95" customHeight="1">
      <c r="C233" s="137"/>
      <c r="D233" s="137"/>
      <c r="E233" s="137"/>
      <c r="J233" s="139"/>
    </row>
    <row r="234" spans="1:12" ht="21.95" customHeight="1">
      <c r="C234" s="137"/>
      <c r="D234" s="137"/>
      <c r="E234" s="137"/>
      <c r="J234" s="139"/>
    </row>
    <row r="235" spans="1:12" ht="18" customHeight="1">
      <c r="C235" s="137"/>
      <c r="D235" s="137"/>
      <c r="E235" s="137"/>
      <c r="J235" s="139"/>
    </row>
    <row r="236" spans="1:12" ht="18" customHeight="1">
      <c r="C236" s="137"/>
      <c r="D236" s="137"/>
      <c r="E236" s="137"/>
      <c r="J236" s="139"/>
    </row>
    <row r="237" spans="1:12" ht="18" customHeight="1">
      <c r="C237" s="137"/>
      <c r="D237" s="137"/>
      <c r="E237" s="137"/>
      <c r="J237" s="139"/>
    </row>
    <row r="238" spans="1:12">
      <c r="C238" s="137"/>
      <c r="D238" s="137"/>
      <c r="E238" s="137"/>
      <c r="J238" s="139"/>
    </row>
    <row r="239" spans="1:12">
      <c r="C239" s="137"/>
      <c r="D239" s="137"/>
      <c r="E239" s="137"/>
      <c r="J239" s="139"/>
    </row>
    <row r="240" spans="1:12">
      <c r="C240" s="137"/>
      <c r="D240" s="137"/>
      <c r="E240" s="137"/>
      <c r="J240" s="139"/>
    </row>
    <row r="241" spans="1:11">
      <c r="C241" s="137"/>
      <c r="D241" s="137"/>
      <c r="E241" s="137"/>
      <c r="J241" s="139"/>
    </row>
    <row r="242" spans="1:11">
      <c r="C242" s="137"/>
      <c r="D242" s="137"/>
      <c r="E242" s="137"/>
      <c r="J242" s="139"/>
    </row>
    <row r="243" spans="1:11">
      <c r="C243" s="137"/>
      <c r="D243" s="137"/>
      <c r="E243" s="137"/>
      <c r="J243" s="139"/>
    </row>
    <row r="244" spans="1:11" s="140" customFormat="1">
      <c r="A244" s="210"/>
      <c r="B244" s="106"/>
      <c r="C244" s="137"/>
      <c r="D244" s="137"/>
      <c r="E244" s="137"/>
      <c r="I244" s="138"/>
      <c r="J244" s="139"/>
      <c r="K244" s="138"/>
    </row>
    <row r="245" spans="1:11" s="140" customFormat="1">
      <c r="A245" s="210"/>
      <c r="B245" s="106"/>
      <c r="C245" s="137"/>
      <c r="D245" s="137"/>
      <c r="E245" s="137"/>
      <c r="I245" s="138"/>
      <c r="J245" s="139"/>
      <c r="K245" s="138"/>
    </row>
    <row r="246" spans="1:11" s="140" customFormat="1">
      <c r="A246" s="210"/>
      <c r="B246" s="106"/>
      <c r="C246" s="137"/>
      <c r="D246" s="137"/>
      <c r="E246" s="137"/>
      <c r="I246" s="138"/>
      <c r="J246" s="139"/>
      <c r="K246" s="138"/>
    </row>
    <row r="247" spans="1:11" s="140" customFormat="1">
      <c r="A247" s="210"/>
      <c r="B247" s="106"/>
      <c r="C247" s="137"/>
      <c r="D247" s="137"/>
      <c r="E247" s="137"/>
      <c r="I247" s="138"/>
      <c r="J247" s="139"/>
      <c r="K247" s="138"/>
    </row>
    <row r="248" spans="1:11" s="140" customFormat="1">
      <c r="A248" s="210"/>
      <c r="B248" s="106"/>
      <c r="C248" s="137"/>
      <c r="D248" s="137"/>
      <c r="E248" s="137"/>
      <c r="I248" s="138"/>
      <c r="J248" s="139"/>
      <c r="K248" s="138"/>
    </row>
    <row r="249" spans="1:11" s="140" customFormat="1">
      <c r="A249" s="210"/>
      <c r="B249" s="106"/>
      <c r="C249" s="137"/>
      <c r="D249" s="137"/>
      <c r="E249" s="137"/>
      <c r="I249" s="138"/>
      <c r="J249" s="139"/>
      <c r="K249" s="138"/>
    </row>
    <row r="250" spans="1:11" s="140" customFormat="1">
      <c r="A250" s="210"/>
      <c r="B250" s="106"/>
      <c r="C250" s="137"/>
      <c r="D250" s="137"/>
      <c r="E250" s="137"/>
      <c r="I250" s="138"/>
      <c r="J250" s="139"/>
      <c r="K250" s="138"/>
    </row>
    <row r="251" spans="1:11" s="140" customFormat="1">
      <c r="A251" s="210"/>
      <c r="B251" s="106"/>
      <c r="C251" s="137"/>
      <c r="D251" s="137"/>
      <c r="E251" s="137"/>
      <c r="I251" s="138"/>
      <c r="J251" s="139"/>
      <c r="K251" s="138"/>
    </row>
    <row r="252" spans="1:11" s="140" customFormat="1">
      <c r="A252" s="210"/>
      <c r="B252" s="106"/>
      <c r="C252" s="137"/>
      <c r="D252" s="137"/>
      <c r="E252" s="137"/>
      <c r="I252" s="138"/>
      <c r="J252" s="139"/>
      <c r="K252" s="138"/>
    </row>
    <row r="253" spans="1:11" s="140" customFormat="1">
      <c r="A253" s="210"/>
      <c r="B253" s="106"/>
      <c r="C253" s="137"/>
      <c r="D253" s="137"/>
      <c r="E253" s="137"/>
      <c r="I253" s="138"/>
      <c r="J253" s="139"/>
      <c r="K253" s="138"/>
    </row>
    <row r="254" spans="1:11" s="140" customFormat="1">
      <c r="A254" s="210"/>
      <c r="B254" s="106"/>
      <c r="C254" s="137"/>
      <c r="D254" s="137"/>
      <c r="E254" s="137"/>
      <c r="I254" s="138"/>
      <c r="J254" s="139"/>
      <c r="K254" s="138"/>
    </row>
    <row r="255" spans="1:11" s="140" customFormat="1">
      <c r="A255" s="210"/>
      <c r="B255" s="106"/>
      <c r="C255" s="137"/>
      <c r="D255" s="137"/>
      <c r="E255" s="137"/>
      <c r="I255" s="138"/>
      <c r="J255" s="139"/>
      <c r="K255" s="138"/>
    </row>
    <row r="256" spans="1:11" s="140" customFormat="1">
      <c r="A256" s="210"/>
      <c r="B256" s="106"/>
      <c r="C256" s="137"/>
      <c r="D256" s="137"/>
      <c r="E256" s="137"/>
      <c r="I256" s="138"/>
      <c r="J256" s="139"/>
      <c r="K256" s="138"/>
    </row>
    <row r="257" spans="1:11" s="140" customFormat="1">
      <c r="A257" s="210"/>
      <c r="B257" s="106"/>
      <c r="C257" s="137"/>
      <c r="D257" s="137"/>
      <c r="E257" s="137"/>
      <c r="I257" s="138"/>
      <c r="J257" s="139"/>
      <c r="K257" s="138"/>
    </row>
    <row r="258" spans="1:11" s="140" customFormat="1">
      <c r="A258" s="210"/>
      <c r="B258" s="106"/>
      <c r="C258" s="137"/>
      <c r="D258" s="137"/>
      <c r="E258" s="137"/>
      <c r="I258" s="138"/>
      <c r="J258" s="139"/>
      <c r="K258" s="138"/>
    </row>
    <row r="259" spans="1:11" s="140" customFormat="1">
      <c r="A259" s="210"/>
      <c r="B259" s="106"/>
      <c r="C259" s="137"/>
      <c r="D259" s="137"/>
      <c r="E259" s="137"/>
      <c r="I259" s="138"/>
      <c r="J259" s="139"/>
      <c r="K259" s="138"/>
    </row>
    <row r="260" spans="1:11" s="140" customFormat="1">
      <c r="A260" s="210"/>
      <c r="B260" s="106"/>
      <c r="C260" s="137"/>
      <c r="D260" s="137"/>
      <c r="E260" s="137"/>
      <c r="I260" s="138"/>
      <c r="J260" s="139"/>
      <c r="K260" s="138"/>
    </row>
    <row r="261" spans="1:11">
      <c r="C261" s="137"/>
      <c r="D261" s="137"/>
      <c r="E261" s="137"/>
      <c r="J261" s="139"/>
    </row>
    <row r="262" spans="1:11">
      <c r="C262" s="137"/>
      <c r="D262" s="137"/>
      <c r="E262" s="137"/>
      <c r="J262" s="139"/>
    </row>
    <row r="263" spans="1:11">
      <c r="C263" s="137"/>
      <c r="D263" s="137"/>
      <c r="E263" s="137"/>
      <c r="J263" s="139"/>
    </row>
    <row r="264" spans="1:11">
      <c r="C264" s="137"/>
      <c r="D264" s="137"/>
      <c r="E264" s="137"/>
      <c r="J264" s="139"/>
    </row>
    <row r="265" spans="1:11">
      <c r="C265" s="137"/>
      <c r="D265" s="137"/>
      <c r="E265" s="137"/>
      <c r="J265" s="139"/>
    </row>
    <row r="266" spans="1:11">
      <c r="C266" s="137"/>
      <c r="D266" s="137"/>
      <c r="E266" s="137"/>
      <c r="J266" s="139"/>
    </row>
    <row r="267" spans="1:11">
      <c r="C267" s="137"/>
      <c r="D267" s="137"/>
      <c r="E267" s="137"/>
      <c r="J267" s="139"/>
    </row>
    <row r="268" spans="1:11">
      <c r="C268" s="137"/>
      <c r="D268" s="137"/>
      <c r="E268" s="137"/>
      <c r="J268" s="139"/>
    </row>
    <row r="269" spans="1:11">
      <c r="C269" s="137"/>
      <c r="D269" s="137"/>
      <c r="E269" s="137"/>
      <c r="J269" s="139"/>
    </row>
    <row r="270" spans="1:11">
      <c r="C270" s="137"/>
      <c r="D270" s="137"/>
      <c r="E270" s="137"/>
      <c r="J270" s="139"/>
    </row>
    <row r="271" spans="1:11">
      <c r="C271" s="137"/>
      <c r="D271" s="137"/>
      <c r="E271" s="137"/>
      <c r="J271" s="139"/>
    </row>
    <row r="272" spans="1:11">
      <c r="C272" s="137"/>
      <c r="D272" s="137"/>
      <c r="E272" s="137"/>
      <c r="J272" s="139"/>
    </row>
    <row r="273" spans="3:10">
      <c r="C273" s="137"/>
      <c r="D273" s="137"/>
      <c r="E273" s="137"/>
      <c r="J273" s="139"/>
    </row>
    <row r="274" spans="3:10">
      <c r="C274" s="137"/>
      <c r="D274" s="137"/>
      <c r="E274" s="137"/>
      <c r="J274" s="139"/>
    </row>
    <row r="275" spans="3:10">
      <c r="C275" s="137"/>
      <c r="D275" s="137"/>
      <c r="E275" s="137"/>
      <c r="J275" s="139"/>
    </row>
    <row r="276" spans="3:10">
      <c r="C276" s="137"/>
      <c r="D276" s="137"/>
      <c r="E276" s="137"/>
      <c r="J276" s="139"/>
    </row>
    <row r="277" spans="3:10">
      <c r="C277" s="137"/>
      <c r="D277" s="137"/>
      <c r="E277" s="137"/>
      <c r="J277" s="139"/>
    </row>
    <row r="278" spans="3:10">
      <c r="C278" s="137"/>
      <c r="D278" s="137"/>
      <c r="E278" s="137"/>
      <c r="J278" s="139"/>
    </row>
    <row r="279" spans="3:10">
      <c r="C279" s="137"/>
      <c r="D279" s="137"/>
      <c r="E279" s="137"/>
      <c r="J279" s="139"/>
    </row>
    <row r="280" spans="3:10">
      <c r="C280" s="137"/>
      <c r="D280" s="137"/>
      <c r="E280" s="137"/>
      <c r="J280" s="139"/>
    </row>
    <row r="281" spans="3:10">
      <c r="C281" s="137"/>
      <c r="D281" s="137"/>
      <c r="E281" s="137"/>
      <c r="J281" s="139"/>
    </row>
    <row r="282" spans="3:10">
      <c r="C282" s="137"/>
      <c r="D282" s="137"/>
      <c r="E282" s="137"/>
      <c r="J282" s="139"/>
    </row>
    <row r="283" spans="3:10">
      <c r="C283" s="137"/>
      <c r="D283" s="137"/>
      <c r="E283" s="137"/>
      <c r="J283" s="139"/>
    </row>
    <row r="284" spans="3:10">
      <c r="C284" s="137"/>
      <c r="D284" s="137"/>
      <c r="E284" s="137"/>
      <c r="J284" s="139"/>
    </row>
    <row r="285" spans="3:10">
      <c r="C285" s="137"/>
      <c r="D285" s="137"/>
      <c r="E285" s="137"/>
      <c r="J285" s="139"/>
    </row>
    <row r="286" spans="3:10">
      <c r="C286" s="137"/>
      <c r="D286" s="137"/>
      <c r="E286" s="137"/>
      <c r="J286" s="139"/>
    </row>
    <row r="287" spans="3:10">
      <c r="C287" s="137"/>
      <c r="D287" s="137"/>
      <c r="E287" s="137"/>
      <c r="J287" s="139"/>
    </row>
    <row r="288" spans="3:10">
      <c r="C288" s="137"/>
      <c r="D288" s="137"/>
      <c r="E288" s="137"/>
      <c r="J288" s="139"/>
    </row>
    <row r="289" spans="3:10">
      <c r="C289" s="137"/>
      <c r="D289" s="137"/>
      <c r="E289" s="137"/>
      <c r="J289" s="139"/>
    </row>
    <row r="290" spans="3:10">
      <c r="C290" s="137"/>
      <c r="D290" s="137"/>
      <c r="E290" s="137"/>
      <c r="J290" s="139"/>
    </row>
    <row r="291" spans="3:10">
      <c r="C291" s="137"/>
      <c r="D291" s="137"/>
      <c r="E291" s="137"/>
      <c r="J291" s="139"/>
    </row>
    <row r="292" spans="3:10">
      <c r="C292" s="137"/>
      <c r="D292" s="137"/>
      <c r="E292" s="137"/>
      <c r="J292" s="139"/>
    </row>
    <row r="293" spans="3:10">
      <c r="C293" s="137"/>
      <c r="D293" s="137"/>
      <c r="E293" s="137"/>
      <c r="J293" s="139"/>
    </row>
    <row r="294" spans="3:10">
      <c r="C294" s="137"/>
      <c r="D294" s="137"/>
      <c r="E294" s="137"/>
      <c r="J294" s="139"/>
    </row>
    <row r="295" spans="3:10">
      <c r="C295" s="137"/>
      <c r="D295" s="137"/>
      <c r="E295" s="137"/>
      <c r="J295" s="139"/>
    </row>
    <row r="296" spans="3:10">
      <c r="C296" s="137"/>
      <c r="D296" s="137"/>
      <c r="E296" s="137"/>
      <c r="J296" s="139"/>
    </row>
    <row r="297" spans="3:10">
      <c r="C297" s="137"/>
      <c r="D297" s="137"/>
      <c r="E297" s="137"/>
      <c r="J297" s="139"/>
    </row>
    <row r="298" spans="3:10">
      <c r="C298" s="137"/>
      <c r="D298" s="137"/>
      <c r="E298" s="137"/>
      <c r="J298" s="139"/>
    </row>
    <row r="299" spans="3:10">
      <c r="C299" s="137"/>
      <c r="D299" s="137"/>
      <c r="E299" s="137"/>
      <c r="J299" s="139"/>
    </row>
    <row r="300" spans="3:10">
      <c r="C300" s="137"/>
      <c r="D300" s="137"/>
      <c r="E300" s="137"/>
      <c r="J300" s="139"/>
    </row>
    <row r="301" spans="3:10">
      <c r="C301" s="137"/>
      <c r="D301" s="137"/>
      <c r="E301" s="137"/>
      <c r="J301" s="139"/>
    </row>
    <row r="302" spans="3:10">
      <c r="C302" s="137"/>
      <c r="D302" s="137"/>
      <c r="E302" s="137"/>
      <c r="J302" s="139"/>
    </row>
    <row r="303" spans="3:10">
      <c r="C303" s="137"/>
      <c r="D303" s="137"/>
      <c r="E303" s="137"/>
      <c r="J303" s="139"/>
    </row>
    <row r="304" spans="3:10">
      <c r="C304" s="137"/>
      <c r="D304" s="137"/>
      <c r="E304" s="137"/>
      <c r="J304" s="139"/>
    </row>
    <row r="305" spans="3:10">
      <c r="C305" s="137"/>
      <c r="D305" s="137"/>
      <c r="E305" s="137"/>
      <c r="J305" s="139"/>
    </row>
    <row r="306" spans="3:10">
      <c r="C306" s="137"/>
      <c r="D306" s="137"/>
      <c r="E306" s="137"/>
      <c r="J306" s="139"/>
    </row>
    <row r="307" spans="3:10">
      <c r="C307" s="137"/>
      <c r="D307" s="137"/>
      <c r="E307" s="137"/>
      <c r="J307" s="139"/>
    </row>
    <row r="308" spans="3:10">
      <c r="C308" s="137"/>
      <c r="D308" s="137"/>
      <c r="E308" s="137"/>
      <c r="J308" s="139"/>
    </row>
    <row r="309" spans="3:10">
      <c r="C309" s="137"/>
      <c r="D309" s="137"/>
      <c r="E309" s="137"/>
      <c r="J309" s="139"/>
    </row>
    <row r="310" spans="3:10">
      <c r="C310" s="137"/>
      <c r="D310" s="137"/>
      <c r="E310" s="137"/>
      <c r="J310" s="139"/>
    </row>
    <row r="311" spans="3:10">
      <c r="C311" s="137"/>
      <c r="D311" s="137"/>
      <c r="E311" s="137"/>
      <c r="J311" s="139"/>
    </row>
    <row r="312" spans="3:10">
      <c r="C312" s="137"/>
      <c r="D312" s="137"/>
      <c r="E312" s="137"/>
      <c r="J312" s="139"/>
    </row>
    <row r="313" spans="3:10">
      <c r="C313" s="137"/>
      <c r="D313" s="137"/>
      <c r="E313" s="137"/>
      <c r="J313" s="139"/>
    </row>
    <row r="314" spans="3:10">
      <c r="C314" s="137"/>
      <c r="D314" s="137"/>
      <c r="E314" s="137"/>
      <c r="J314" s="139"/>
    </row>
    <row r="315" spans="3:10">
      <c r="C315" s="137"/>
      <c r="D315" s="137"/>
      <c r="E315" s="137"/>
      <c r="J315" s="139"/>
    </row>
    <row r="316" spans="3:10">
      <c r="C316" s="137"/>
      <c r="D316" s="137"/>
      <c r="E316" s="137"/>
      <c r="J316" s="139"/>
    </row>
    <row r="317" spans="3:10">
      <c r="C317" s="137"/>
      <c r="D317" s="137"/>
      <c r="E317" s="137"/>
      <c r="J317" s="139"/>
    </row>
    <row r="318" spans="3:10">
      <c r="C318" s="137"/>
      <c r="D318" s="137"/>
      <c r="E318" s="137"/>
      <c r="J318" s="139"/>
    </row>
    <row r="319" spans="3:10">
      <c r="C319" s="137"/>
      <c r="D319" s="137"/>
      <c r="E319" s="137"/>
      <c r="J319" s="139"/>
    </row>
    <row r="320" spans="3:10">
      <c r="C320" s="137"/>
      <c r="D320" s="137"/>
      <c r="E320" s="137"/>
      <c r="J320" s="139"/>
    </row>
    <row r="321" spans="3:10">
      <c r="C321" s="137"/>
      <c r="D321" s="137"/>
      <c r="E321" s="137"/>
      <c r="J321" s="139"/>
    </row>
    <row r="322" spans="3:10">
      <c r="C322" s="137"/>
      <c r="D322" s="137"/>
      <c r="E322" s="137"/>
      <c r="J322" s="139"/>
    </row>
    <row r="323" spans="3:10">
      <c r="C323" s="137"/>
      <c r="D323" s="137"/>
      <c r="E323" s="137"/>
      <c r="J323" s="139"/>
    </row>
    <row r="324" spans="3:10">
      <c r="C324" s="137"/>
      <c r="D324" s="137"/>
      <c r="E324" s="137"/>
      <c r="J324" s="139"/>
    </row>
    <row r="325" spans="3:10">
      <c r="C325" s="137"/>
      <c r="D325" s="137"/>
      <c r="E325" s="137"/>
      <c r="J325" s="139"/>
    </row>
    <row r="326" spans="3:10">
      <c r="C326" s="137"/>
      <c r="D326" s="137"/>
      <c r="E326" s="137"/>
      <c r="J326" s="139"/>
    </row>
    <row r="327" spans="3:10">
      <c r="C327" s="137"/>
      <c r="D327" s="137"/>
      <c r="E327" s="137"/>
      <c r="J327" s="139"/>
    </row>
    <row r="328" spans="3:10">
      <c r="C328" s="137"/>
      <c r="D328" s="137"/>
      <c r="E328" s="137"/>
      <c r="J328" s="139"/>
    </row>
    <row r="329" spans="3:10">
      <c r="C329" s="137"/>
      <c r="D329" s="137"/>
      <c r="E329" s="137"/>
      <c r="J329" s="139"/>
    </row>
    <row r="330" spans="3:10">
      <c r="C330" s="137"/>
      <c r="D330" s="137"/>
      <c r="E330" s="137"/>
      <c r="J330" s="139"/>
    </row>
    <row r="331" spans="3:10">
      <c r="C331" s="137"/>
      <c r="D331" s="137"/>
      <c r="E331" s="137"/>
      <c r="J331" s="139"/>
    </row>
    <row r="332" spans="3:10">
      <c r="C332" s="137"/>
      <c r="D332" s="137"/>
      <c r="E332" s="137"/>
      <c r="J332" s="139"/>
    </row>
    <row r="333" spans="3:10">
      <c r="C333" s="137"/>
      <c r="D333" s="137"/>
      <c r="E333" s="137"/>
      <c r="J333" s="139"/>
    </row>
    <row r="334" spans="3:10">
      <c r="C334" s="137"/>
      <c r="D334" s="137"/>
      <c r="E334" s="137"/>
      <c r="J334" s="139"/>
    </row>
    <row r="335" spans="3:10">
      <c r="C335" s="137"/>
      <c r="D335" s="137"/>
      <c r="E335" s="137"/>
      <c r="J335" s="139"/>
    </row>
    <row r="336" spans="3:10">
      <c r="C336" s="137"/>
      <c r="D336" s="137"/>
      <c r="E336" s="137"/>
      <c r="J336" s="139"/>
    </row>
    <row r="337" spans="3:10">
      <c r="C337" s="137"/>
      <c r="D337" s="137"/>
      <c r="E337" s="137"/>
      <c r="J337" s="139"/>
    </row>
    <row r="338" spans="3:10">
      <c r="C338" s="137"/>
      <c r="D338" s="137"/>
      <c r="E338" s="137"/>
      <c r="J338" s="139"/>
    </row>
    <row r="339" spans="3:10">
      <c r="C339" s="137"/>
      <c r="D339" s="137"/>
      <c r="E339" s="137"/>
      <c r="J339" s="139"/>
    </row>
    <row r="340" spans="3:10">
      <c r="C340" s="137"/>
      <c r="D340" s="137"/>
      <c r="E340" s="137"/>
      <c r="J340" s="139"/>
    </row>
    <row r="341" spans="3:10">
      <c r="C341" s="137"/>
      <c r="D341" s="137"/>
      <c r="E341" s="137"/>
      <c r="J341" s="139"/>
    </row>
    <row r="342" spans="3:10">
      <c r="C342" s="137"/>
      <c r="D342" s="137"/>
      <c r="E342" s="137"/>
      <c r="J342" s="139"/>
    </row>
    <row r="343" spans="3:10">
      <c r="C343" s="137"/>
      <c r="D343" s="137"/>
      <c r="E343" s="137"/>
      <c r="J343" s="139"/>
    </row>
    <row r="344" spans="3:10">
      <c r="C344" s="137"/>
      <c r="D344" s="137"/>
      <c r="E344" s="137"/>
      <c r="J344" s="139"/>
    </row>
    <row r="345" spans="3:10">
      <c r="C345" s="137"/>
      <c r="D345" s="137"/>
      <c r="E345" s="137"/>
      <c r="J345" s="139"/>
    </row>
    <row r="346" spans="3:10">
      <c r="C346" s="137"/>
      <c r="D346" s="137"/>
      <c r="E346" s="137"/>
      <c r="J346" s="139"/>
    </row>
    <row r="347" spans="3:10">
      <c r="C347" s="137"/>
      <c r="D347" s="137"/>
      <c r="E347" s="137"/>
      <c r="J347" s="139"/>
    </row>
    <row r="348" spans="3:10">
      <c r="C348" s="137"/>
      <c r="D348" s="137"/>
      <c r="E348" s="137"/>
      <c r="J348" s="139"/>
    </row>
    <row r="349" spans="3:10">
      <c r="C349" s="137"/>
      <c r="D349" s="137"/>
      <c r="E349" s="137"/>
      <c r="J349" s="139"/>
    </row>
    <row r="350" spans="3:10">
      <c r="C350" s="137"/>
      <c r="D350" s="137"/>
      <c r="E350" s="137"/>
      <c r="J350" s="139"/>
    </row>
    <row r="351" spans="3:10">
      <c r="C351" s="137"/>
      <c r="D351" s="137"/>
      <c r="E351" s="137"/>
      <c r="J351" s="139"/>
    </row>
    <row r="352" spans="3:10">
      <c r="C352" s="137"/>
      <c r="D352" s="137"/>
      <c r="E352" s="137"/>
      <c r="J352" s="139"/>
    </row>
    <row r="353" spans="3:10">
      <c r="C353" s="137"/>
      <c r="D353" s="137"/>
      <c r="E353" s="137"/>
      <c r="J353" s="139"/>
    </row>
    <row r="354" spans="3:10">
      <c r="C354" s="137"/>
      <c r="D354" s="137"/>
      <c r="E354" s="137"/>
      <c r="J354" s="139"/>
    </row>
    <row r="355" spans="3:10">
      <c r="C355" s="137"/>
      <c r="D355" s="137"/>
      <c r="E355" s="137"/>
      <c r="J355" s="139"/>
    </row>
    <row r="356" spans="3:10">
      <c r="C356" s="137"/>
      <c r="D356" s="137"/>
      <c r="E356" s="137"/>
      <c r="J356" s="139"/>
    </row>
    <row r="357" spans="3:10">
      <c r="C357" s="137"/>
      <c r="D357" s="137"/>
      <c r="E357" s="137"/>
      <c r="J357" s="139"/>
    </row>
    <row r="358" spans="3:10">
      <c r="C358" s="137"/>
      <c r="D358" s="137"/>
      <c r="E358" s="137"/>
      <c r="J358" s="139"/>
    </row>
    <row r="359" spans="3:10">
      <c r="C359" s="137"/>
      <c r="D359" s="137"/>
      <c r="E359" s="137"/>
      <c r="J359" s="139"/>
    </row>
    <row r="360" spans="3:10">
      <c r="C360" s="137"/>
      <c r="D360" s="137"/>
      <c r="E360" s="137"/>
      <c r="J360" s="139"/>
    </row>
    <row r="361" spans="3:10">
      <c r="C361" s="137"/>
      <c r="D361" s="137"/>
      <c r="E361" s="137"/>
      <c r="J361" s="139"/>
    </row>
    <row r="362" spans="3:10">
      <c r="C362" s="137"/>
      <c r="D362" s="137"/>
      <c r="E362" s="137"/>
      <c r="J362" s="139"/>
    </row>
    <row r="363" spans="3:10">
      <c r="C363" s="137"/>
      <c r="D363" s="137"/>
      <c r="E363" s="137"/>
      <c r="J363" s="139"/>
    </row>
    <row r="364" spans="3:10">
      <c r="C364" s="137"/>
      <c r="D364" s="137"/>
      <c r="E364" s="137"/>
      <c r="J364" s="139"/>
    </row>
    <row r="365" spans="3:10">
      <c r="C365" s="137"/>
      <c r="D365" s="137"/>
      <c r="E365" s="137"/>
      <c r="J365" s="139"/>
    </row>
    <row r="366" spans="3:10">
      <c r="C366" s="137"/>
      <c r="D366" s="137"/>
      <c r="E366" s="137"/>
      <c r="J366" s="139"/>
    </row>
    <row r="367" spans="3:10">
      <c r="C367" s="137"/>
      <c r="D367" s="137"/>
      <c r="E367" s="137"/>
      <c r="J367" s="139"/>
    </row>
    <row r="368" spans="3:10">
      <c r="C368" s="137"/>
      <c r="D368" s="137"/>
      <c r="E368" s="137"/>
      <c r="J368" s="139"/>
    </row>
    <row r="369" spans="3:10">
      <c r="C369" s="137"/>
      <c r="D369" s="137"/>
      <c r="E369" s="137"/>
      <c r="J369" s="139"/>
    </row>
    <row r="370" spans="3:10">
      <c r="C370" s="137"/>
      <c r="D370" s="137"/>
      <c r="E370" s="137"/>
      <c r="J370" s="139"/>
    </row>
    <row r="371" spans="3:10">
      <c r="C371" s="137"/>
      <c r="D371" s="137"/>
      <c r="E371" s="137"/>
      <c r="J371" s="139"/>
    </row>
    <row r="372" spans="3:10">
      <c r="C372" s="137"/>
      <c r="D372" s="137"/>
      <c r="E372" s="137"/>
      <c r="J372" s="139"/>
    </row>
    <row r="373" spans="3:10">
      <c r="C373" s="137"/>
      <c r="D373" s="137"/>
      <c r="E373" s="137"/>
      <c r="J373" s="139"/>
    </row>
    <row r="374" spans="3:10">
      <c r="C374" s="137"/>
      <c r="D374" s="137"/>
      <c r="E374" s="137"/>
      <c r="J374" s="139"/>
    </row>
    <row r="375" spans="3:10">
      <c r="C375" s="137"/>
      <c r="D375" s="137"/>
      <c r="E375" s="137"/>
      <c r="J375" s="139"/>
    </row>
    <row r="376" spans="3:10">
      <c r="C376" s="137"/>
      <c r="D376" s="137"/>
      <c r="E376" s="137"/>
      <c r="J376" s="139"/>
    </row>
    <row r="377" spans="3:10">
      <c r="C377" s="137"/>
      <c r="D377" s="137"/>
      <c r="E377" s="137"/>
      <c r="J377" s="139"/>
    </row>
    <row r="378" spans="3:10">
      <c r="C378" s="137"/>
      <c r="D378" s="137"/>
      <c r="E378" s="137"/>
      <c r="J378" s="139"/>
    </row>
    <row r="379" spans="3:10">
      <c r="C379" s="137"/>
      <c r="D379" s="137"/>
      <c r="E379" s="137"/>
      <c r="J379" s="139"/>
    </row>
    <row r="380" spans="3:10">
      <c r="C380" s="137"/>
      <c r="D380" s="137"/>
      <c r="E380" s="137"/>
      <c r="J380" s="139"/>
    </row>
    <row r="381" spans="3:10">
      <c r="C381" s="137"/>
      <c r="D381" s="137"/>
      <c r="E381" s="137"/>
      <c r="J381" s="139"/>
    </row>
    <row r="382" spans="3:10">
      <c r="C382" s="137"/>
      <c r="D382" s="137"/>
      <c r="E382" s="137"/>
      <c r="J382" s="139"/>
    </row>
    <row r="383" spans="3:10">
      <c r="C383" s="137"/>
      <c r="D383" s="137"/>
      <c r="E383" s="137"/>
      <c r="J383" s="139"/>
    </row>
    <row r="384" spans="3:10">
      <c r="C384" s="137"/>
      <c r="D384" s="137"/>
      <c r="E384" s="137"/>
      <c r="J384" s="139"/>
    </row>
    <row r="385" spans="3:10">
      <c r="C385" s="137"/>
      <c r="D385" s="137"/>
      <c r="E385" s="137"/>
      <c r="J385" s="139"/>
    </row>
    <row r="386" spans="3:10">
      <c r="C386" s="137"/>
      <c r="D386" s="137"/>
      <c r="E386" s="137"/>
      <c r="J386" s="139"/>
    </row>
    <row r="387" spans="3:10">
      <c r="C387" s="137"/>
      <c r="D387" s="137"/>
      <c r="E387" s="137"/>
      <c r="J387" s="139"/>
    </row>
    <row r="388" spans="3:10">
      <c r="C388" s="137"/>
      <c r="D388" s="137"/>
      <c r="E388" s="137"/>
      <c r="J388" s="139"/>
    </row>
    <row r="389" spans="3:10">
      <c r="C389" s="137"/>
      <c r="D389" s="137"/>
      <c r="E389" s="137"/>
      <c r="J389" s="139"/>
    </row>
    <row r="390" spans="3:10">
      <c r="C390" s="137"/>
      <c r="D390" s="137"/>
      <c r="E390" s="137"/>
      <c r="J390" s="139"/>
    </row>
    <row r="391" spans="3:10">
      <c r="C391" s="137"/>
      <c r="D391" s="137"/>
      <c r="E391" s="137"/>
      <c r="J391" s="139"/>
    </row>
    <row r="392" spans="3:10">
      <c r="C392" s="137"/>
      <c r="D392" s="137"/>
      <c r="E392" s="137"/>
      <c r="J392" s="139"/>
    </row>
    <row r="393" spans="3:10">
      <c r="C393" s="137"/>
      <c r="D393" s="137"/>
      <c r="E393" s="137"/>
      <c r="J393" s="139"/>
    </row>
    <row r="394" spans="3:10">
      <c r="C394" s="137"/>
      <c r="D394" s="137"/>
      <c r="E394" s="137"/>
      <c r="J394" s="139"/>
    </row>
    <row r="395" spans="3:10">
      <c r="C395" s="137"/>
      <c r="D395" s="137"/>
      <c r="E395" s="137"/>
      <c r="J395" s="139"/>
    </row>
    <row r="396" spans="3:10">
      <c r="C396" s="137"/>
      <c r="D396" s="137"/>
      <c r="E396" s="137"/>
      <c r="J396" s="139"/>
    </row>
    <row r="397" spans="3:10">
      <c r="C397" s="137"/>
      <c r="D397" s="137"/>
      <c r="E397" s="137"/>
      <c r="J397" s="139"/>
    </row>
    <row r="398" spans="3:10">
      <c r="C398" s="137"/>
      <c r="D398" s="137"/>
      <c r="E398" s="137"/>
      <c r="J398" s="139"/>
    </row>
    <row r="399" spans="3:10">
      <c r="C399" s="137"/>
      <c r="D399" s="137"/>
      <c r="E399" s="137"/>
      <c r="J399" s="139"/>
    </row>
    <row r="400" spans="3:10">
      <c r="C400" s="137"/>
      <c r="D400" s="137"/>
      <c r="E400" s="137"/>
      <c r="J400" s="139"/>
    </row>
    <row r="401" spans="3:10">
      <c r="C401" s="137"/>
      <c r="D401" s="137"/>
      <c r="E401" s="137"/>
      <c r="J401" s="139"/>
    </row>
    <row r="402" spans="3:10">
      <c r="C402" s="137"/>
      <c r="D402" s="137"/>
      <c r="E402" s="137"/>
      <c r="J402" s="139"/>
    </row>
    <row r="403" spans="3:10">
      <c r="C403" s="137"/>
      <c r="D403" s="137"/>
      <c r="E403" s="137"/>
      <c r="J403" s="139"/>
    </row>
    <row r="404" spans="3:10">
      <c r="C404" s="137"/>
      <c r="D404" s="137"/>
      <c r="E404" s="137"/>
      <c r="J404" s="139"/>
    </row>
    <row r="405" spans="3:10">
      <c r="C405" s="137"/>
      <c r="D405" s="137"/>
      <c r="E405" s="137"/>
      <c r="J405" s="139"/>
    </row>
    <row r="406" spans="3:10">
      <c r="C406" s="137"/>
      <c r="D406" s="137"/>
      <c r="E406" s="137"/>
      <c r="J406" s="139"/>
    </row>
    <row r="407" spans="3:10">
      <c r="C407" s="137"/>
      <c r="D407" s="137"/>
      <c r="E407" s="137"/>
      <c r="J407" s="139"/>
    </row>
    <row r="408" spans="3:10">
      <c r="C408" s="137"/>
      <c r="D408" s="137"/>
      <c r="E408" s="137"/>
      <c r="J408" s="139"/>
    </row>
    <row r="409" spans="3:10">
      <c r="C409" s="137"/>
      <c r="D409" s="137"/>
      <c r="E409" s="137"/>
      <c r="J409" s="139"/>
    </row>
    <row r="410" spans="3:10">
      <c r="C410" s="137"/>
      <c r="D410" s="137"/>
      <c r="E410" s="137"/>
      <c r="J410" s="139"/>
    </row>
    <row r="411" spans="3:10">
      <c r="C411" s="137"/>
      <c r="D411" s="137"/>
      <c r="E411" s="137"/>
      <c r="J411" s="139"/>
    </row>
    <row r="412" spans="3:10">
      <c r="C412" s="137"/>
      <c r="D412" s="137"/>
      <c r="E412" s="137"/>
      <c r="J412" s="139"/>
    </row>
    <row r="413" spans="3:10">
      <c r="C413" s="137"/>
      <c r="D413" s="137"/>
      <c r="E413" s="137"/>
      <c r="J413" s="139"/>
    </row>
    <row r="414" spans="3:10">
      <c r="C414" s="137"/>
      <c r="D414" s="137"/>
      <c r="E414" s="137"/>
      <c r="J414" s="139"/>
    </row>
    <row r="415" spans="3:10">
      <c r="C415" s="137"/>
      <c r="D415" s="137"/>
      <c r="E415" s="137"/>
      <c r="J415" s="139"/>
    </row>
    <row r="416" spans="3:10">
      <c r="C416" s="137"/>
      <c r="D416" s="137"/>
      <c r="E416" s="137"/>
      <c r="J416" s="139"/>
    </row>
    <row r="417" spans="3:10">
      <c r="C417" s="137"/>
      <c r="D417" s="137"/>
      <c r="E417" s="137"/>
      <c r="J417" s="139"/>
    </row>
    <row r="418" spans="3:10">
      <c r="C418" s="137"/>
      <c r="D418" s="137"/>
      <c r="E418" s="137"/>
      <c r="J418" s="139"/>
    </row>
    <row r="419" spans="3:10">
      <c r="C419" s="137"/>
      <c r="D419" s="137"/>
      <c r="E419" s="137"/>
      <c r="J419" s="139"/>
    </row>
    <row r="420" spans="3:10">
      <c r="C420" s="137"/>
      <c r="D420" s="137"/>
      <c r="E420" s="137"/>
      <c r="J420" s="139"/>
    </row>
    <row r="421" spans="3:10">
      <c r="C421" s="137"/>
      <c r="D421" s="137"/>
      <c r="E421" s="137"/>
      <c r="J421" s="139"/>
    </row>
    <row r="422" spans="3:10">
      <c r="C422" s="137"/>
      <c r="D422" s="137"/>
      <c r="E422" s="137"/>
      <c r="J422" s="139"/>
    </row>
    <row r="423" spans="3:10">
      <c r="C423" s="137"/>
      <c r="D423" s="137"/>
      <c r="E423" s="137"/>
      <c r="J423" s="139"/>
    </row>
    <row r="424" spans="3:10">
      <c r="C424" s="137"/>
      <c r="D424" s="137"/>
      <c r="E424" s="137"/>
      <c r="J424" s="139"/>
    </row>
    <row r="425" spans="3:10">
      <c r="C425" s="137"/>
      <c r="D425" s="137"/>
      <c r="E425" s="137"/>
      <c r="J425" s="139"/>
    </row>
    <row r="426" spans="3:10">
      <c r="C426" s="137"/>
      <c r="D426" s="137"/>
      <c r="E426" s="137"/>
      <c r="J426" s="139"/>
    </row>
    <row r="427" spans="3:10">
      <c r="C427" s="137"/>
      <c r="D427" s="137"/>
      <c r="E427" s="137"/>
      <c r="J427" s="139"/>
    </row>
    <row r="428" spans="3:10">
      <c r="C428" s="137"/>
      <c r="D428" s="137"/>
      <c r="E428" s="137"/>
      <c r="J428" s="139"/>
    </row>
    <row r="429" spans="3:10">
      <c r="C429" s="137"/>
      <c r="D429" s="137"/>
      <c r="E429" s="137"/>
      <c r="J429" s="139"/>
    </row>
    <row r="430" spans="3:10">
      <c r="C430" s="137"/>
      <c r="D430" s="137"/>
      <c r="E430" s="137"/>
      <c r="J430" s="139"/>
    </row>
    <row r="431" spans="3:10">
      <c r="C431" s="137"/>
      <c r="D431" s="137"/>
      <c r="E431" s="137"/>
      <c r="J431" s="139"/>
    </row>
    <row r="432" spans="3:10">
      <c r="C432" s="137"/>
      <c r="D432" s="137"/>
      <c r="E432" s="137"/>
      <c r="J432" s="139"/>
    </row>
    <row r="433" spans="3:10">
      <c r="C433" s="137"/>
      <c r="D433" s="137"/>
      <c r="E433" s="137"/>
      <c r="J433" s="139"/>
    </row>
    <row r="434" spans="3:10">
      <c r="C434" s="137"/>
      <c r="D434" s="137"/>
      <c r="E434" s="137"/>
      <c r="J434" s="139"/>
    </row>
    <row r="435" spans="3:10">
      <c r="C435" s="137"/>
      <c r="D435" s="137"/>
      <c r="E435" s="137"/>
      <c r="J435" s="139"/>
    </row>
    <row r="436" spans="3:10">
      <c r="C436" s="137"/>
      <c r="D436" s="137"/>
      <c r="E436" s="137"/>
      <c r="J436" s="139"/>
    </row>
    <row r="437" spans="3:10">
      <c r="C437" s="137"/>
      <c r="D437" s="137"/>
      <c r="E437" s="137"/>
      <c r="J437" s="139"/>
    </row>
    <row r="438" spans="3:10">
      <c r="C438" s="137"/>
      <c r="D438" s="137"/>
      <c r="E438" s="137"/>
      <c r="J438" s="139"/>
    </row>
    <row r="439" spans="3:10">
      <c r="C439" s="137"/>
      <c r="D439" s="137"/>
      <c r="E439" s="137"/>
      <c r="J439" s="139"/>
    </row>
    <row r="440" spans="3:10">
      <c r="C440" s="137"/>
      <c r="D440" s="137"/>
      <c r="E440" s="137"/>
      <c r="J440" s="139"/>
    </row>
    <row r="441" spans="3:10">
      <c r="C441" s="137"/>
      <c r="D441" s="137"/>
      <c r="E441" s="137"/>
      <c r="J441" s="139"/>
    </row>
    <row r="442" spans="3:10">
      <c r="C442" s="137"/>
      <c r="D442" s="137"/>
      <c r="E442" s="137"/>
      <c r="J442" s="139"/>
    </row>
    <row r="443" spans="3:10">
      <c r="C443" s="137"/>
      <c r="D443" s="137"/>
      <c r="E443" s="137"/>
      <c r="J443" s="139"/>
    </row>
    <row r="444" spans="3:10">
      <c r="C444" s="137"/>
      <c r="D444" s="137"/>
      <c r="E444" s="137"/>
      <c r="J444" s="139"/>
    </row>
    <row r="445" spans="3:10">
      <c r="C445" s="137"/>
      <c r="D445" s="137"/>
      <c r="E445" s="137"/>
      <c r="J445" s="139"/>
    </row>
    <row r="446" spans="3:10">
      <c r="C446" s="137"/>
      <c r="D446" s="137"/>
      <c r="E446" s="137"/>
      <c r="J446" s="139"/>
    </row>
    <row r="447" spans="3:10">
      <c r="C447" s="137"/>
      <c r="D447" s="137"/>
      <c r="E447" s="137"/>
      <c r="J447" s="139"/>
    </row>
    <row r="448" spans="3:10">
      <c r="C448" s="137"/>
      <c r="D448" s="137"/>
      <c r="E448" s="137"/>
      <c r="J448" s="139"/>
    </row>
    <row r="449" spans="3:10">
      <c r="C449" s="137"/>
      <c r="D449" s="137"/>
      <c r="E449" s="137"/>
      <c r="J449" s="139"/>
    </row>
    <row r="450" spans="3:10">
      <c r="C450" s="137"/>
      <c r="D450" s="137"/>
      <c r="E450" s="137"/>
      <c r="J450" s="139"/>
    </row>
    <row r="451" spans="3:10">
      <c r="C451" s="137"/>
      <c r="D451" s="137"/>
      <c r="E451" s="137"/>
      <c r="J451" s="139"/>
    </row>
    <row r="452" spans="3:10">
      <c r="C452" s="137"/>
      <c r="D452" s="137"/>
      <c r="E452" s="137"/>
      <c r="J452" s="139"/>
    </row>
    <row r="453" spans="3:10">
      <c r="C453" s="137"/>
      <c r="D453" s="137"/>
      <c r="E453" s="137"/>
      <c r="J453" s="139"/>
    </row>
    <row r="454" spans="3:10">
      <c r="C454" s="137"/>
      <c r="D454" s="137"/>
      <c r="E454" s="137"/>
      <c r="J454" s="139"/>
    </row>
    <row r="455" spans="3:10">
      <c r="C455" s="137"/>
      <c r="D455" s="137"/>
      <c r="E455" s="137"/>
      <c r="J455" s="139"/>
    </row>
    <row r="456" spans="3:10">
      <c r="C456" s="137"/>
      <c r="D456" s="137"/>
      <c r="E456" s="137"/>
      <c r="J456" s="139"/>
    </row>
    <row r="457" spans="3:10">
      <c r="C457" s="137"/>
      <c r="D457" s="137"/>
      <c r="E457" s="137"/>
      <c r="J457" s="139"/>
    </row>
    <row r="458" spans="3:10">
      <c r="C458" s="137"/>
      <c r="D458" s="137"/>
      <c r="E458" s="137"/>
      <c r="J458" s="139"/>
    </row>
    <row r="459" spans="3:10">
      <c r="C459" s="137"/>
      <c r="D459" s="137"/>
      <c r="E459" s="137"/>
      <c r="J459" s="139"/>
    </row>
    <row r="460" spans="3:10">
      <c r="C460" s="137"/>
      <c r="D460" s="137"/>
      <c r="E460" s="137"/>
      <c r="J460" s="139"/>
    </row>
    <row r="461" spans="3:10">
      <c r="C461" s="137"/>
      <c r="D461" s="137"/>
      <c r="E461" s="137"/>
      <c r="J461" s="139"/>
    </row>
    <row r="462" spans="3:10">
      <c r="C462" s="137"/>
      <c r="D462" s="137"/>
      <c r="E462" s="137"/>
      <c r="J462" s="139"/>
    </row>
    <row r="463" spans="3:10">
      <c r="C463" s="137"/>
      <c r="D463" s="137"/>
      <c r="E463" s="137"/>
      <c r="J463" s="139"/>
    </row>
    <row r="464" spans="3:10">
      <c r="C464" s="137"/>
      <c r="D464" s="137"/>
      <c r="E464" s="137"/>
      <c r="J464" s="139"/>
    </row>
    <row r="465" spans="3:10">
      <c r="C465" s="137"/>
      <c r="D465" s="137"/>
      <c r="E465" s="137"/>
      <c r="J465" s="139"/>
    </row>
    <row r="466" spans="3:10">
      <c r="C466" s="137"/>
      <c r="D466" s="137"/>
      <c r="E466" s="137"/>
      <c r="J466" s="139"/>
    </row>
    <row r="467" spans="3:10">
      <c r="C467" s="137"/>
      <c r="D467" s="137"/>
      <c r="E467" s="137"/>
      <c r="J467" s="139"/>
    </row>
    <row r="468" spans="3:10">
      <c r="C468" s="137"/>
      <c r="D468" s="137"/>
      <c r="E468" s="137"/>
      <c r="J468" s="139"/>
    </row>
    <row r="469" spans="3:10">
      <c r="C469" s="137"/>
      <c r="D469" s="137"/>
      <c r="E469" s="137"/>
      <c r="J469" s="139"/>
    </row>
    <row r="470" spans="3:10">
      <c r="C470" s="137"/>
      <c r="D470" s="137"/>
      <c r="E470" s="137"/>
      <c r="J470" s="139"/>
    </row>
    <row r="471" spans="3:10">
      <c r="C471" s="137"/>
      <c r="D471" s="137"/>
      <c r="E471" s="137"/>
      <c r="J471" s="139"/>
    </row>
    <row r="472" spans="3:10">
      <c r="C472" s="137"/>
      <c r="D472" s="137"/>
      <c r="E472" s="137"/>
      <c r="J472" s="139"/>
    </row>
    <row r="473" spans="3:10">
      <c r="C473" s="137"/>
      <c r="D473" s="137"/>
      <c r="E473" s="137"/>
      <c r="J473" s="139"/>
    </row>
    <row r="474" spans="3:10">
      <c r="C474" s="137"/>
      <c r="D474" s="137"/>
      <c r="E474" s="137"/>
      <c r="J474" s="139"/>
    </row>
    <row r="475" spans="3:10">
      <c r="C475" s="137"/>
      <c r="D475" s="137"/>
      <c r="E475" s="137"/>
      <c r="J475" s="139"/>
    </row>
    <row r="476" spans="3:10">
      <c r="C476" s="137"/>
      <c r="D476" s="137"/>
      <c r="E476" s="137"/>
      <c r="J476" s="139"/>
    </row>
    <row r="477" spans="3:10">
      <c r="C477" s="137"/>
      <c r="D477" s="137"/>
      <c r="E477" s="137"/>
      <c r="J477" s="139"/>
    </row>
    <row r="478" spans="3:10">
      <c r="C478" s="137"/>
      <c r="D478" s="137"/>
      <c r="E478" s="137"/>
      <c r="J478" s="139"/>
    </row>
    <row r="479" spans="3:10">
      <c r="C479" s="137"/>
      <c r="D479" s="137"/>
      <c r="E479" s="137"/>
      <c r="J479" s="139"/>
    </row>
    <row r="480" spans="3:10">
      <c r="C480" s="137"/>
      <c r="D480" s="137"/>
      <c r="E480" s="137"/>
      <c r="J480" s="139"/>
    </row>
    <row r="481" spans="3:10">
      <c r="C481" s="137"/>
      <c r="D481" s="137"/>
      <c r="E481" s="137"/>
      <c r="J481" s="139"/>
    </row>
    <row r="482" spans="3:10">
      <c r="C482" s="137"/>
      <c r="D482" s="137"/>
      <c r="E482" s="137"/>
      <c r="J482" s="139"/>
    </row>
    <row r="483" spans="3:10">
      <c r="C483" s="137"/>
      <c r="D483" s="137"/>
      <c r="E483" s="137"/>
      <c r="J483" s="139"/>
    </row>
    <row r="484" spans="3:10">
      <c r="C484" s="137"/>
      <c r="D484" s="137"/>
      <c r="E484" s="137"/>
      <c r="J484" s="139"/>
    </row>
    <row r="485" spans="3:10">
      <c r="C485" s="137"/>
      <c r="D485" s="137"/>
      <c r="E485" s="137"/>
      <c r="J485" s="139"/>
    </row>
    <row r="486" spans="3:10">
      <c r="C486" s="137"/>
      <c r="D486" s="137"/>
      <c r="E486" s="137"/>
      <c r="J486" s="139"/>
    </row>
    <row r="487" spans="3:10">
      <c r="C487" s="137"/>
      <c r="D487" s="137"/>
      <c r="E487" s="137"/>
      <c r="J487" s="139"/>
    </row>
    <row r="488" spans="3:10">
      <c r="C488" s="137"/>
      <c r="D488" s="137"/>
      <c r="E488" s="137"/>
      <c r="J488" s="139"/>
    </row>
    <row r="489" spans="3:10">
      <c r="C489" s="137"/>
      <c r="D489" s="137"/>
      <c r="E489" s="137"/>
      <c r="J489" s="139"/>
    </row>
    <row r="490" spans="3:10">
      <c r="C490" s="137"/>
      <c r="D490" s="137"/>
      <c r="E490" s="137"/>
      <c r="J490" s="139"/>
    </row>
    <row r="491" spans="3:10">
      <c r="C491" s="137"/>
      <c r="D491" s="137"/>
      <c r="E491" s="137"/>
      <c r="J491" s="139"/>
    </row>
    <row r="492" spans="3:10">
      <c r="C492" s="137"/>
      <c r="D492" s="137"/>
      <c r="E492" s="137"/>
      <c r="J492" s="139"/>
    </row>
    <row r="493" spans="3:10">
      <c r="C493" s="137"/>
      <c r="D493" s="137"/>
      <c r="E493" s="137"/>
      <c r="J493" s="139"/>
    </row>
    <row r="494" spans="3:10">
      <c r="C494" s="137"/>
      <c r="D494" s="137"/>
      <c r="E494" s="137"/>
      <c r="J494" s="139"/>
    </row>
    <row r="495" spans="3:10">
      <c r="C495" s="137"/>
      <c r="D495" s="137"/>
      <c r="E495" s="137"/>
      <c r="J495" s="139"/>
    </row>
    <row r="496" spans="3:10">
      <c r="C496" s="137"/>
      <c r="D496" s="137"/>
      <c r="E496" s="137"/>
      <c r="J496" s="139"/>
    </row>
    <row r="497" spans="3:10">
      <c r="C497" s="137"/>
      <c r="D497" s="137"/>
      <c r="E497" s="137"/>
      <c r="J497" s="139"/>
    </row>
    <row r="498" spans="3:10">
      <c r="C498" s="137"/>
      <c r="D498" s="137"/>
      <c r="E498" s="137"/>
      <c r="J498" s="139"/>
    </row>
    <row r="499" spans="3:10">
      <c r="C499" s="137"/>
      <c r="D499" s="137"/>
      <c r="E499" s="137"/>
      <c r="J499" s="139"/>
    </row>
    <row r="500" spans="3:10">
      <c r="C500" s="137"/>
      <c r="D500" s="137"/>
      <c r="E500" s="137"/>
      <c r="J500" s="139"/>
    </row>
    <row r="501" spans="3:10">
      <c r="C501" s="137"/>
      <c r="D501" s="137"/>
      <c r="E501" s="137"/>
      <c r="J501" s="139"/>
    </row>
    <row r="502" spans="3:10">
      <c r="C502" s="137"/>
      <c r="D502" s="137"/>
      <c r="E502" s="137"/>
      <c r="J502" s="139"/>
    </row>
    <row r="503" spans="3:10">
      <c r="C503" s="137"/>
      <c r="D503" s="137"/>
      <c r="E503" s="137"/>
      <c r="J503" s="139"/>
    </row>
    <row r="504" spans="3:10">
      <c r="C504" s="137"/>
      <c r="D504" s="137"/>
      <c r="E504" s="137"/>
      <c r="J504" s="139"/>
    </row>
    <row r="505" spans="3:10">
      <c r="C505" s="137"/>
      <c r="D505" s="137"/>
      <c r="E505" s="137"/>
      <c r="J505" s="139"/>
    </row>
    <row r="506" spans="3:10">
      <c r="C506" s="137"/>
      <c r="D506" s="137"/>
      <c r="E506" s="137"/>
      <c r="J506" s="139"/>
    </row>
    <row r="507" spans="3:10">
      <c r="C507" s="137"/>
      <c r="D507" s="137"/>
      <c r="E507" s="137"/>
      <c r="J507" s="139"/>
    </row>
    <row r="508" spans="3:10">
      <c r="C508" s="137"/>
      <c r="D508" s="137"/>
      <c r="E508" s="137"/>
      <c r="J508" s="139"/>
    </row>
    <row r="509" spans="3:10">
      <c r="C509" s="137"/>
      <c r="D509" s="137"/>
      <c r="E509" s="137"/>
      <c r="J509" s="139"/>
    </row>
    <row r="510" spans="3:10">
      <c r="C510" s="137"/>
      <c r="D510" s="137"/>
      <c r="E510" s="137"/>
      <c r="J510" s="139"/>
    </row>
    <row r="511" spans="3:10">
      <c r="C511" s="137"/>
      <c r="D511" s="137"/>
      <c r="E511" s="137"/>
      <c r="J511" s="139"/>
    </row>
    <row r="512" spans="3:10">
      <c r="C512" s="137"/>
      <c r="D512" s="137"/>
      <c r="E512" s="137"/>
      <c r="J512" s="139"/>
    </row>
    <row r="513" spans="3:10">
      <c r="C513" s="137"/>
      <c r="D513" s="137"/>
      <c r="E513" s="137"/>
      <c r="J513" s="139"/>
    </row>
    <row r="514" spans="3:10">
      <c r="C514" s="137"/>
      <c r="D514" s="137"/>
      <c r="E514" s="137"/>
      <c r="J514" s="139"/>
    </row>
    <row r="515" spans="3:10">
      <c r="C515" s="137"/>
      <c r="D515" s="137"/>
      <c r="E515" s="137"/>
      <c r="J515" s="139"/>
    </row>
    <row r="516" spans="3:10">
      <c r="C516" s="137"/>
      <c r="D516" s="137"/>
      <c r="E516" s="137"/>
      <c r="J516" s="139"/>
    </row>
    <row r="517" spans="3:10">
      <c r="C517" s="137"/>
      <c r="D517" s="137"/>
      <c r="E517" s="137"/>
      <c r="J517" s="139"/>
    </row>
    <row r="518" spans="3:10">
      <c r="C518" s="137"/>
      <c r="D518" s="137"/>
      <c r="E518" s="137"/>
      <c r="J518" s="139"/>
    </row>
    <row r="519" spans="3:10">
      <c r="C519" s="137"/>
      <c r="D519" s="137"/>
      <c r="E519" s="137"/>
      <c r="J519" s="139"/>
    </row>
    <row r="520" spans="3:10">
      <c r="C520" s="137"/>
      <c r="D520" s="137"/>
      <c r="E520" s="137"/>
      <c r="J520" s="139"/>
    </row>
    <row r="521" spans="3:10">
      <c r="C521" s="137"/>
      <c r="D521" s="137"/>
      <c r="E521" s="137"/>
      <c r="J521" s="139"/>
    </row>
    <row r="522" spans="3:10">
      <c r="C522" s="137"/>
      <c r="D522" s="137"/>
      <c r="E522" s="137"/>
      <c r="J522" s="139"/>
    </row>
    <row r="523" spans="3:10">
      <c r="C523" s="137"/>
      <c r="D523" s="137"/>
      <c r="E523" s="137"/>
      <c r="J523" s="139"/>
    </row>
    <row r="524" spans="3:10">
      <c r="C524" s="137"/>
      <c r="D524" s="137"/>
      <c r="E524" s="137"/>
      <c r="J524" s="139"/>
    </row>
    <row r="525" spans="3:10">
      <c r="C525" s="137"/>
      <c r="D525" s="137"/>
      <c r="E525" s="137"/>
      <c r="J525" s="139"/>
    </row>
    <row r="526" spans="3:10">
      <c r="C526" s="137"/>
      <c r="D526" s="137"/>
      <c r="E526" s="137"/>
      <c r="J526" s="139"/>
    </row>
    <row r="527" spans="3:10">
      <c r="C527" s="137"/>
      <c r="D527" s="137"/>
      <c r="E527" s="137"/>
      <c r="J527" s="139"/>
    </row>
    <row r="528" spans="3:10">
      <c r="C528" s="137"/>
      <c r="D528" s="137"/>
      <c r="E528" s="137"/>
      <c r="J528" s="139"/>
    </row>
    <row r="529" spans="3:10">
      <c r="C529" s="137"/>
      <c r="D529" s="137"/>
      <c r="E529" s="137"/>
      <c r="J529" s="139"/>
    </row>
    <row r="530" spans="3:10">
      <c r="C530" s="137"/>
      <c r="D530" s="137"/>
      <c r="E530" s="137"/>
      <c r="J530" s="139"/>
    </row>
    <row r="531" spans="3:10">
      <c r="C531" s="137"/>
      <c r="D531" s="137"/>
      <c r="E531" s="137"/>
      <c r="J531" s="139"/>
    </row>
    <row r="532" spans="3:10">
      <c r="C532" s="137"/>
      <c r="D532" s="137"/>
      <c r="E532" s="137"/>
      <c r="J532" s="139"/>
    </row>
    <row r="533" spans="3:10">
      <c r="C533" s="137"/>
      <c r="D533" s="137"/>
      <c r="E533" s="137"/>
      <c r="J533" s="139"/>
    </row>
    <row r="534" spans="3:10">
      <c r="C534" s="137"/>
      <c r="D534" s="137"/>
      <c r="E534" s="137"/>
      <c r="J534" s="139"/>
    </row>
    <row r="535" spans="3:10">
      <c r="C535" s="137"/>
      <c r="D535" s="137"/>
      <c r="E535" s="137"/>
      <c r="J535" s="139"/>
    </row>
    <row r="536" spans="3:10">
      <c r="C536" s="137"/>
      <c r="D536" s="137"/>
      <c r="E536" s="137"/>
      <c r="J536" s="139"/>
    </row>
    <row r="537" spans="3:10">
      <c r="C537" s="137"/>
      <c r="D537" s="137"/>
      <c r="E537" s="137"/>
      <c r="J537" s="139"/>
    </row>
    <row r="538" spans="3:10">
      <c r="C538" s="137"/>
      <c r="D538" s="137"/>
      <c r="E538" s="137"/>
      <c r="J538" s="139"/>
    </row>
    <row r="539" spans="3:10">
      <c r="C539" s="137"/>
      <c r="D539" s="137"/>
      <c r="E539" s="137"/>
      <c r="J539" s="139"/>
    </row>
    <row r="540" spans="3:10">
      <c r="C540" s="137"/>
      <c r="D540" s="137"/>
      <c r="E540" s="137"/>
      <c r="J540" s="139"/>
    </row>
    <row r="541" spans="3:10">
      <c r="C541" s="137"/>
      <c r="D541" s="137"/>
      <c r="E541" s="137"/>
      <c r="J541" s="139"/>
    </row>
    <row r="542" spans="3:10">
      <c r="C542" s="137"/>
      <c r="D542" s="137"/>
      <c r="E542" s="137"/>
      <c r="J542" s="139"/>
    </row>
    <row r="543" spans="3:10">
      <c r="C543" s="137"/>
      <c r="D543" s="137"/>
      <c r="E543" s="137"/>
      <c r="J543" s="139"/>
    </row>
    <row r="544" spans="3:10">
      <c r="C544" s="137"/>
      <c r="D544" s="137"/>
      <c r="E544" s="137"/>
      <c r="J544" s="139"/>
    </row>
    <row r="545" spans="3:10">
      <c r="C545" s="137"/>
      <c r="D545" s="137"/>
      <c r="E545" s="137"/>
      <c r="J545" s="139"/>
    </row>
    <row r="546" spans="3:10">
      <c r="C546" s="137"/>
      <c r="D546" s="137"/>
      <c r="E546" s="137"/>
      <c r="J546" s="139"/>
    </row>
    <row r="547" spans="3:10">
      <c r="C547" s="137"/>
      <c r="D547" s="137"/>
      <c r="E547" s="137"/>
      <c r="J547" s="139"/>
    </row>
    <row r="548" spans="3:10">
      <c r="C548" s="137"/>
      <c r="D548" s="137"/>
      <c r="E548" s="137"/>
      <c r="J548" s="139"/>
    </row>
    <row r="549" spans="3:10">
      <c r="C549" s="137"/>
      <c r="D549" s="137"/>
      <c r="E549" s="137"/>
      <c r="J549" s="139"/>
    </row>
    <row r="550" spans="3:10">
      <c r="C550" s="137"/>
      <c r="D550" s="137"/>
      <c r="E550" s="137"/>
      <c r="J550" s="139"/>
    </row>
    <row r="551" spans="3:10">
      <c r="C551" s="137"/>
      <c r="D551" s="137"/>
      <c r="E551" s="137"/>
      <c r="J551" s="139"/>
    </row>
    <row r="552" spans="3:10">
      <c r="C552" s="137"/>
      <c r="D552" s="137"/>
      <c r="E552" s="137"/>
      <c r="J552" s="139"/>
    </row>
    <row r="553" spans="3:10">
      <c r="C553" s="137"/>
      <c r="D553" s="137"/>
      <c r="E553" s="137"/>
      <c r="J553" s="139"/>
    </row>
    <row r="554" spans="3:10">
      <c r="C554" s="137"/>
      <c r="D554" s="137"/>
      <c r="E554" s="137"/>
      <c r="J554" s="139"/>
    </row>
    <row r="555" spans="3:10">
      <c r="C555" s="137"/>
      <c r="D555" s="137"/>
      <c r="E555" s="137"/>
      <c r="J555" s="139"/>
    </row>
    <row r="556" spans="3:10">
      <c r="C556" s="137"/>
      <c r="D556" s="137"/>
      <c r="E556" s="137"/>
      <c r="J556" s="139"/>
    </row>
    <row r="557" spans="3:10">
      <c r="C557" s="137"/>
      <c r="D557" s="137"/>
      <c r="E557" s="137"/>
      <c r="J557" s="139"/>
    </row>
    <row r="558" spans="3:10">
      <c r="C558" s="137"/>
      <c r="D558" s="137"/>
      <c r="E558" s="137"/>
      <c r="J558" s="139"/>
    </row>
    <row r="559" spans="3:10">
      <c r="C559" s="137"/>
      <c r="D559" s="137"/>
      <c r="E559" s="137"/>
      <c r="J559" s="139"/>
    </row>
    <row r="560" spans="3:10">
      <c r="C560" s="137"/>
      <c r="D560" s="137"/>
      <c r="E560" s="137"/>
      <c r="J560" s="139"/>
    </row>
    <row r="561" spans="3:10">
      <c r="C561" s="137"/>
      <c r="D561" s="137"/>
      <c r="E561" s="137"/>
      <c r="J561" s="139"/>
    </row>
    <row r="562" spans="3:10">
      <c r="C562" s="137"/>
      <c r="D562" s="137"/>
      <c r="E562" s="137"/>
      <c r="J562" s="139"/>
    </row>
    <row r="563" spans="3:10">
      <c r="C563" s="137"/>
      <c r="D563" s="137"/>
      <c r="E563" s="137"/>
      <c r="J563" s="139"/>
    </row>
    <row r="564" spans="3:10">
      <c r="C564" s="137"/>
      <c r="D564" s="137"/>
      <c r="E564" s="137"/>
      <c r="J564" s="139"/>
    </row>
    <row r="565" spans="3:10">
      <c r="C565" s="137"/>
      <c r="D565" s="137"/>
      <c r="E565" s="137"/>
      <c r="J565" s="139"/>
    </row>
    <row r="566" spans="3:10">
      <c r="C566" s="137"/>
      <c r="D566" s="137"/>
      <c r="E566" s="137"/>
      <c r="J566" s="139"/>
    </row>
    <row r="567" spans="3:10">
      <c r="C567" s="137"/>
      <c r="D567" s="137"/>
      <c r="E567" s="137"/>
      <c r="J567" s="139"/>
    </row>
    <row r="568" spans="3:10">
      <c r="C568" s="137"/>
      <c r="D568" s="137"/>
      <c r="E568" s="137"/>
      <c r="J568" s="139"/>
    </row>
    <row r="569" spans="3:10">
      <c r="C569" s="137"/>
      <c r="D569" s="137"/>
      <c r="E569" s="137"/>
      <c r="J569" s="139"/>
    </row>
    <row r="570" spans="3:10">
      <c r="C570" s="137"/>
      <c r="D570" s="137"/>
      <c r="E570" s="137"/>
      <c r="J570" s="139"/>
    </row>
    <row r="571" spans="3:10">
      <c r="C571" s="137"/>
      <c r="D571" s="137"/>
      <c r="E571" s="137"/>
      <c r="J571" s="139"/>
    </row>
    <row r="572" spans="3:10">
      <c r="C572" s="137"/>
      <c r="D572" s="137"/>
      <c r="E572" s="137"/>
      <c r="J572" s="139"/>
    </row>
    <row r="573" spans="3:10">
      <c r="C573" s="137"/>
      <c r="D573" s="137"/>
      <c r="E573" s="137"/>
      <c r="J573" s="139"/>
    </row>
    <row r="574" spans="3:10">
      <c r="C574" s="137"/>
      <c r="D574" s="137"/>
      <c r="E574" s="137"/>
      <c r="J574" s="139"/>
    </row>
    <row r="575" spans="3:10">
      <c r="C575" s="137"/>
      <c r="D575" s="137"/>
      <c r="E575" s="137"/>
      <c r="J575" s="139"/>
    </row>
    <row r="576" spans="3:10">
      <c r="C576" s="137"/>
      <c r="D576" s="137"/>
      <c r="E576" s="137"/>
      <c r="J576" s="139"/>
    </row>
    <row r="577" spans="3:10">
      <c r="C577" s="137"/>
      <c r="D577" s="137"/>
      <c r="E577" s="137"/>
      <c r="J577" s="139"/>
    </row>
    <row r="578" spans="3:10">
      <c r="C578" s="137"/>
      <c r="D578" s="137"/>
      <c r="E578" s="137"/>
      <c r="J578" s="139"/>
    </row>
    <row r="579" spans="3:10">
      <c r="C579" s="137"/>
      <c r="D579" s="137"/>
      <c r="E579" s="137"/>
      <c r="J579" s="139"/>
    </row>
    <row r="580" spans="3:10">
      <c r="C580" s="137"/>
      <c r="D580" s="137"/>
      <c r="E580" s="137"/>
      <c r="J580" s="139"/>
    </row>
    <row r="581" spans="3:10">
      <c r="C581" s="137"/>
      <c r="D581" s="137"/>
      <c r="E581" s="137"/>
      <c r="J581" s="139"/>
    </row>
    <row r="582" spans="3:10">
      <c r="C582" s="137"/>
      <c r="D582" s="137"/>
      <c r="E582" s="137"/>
      <c r="J582" s="139"/>
    </row>
    <row r="583" spans="3:10">
      <c r="C583" s="137"/>
      <c r="D583" s="137"/>
      <c r="E583" s="137"/>
      <c r="J583" s="139"/>
    </row>
    <row r="584" spans="3:10">
      <c r="C584" s="137"/>
      <c r="D584" s="137"/>
      <c r="E584" s="137"/>
      <c r="J584" s="139"/>
    </row>
    <row r="585" spans="3:10">
      <c r="C585" s="137"/>
      <c r="D585" s="137"/>
      <c r="E585" s="137"/>
      <c r="J585" s="139"/>
    </row>
    <row r="586" spans="3:10">
      <c r="C586" s="137"/>
      <c r="D586" s="137"/>
      <c r="E586" s="137"/>
      <c r="J586" s="139"/>
    </row>
    <row r="587" spans="3:10">
      <c r="C587" s="137"/>
      <c r="D587" s="137"/>
      <c r="E587" s="137"/>
      <c r="J587" s="139"/>
    </row>
    <row r="588" spans="3:10">
      <c r="C588" s="137"/>
      <c r="D588" s="137"/>
      <c r="E588" s="137"/>
      <c r="J588" s="139"/>
    </row>
    <row r="589" spans="3:10">
      <c r="C589" s="137"/>
      <c r="D589" s="137"/>
      <c r="E589" s="137"/>
      <c r="J589" s="139"/>
    </row>
    <row r="590" spans="3:10">
      <c r="C590" s="137"/>
      <c r="D590" s="137"/>
      <c r="E590" s="137"/>
      <c r="J590" s="139"/>
    </row>
    <row r="591" spans="3:10">
      <c r="C591" s="137"/>
      <c r="D591" s="137"/>
      <c r="E591" s="137"/>
      <c r="J591" s="139"/>
    </row>
    <row r="592" spans="3:10">
      <c r="C592" s="137"/>
      <c r="D592" s="137"/>
      <c r="E592" s="137"/>
      <c r="J592" s="139"/>
    </row>
    <row r="593" spans="3:10">
      <c r="C593" s="137"/>
      <c r="D593" s="137"/>
      <c r="E593" s="137"/>
      <c r="J593" s="139"/>
    </row>
    <row r="594" spans="3:10">
      <c r="C594" s="137"/>
      <c r="D594" s="137"/>
      <c r="E594" s="137"/>
      <c r="J594" s="139"/>
    </row>
    <row r="595" spans="3:10">
      <c r="C595" s="137"/>
      <c r="D595" s="137"/>
      <c r="E595" s="137"/>
      <c r="J595" s="139"/>
    </row>
    <row r="596" spans="3:10">
      <c r="C596" s="137"/>
      <c r="D596" s="137"/>
      <c r="E596" s="137"/>
      <c r="J596" s="139"/>
    </row>
    <row r="597" spans="3:10">
      <c r="C597" s="137"/>
      <c r="D597" s="137"/>
      <c r="E597" s="137"/>
      <c r="J597" s="139"/>
    </row>
    <row r="598" spans="3:10">
      <c r="C598" s="137"/>
      <c r="D598" s="137"/>
      <c r="E598" s="137"/>
      <c r="J598" s="139"/>
    </row>
    <row r="599" spans="3:10">
      <c r="C599" s="137"/>
      <c r="D599" s="137"/>
      <c r="E599" s="137"/>
      <c r="J599" s="139"/>
    </row>
    <row r="600" spans="3:10">
      <c r="C600" s="137"/>
      <c r="D600" s="137"/>
      <c r="E600" s="137"/>
      <c r="J600" s="139"/>
    </row>
    <row r="601" spans="3:10">
      <c r="C601" s="137"/>
      <c r="D601" s="137"/>
      <c r="E601" s="137"/>
      <c r="J601" s="139"/>
    </row>
    <row r="602" spans="3:10">
      <c r="C602" s="137"/>
      <c r="D602" s="137"/>
      <c r="E602" s="137"/>
      <c r="J602" s="139"/>
    </row>
    <row r="603" spans="3:10">
      <c r="C603" s="137"/>
      <c r="D603" s="137"/>
      <c r="E603" s="137"/>
      <c r="J603" s="139"/>
    </row>
    <row r="604" spans="3:10">
      <c r="C604" s="137"/>
      <c r="D604" s="137"/>
      <c r="E604" s="137"/>
      <c r="J604" s="139"/>
    </row>
    <row r="605" spans="3:10">
      <c r="C605" s="137"/>
      <c r="D605" s="137"/>
      <c r="E605" s="137"/>
      <c r="J605" s="139"/>
    </row>
    <row r="606" spans="3:10">
      <c r="C606" s="137"/>
      <c r="D606" s="137"/>
      <c r="E606" s="137"/>
      <c r="J606" s="139"/>
    </row>
    <row r="607" spans="3:10">
      <c r="C607" s="137"/>
      <c r="D607" s="137"/>
      <c r="E607" s="137"/>
      <c r="J607" s="139"/>
    </row>
    <row r="608" spans="3:10">
      <c r="C608" s="137"/>
      <c r="D608" s="137"/>
      <c r="E608" s="137"/>
      <c r="J608" s="139"/>
    </row>
    <row r="609" spans="3:10">
      <c r="C609" s="137"/>
      <c r="D609" s="137"/>
      <c r="E609" s="137"/>
      <c r="J609" s="139"/>
    </row>
    <row r="610" spans="3:10">
      <c r="C610" s="137"/>
      <c r="D610" s="137"/>
      <c r="E610" s="137"/>
      <c r="J610" s="139"/>
    </row>
    <row r="611" spans="3:10">
      <c r="C611" s="137"/>
      <c r="D611" s="137"/>
      <c r="E611" s="137"/>
      <c r="J611" s="139"/>
    </row>
    <row r="612" spans="3:10">
      <c r="C612" s="137"/>
      <c r="D612" s="137"/>
      <c r="E612" s="137"/>
      <c r="J612" s="139"/>
    </row>
    <row r="613" spans="3:10">
      <c r="C613" s="137"/>
      <c r="D613" s="137"/>
      <c r="E613" s="137"/>
      <c r="J613" s="139"/>
    </row>
    <row r="614" spans="3:10">
      <c r="C614" s="137"/>
      <c r="D614" s="137"/>
      <c r="E614" s="137"/>
      <c r="J614" s="139"/>
    </row>
    <row r="615" spans="3:10">
      <c r="C615" s="137"/>
      <c r="D615" s="137"/>
      <c r="E615" s="137"/>
      <c r="J615" s="139"/>
    </row>
    <row r="616" spans="3:10">
      <c r="C616" s="137"/>
      <c r="D616" s="137"/>
      <c r="E616" s="137"/>
      <c r="J616" s="139"/>
    </row>
    <row r="617" spans="3:10">
      <c r="C617" s="137"/>
      <c r="D617" s="137"/>
      <c r="E617" s="137"/>
      <c r="J617" s="139"/>
    </row>
    <row r="618" spans="3:10">
      <c r="C618" s="137"/>
      <c r="D618" s="137"/>
      <c r="E618" s="137"/>
      <c r="J618" s="139"/>
    </row>
    <row r="619" spans="3:10">
      <c r="C619" s="137"/>
      <c r="D619" s="137"/>
      <c r="E619" s="137"/>
      <c r="J619" s="139"/>
    </row>
    <row r="620" spans="3:10">
      <c r="C620" s="137"/>
      <c r="D620" s="137"/>
      <c r="E620" s="137"/>
      <c r="J620" s="139"/>
    </row>
    <row r="621" spans="3:10">
      <c r="C621" s="137"/>
      <c r="D621" s="137"/>
      <c r="E621" s="137"/>
      <c r="J621" s="139"/>
    </row>
    <row r="622" spans="3:10">
      <c r="C622" s="137"/>
      <c r="D622" s="137"/>
      <c r="E622" s="137"/>
      <c r="J622" s="139"/>
    </row>
    <row r="623" spans="3:10">
      <c r="C623" s="137"/>
      <c r="D623" s="137"/>
      <c r="E623" s="137"/>
      <c r="J623" s="139"/>
    </row>
    <row r="624" spans="3:10">
      <c r="C624" s="137"/>
      <c r="D624" s="137"/>
      <c r="E624" s="137"/>
      <c r="J624" s="139"/>
    </row>
    <row r="625" spans="3:10">
      <c r="C625" s="137"/>
      <c r="D625" s="137"/>
      <c r="E625" s="137"/>
      <c r="J625" s="139"/>
    </row>
    <row r="626" spans="3:10">
      <c r="C626" s="137"/>
      <c r="D626" s="137"/>
      <c r="E626" s="137"/>
      <c r="J626" s="139"/>
    </row>
    <row r="627" spans="3:10">
      <c r="C627" s="137"/>
      <c r="D627" s="137"/>
      <c r="E627" s="137"/>
      <c r="J627" s="139"/>
    </row>
    <row r="628" spans="3:10">
      <c r="C628" s="137"/>
      <c r="D628" s="137"/>
      <c r="E628" s="137"/>
      <c r="J628" s="139"/>
    </row>
    <row r="629" spans="3:10">
      <c r="C629" s="137"/>
      <c r="D629" s="137"/>
      <c r="E629" s="137"/>
      <c r="J629" s="139"/>
    </row>
    <row r="630" spans="3:10">
      <c r="C630" s="137"/>
      <c r="D630" s="137"/>
      <c r="E630" s="137"/>
      <c r="J630" s="139"/>
    </row>
    <row r="631" spans="3:10">
      <c r="C631" s="137"/>
      <c r="D631" s="137"/>
      <c r="E631" s="137"/>
      <c r="J631" s="139"/>
    </row>
    <row r="632" spans="3:10">
      <c r="C632" s="137"/>
      <c r="D632" s="137"/>
      <c r="E632" s="137"/>
      <c r="J632" s="139"/>
    </row>
    <row r="633" spans="3:10">
      <c r="C633" s="137"/>
      <c r="D633" s="137"/>
      <c r="E633" s="137"/>
      <c r="J633" s="139"/>
    </row>
    <row r="634" spans="3:10">
      <c r="C634" s="137"/>
      <c r="D634" s="137"/>
      <c r="E634" s="137"/>
      <c r="J634" s="139"/>
    </row>
    <row r="635" spans="3:10">
      <c r="C635" s="137"/>
      <c r="D635" s="137"/>
      <c r="E635" s="137"/>
      <c r="J635" s="139"/>
    </row>
    <row r="636" spans="3:10">
      <c r="C636" s="137"/>
      <c r="D636" s="137"/>
      <c r="E636" s="137"/>
      <c r="J636" s="139"/>
    </row>
    <row r="637" spans="3:10">
      <c r="C637" s="137"/>
      <c r="D637" s="137"/>
      <c r="E637" s="137"/>
      <c r="J637" s="139"/>
    </row>
    <row r="638" spans="3:10">
      <c r="C638" s="137"/>
      <c r="D638" s="137"/>
      <c r="E638" s="137"/>
      <c r="J638" s="139"/>
    </row>
    <row r="639" spans="3:10">
      <c r="C639" s="137"/>
      <c r="D639" s="137"/>
      <c r="E639" s="137"/>
      <c r="J639" s="139"/>
    </row>
    <row r="640" spans="3:10">
      <c r="C640" s="137"/>
      <c r="D640" s="137"/>
      <c r="E640" s="137"/>
      <c r="J640" s="139"/>
    </row>
    <row r="641" spans="3:10">
      <c r="C641" s="137"/>
      <c r="D641" s="137"/>
      <c r="E641" s="137"/>
      <c r="J641" s="139"/>
    </row>
    <row r="642" spans="3:10">
      <c r="C642" s="137"/>
      <c r="D642" s="137"/>
      <c r="E642" s="137"/>
      <c r="J642" s="139"/>
    </row>
    <row r="643" spans="3:10">
      <c r="C643" s="137"/>
      <c r="D643" s="137"/>
      <c r="E643" s="137"/>
      <c r="J643" s="139"/>
    </row>
    <row r="644" spans="3:10">
      <c r="C644" s="137"/>
      <c r="D644" s="137"/>
      <c r="E644" s="137"/>
      <c r="J644" s="139"/>
    </row>
    <row r="645" spans="3:10">
      <c r="C645" s="137"/>
      <c r="D645" s="137"/>
      <c r="E645" s="137"/>
      <c r="J645" s="139"/>
    </row>
    <row r="646" spans="3:10">
      <c r="C646" s="137"/>
      <c r="D646" s="137"/>
      <c r="E646" s="137"/>
      <c r="J646" s="139"/>
    </row>
    <row r="647" spans="3:10">
      <c r="C647" s="137"/>
      <c r="D647" s="137"/>
      <c r="E647" s="137"/>
      <c r="J647" s="139"/>
    </row>
    <row r="648" spans="3:10">
      <c r="C648" s="137"/>
      <c r="D648" s="137"/>
      <c r="E648" s="137"/>
      <c r="J648" s="139"/>
    </row>
    <row r="649" spans="3:10">
      <c r="C649" s="137"/>
      <c r="D649" s="137"/>
      <c r="E649" s="137"/>
      <c r="J649" s="139"/>
    </row>
    <row r="650" spans="3:10">
      <c r="C650" s="137"/>
      <c r="D650" s="137"/>
      <c r="E650" s="137"/>
      <c r="J650" s="139"/>
    </row>
    <row r="651" spans="3:10">
      <c r="C651" s="137"/>
      <c r="D651" s="137"/>
      <c r="E651" s="137"/>
      <c r="J651" s="139"/>
    </row>
    <row r="652" spans="3:10">
      <c r="C652" s="137"/>
      <c r="D652" s="137"/>
      <c r="E652" s="137"/>
      <c r="J652" s="139"/>
    </row>
    <row r="653" spans="3:10">
      <c r="C653" s="137"/>
      <c r="D653" s="137"/>
      <c r="E653" s="137"/>
      <c r="J653" s="139"/>
    </row>
    <row r="654" spans="3:10">
      <c r="C654" s="137"/>
      <c r="D654" s="137"/>
      <c r="E654" s="137"/>
      <c r="J654" s="139"/>
    </row>
    <row r="655" spans="3:10">
      <c r="C655" s="137"/>
      <c r="D655" s="137"/>
      <c r="E655" s="137"/>
      <c r="J655" s="139"/>
    </row>
    <row r="656" spans="3:10">
      <c r="C656" s="137"/>
      <c r="D656" s="137"/>
      <c r="E656" s="137"/>
      <c r="J656" s="139"/>
    </row>
    <row r="657" spans="3:10">
      <c r="C657" s="137"/>
      <c r="D657" s="137"/>
      <c r="E657" s="137"/>
      <c r="J657" s="139"/>
    </row>
    <row r="658" spans="3:10">
      <c r="C658" s="137"/>
      <c r="D658" s="137"/>
      <c r="E658" s="137"/>
      <c r="J658" s="139"/>
    </row>
    <row r="659" spans="3:10">
      <c r="C659" s="137"/>
      <c r="D659" s="137"/>
      <c r="E659" s="137"/>
      <c r="J659" s="139"/>
    </row>
    <row r="660" spans="3:10">
      <c r="C660" s="137"/>
      <c r="D660" s="137"/>
      <c r="E660" s="137"/>
      <c r="J660" s="139"/>
    </row>
    <row r="661" spans="3:10">
      <c r="C661" s="137"/>
      <c r="D661" s="137"/>
      <c r="E661" s="137"/>
      <c r="J661" s="139"/>
    </row>
    <row r="662" spans="3:10">
      <c r="C662" s="137"/>
      <c r="D662" s="137"/>
      <c r="E662" s="137"/>
      <c r="J662" s="139"/>
    </row>
    <row r="663" spans="3:10">
      <c r="C663" s="137"/>
      <c r="D663" s="137"/>
      <c r="E663" s="137"/>
      <c r="J663" s="139"/>
    </row>
    <row r="664" spans="3:10">
      <c r="C664" s="137"/>
      <c r="D664" s="137"/>
      <c r="E664" s="137"/>
      <c r="J664" s="139"/>
    </row>
    <row r="665" spans="3:10">
      <c r="C665" s="137"/>
      <c r="D665" s="137"/>
      <c r="E665" s="137"/>
      <c r="J665" s="139"/>
    </row>
    <row r="666" spans="3:10">
      <c r="C666" s="137"/>
      <c r="D666" s="137"/>
      <c r="E666" s="137"/>
      <c r="J666" s="139"/>
    </row>
    <row r="667" spans="3:10">
      <c r="C667" s="137"/>
      <c r="D667" s="137"/>
      <c r="E667" s="137"/>
      <c r="J667" s="139"/>
    </row>
    <row r="668" spans="3:10">
      <c r="C668" s="137"/>
      <c r="D668" s="137"/>
      <c r="E668" s="137"/>
      <c r="J668" s="139"/>
    </row>
    <row r="669" spans="3:10">
      <c r="C669" s="137"/>
      <c r="D669" s="137"/>
      <c r="E669" s="137"/>
      <c r="J669" s="139"/>
    </row>
    <row r="670" spans="3:10">
      <c r="C670" s="137"/>
      <c r="D670" s="137"/>
      <c r="E670" s="137"/>
      <c r="J670" s="139"/>
    </row>
    <row r="671" spans="3:10">
      <c r="C671" s="137"/>
      <c r="D671" s="137"/>
      <c r="E671" s="137"/>
      <c r="J671" s="139"/>
    </row>
    <row r="672" spans="3:10">
      <c r="C672" s="137"/>
      <c r="D672" s="137"/>
      <c r="E672" s="137"/>
      <c r="J672" s="139"/>
    </row>
    <row r="673" spans="3:10">
      <c r="C673" s="137"/>
      <c r="D673" s="137"/>
      <c r="E673" s="137"/>
      <c r="J673" s="139"/>
    </row>
    <row r="674" spans="3:10">
      <c r="C674" s="137"/>
      <c r="D674" s="137"/>
      <c r="E674" s="137"/>
      <c r="J674" s="139"/>
    </row>
    <row r="675" spans="3:10">
      <c r="C675" s="137"/>
      <c r="D675" s="137"/>
      <c r="E675" s="137"/>
      <c r="J675" s="139"/>
    </row>
    <row r="676" spans="3:10">
      <c r="C676" s="137"/>
      <c r="D676" s="137"/>
      <c r="E676" s="137"/>
      <c r="J676" s="139"/>
    </row>
    <row r="677" spans="3:10">
      <c r="C677" s="137"/>
      <c r="D677" s="137"/>
      <c r="E677" s="137"/>
      <c r="J677" s="139"/>
    </row>
    <row r="678" spans="3:10">
      <c r="C678" s="137"/>
      <c r="D678" s="137"/>
      <c r="E678" s="137"/>
      <c r="J678" s="139"/>
    </row>
    <row r="679" spans="3:10">
      <c r="C679" s="137"/>
      <c r="D679" s="137"/>
      <c r="E679" s="137"/>
      <c r="J679" s="139"/>
    </row>
    <row r="680" spans="3:10">
      <c r="C680" s="137"/>
      <c r="D680" s="137"/>
      <c r="E680" s="137"/>
      <c r="J680" s="139"/>
    </row>
    <row r="681" spans="3:10">
      <c r="C681" s="137"/>
      <c r="D681" s="137"/>
      <c r="E681" s="137"/>
      <c r="J681" s="139"/>
    </row>
    <row r="682" spans="3:10">
      <c r="C682" s="137"/>
      <c r="D682" s="137"/>
      <c r="E682" s="137"/>
      <c r="J682" s="139"/>
    </row>
    <row r="683" spans="3:10">
      <c r="C683" s="137"/>
      <c r="D683" s="137"/>
      <c r="E683" s="137"/>
      <c r="J683" s="139"/>
    </row>
    <row r="684" spans="3:10">
      <c r="C684" s="137"/>
      <c r="D684" s="137"/>
      <c r="E684" s="137"/>
      <c r="J684" s="139"/>
    </row>
    <row r="685" spans="3:10">
      <c r="C685" s="137"/>
      <c r="D685" s="137"/>
      <c r="E685" s="137"/>
      <c r="J685" s="139"/>
    </row>
    <row r="686" spans="3:10">
      <c r="C686" s="137"/>
      <c r="D686" s="137"/>
      <c r="E686" s="137"/>
      <c r="J686" s="139"/>
    </row>
    <row r="687" spans="3:10">
      <c r="C687" s="137"/>
      <c r="D687" s="137"/>
      <c r="E687" s="137"/>
      <c r="J687" s="139"/>
    </row>
    <row r="688" spans="3:10">
      <c r="C688" s="137"/>
      <c r="D688" s="137"/>
      <c r="E688" s="137"/>
      <c r="J688" s="139"/>
    </row>
    <row r="689" spans="3:10">
      <c r="C689" s="137"/>
      <c r="D689" s="137"/>
      <c r="E689" s="137"/>
      <c r="J689" s="139"/>
    </row>
    <row r="690" spans="3:10">
      <c r="C690" s="137"/>
      <c r="D690" s="137"/>
      <c r="E690" s="137"/>
      <c r="J690" s="139"/>
    </row>
    <row r="691" spans="3:10">
      <c r="C691" s="137"/>
      <c r="D691" s="137"/>
      <c r="E691" s="137"/>
      <c r="J691" s="139"/>
    </row>
    <row r="692" spans="3:10">
      <c r="C692" s="137"/>
      <c r="D692" s="137"/>
      <c r="E692" s="137"/>
      <c r="J692" s="139"/>
    </row>
    <row r="693" spans="3:10">
      <c r="C693" s="137"/>
      <c r="D693" s="137"/>
      <c r="E693" s="137"/>
      <c r="J693" s="139"/>
    </row>
    <row r="694" spans="3:10">
      <c r="C694" s="137"/>
      <c r="D694" s="137"/>
      <c r="E694" s="137"/>
      <c r="J694" s="139"/>
    </row>
    <row r="695" spans="3:10">
      <c r="C695" s="137"/>
      <c r="D695" s="137"/>
      <c r="E695" s="137"/>
      <c r="J695" s="139"/>
    </row>
    <row r="696" spans="3:10">
      <c r="C696" s="137"/>
      <c r="D696" s="137"/>
      <c r="E696" s="137"/>
      <c r="J696" s="139"/>
    </row>
    <row r="697" spans="3:10">
      <c r="C697" s="137"/>
      <c r="D697" s="137"/>
      <c r="E697" s="137"/>
      <c r="J697" s="139"/>
    </row>
    <row r="698" spans="3:10">
      <c r="C698" s="137"/>
      <c r="D698" s="137"/>
      <c r="E698" s="137"/>
      <c r="J698" s="139"/>
    </row>
    <row r="699" spans="3:10">
      <c r="C699" s="137"/>
      <c r="D699" s="137"/>
      <c r="E699" s="137"/>
      <c r="J699" s="139"/>
    </row>
    <row r="700" spans="3:10">
      <c r="C700" s="137"/>
      <c r="D700" s="137"/>
      <c r="E700" s="137"/>
      <c r="J700" s="139"/>
    </row>
    <row r="701" spans="3:10">
      <c r="C701" s="137"/>
      <c r="D701" s="137"/>
      <c r="E701" s="137"/>
      <c r="J701" s="139"/>
    </row>
    <row r="702" spans="3:10">
      <c r="C702" s="137"/>
      <c r="D702" s="137"/>
      <c r="E702" s="137"/>
      <c r="J702" s="139"/>
    </row>
    <row r="703" spans="3:10">
      <c r="C703" s="137"/>
      <c r="D703" s="137"/>
      <c r="E703" s="137"/>
      <c r="J703" s="139"/>
    </row>
    <row r="704" spans="3:10">
      <c r="C704" s="137"/>
      <c r="D704" s="137"/>
      <c r="E704" s="137"/>
      <c r="J704" s="139"/>
    </row>
    <row r="705" spans="3:10">
      <c r="C705" s="137"/>
      <c r="D705" s="137"/>
      <c r="E705" s="137"/>
      <c r="J705" s="139"/>
    </row>
    <row r="706" spans="3:10">
      <c r="C706" s="137"/>
      <c r="D706" s="137"/>
      <c r="E706" s="137"/>
      <c r="J706" s="139"/>
    </row>
    <row r="707" spans="3:10">
      <c r="C707" s="137"/>
      <c r="D707" s="137"/>
      <c r="E707" s="137"/>
      <c r="J707" s="139"/>
    </row>
    <row r="708" spans="3:10">
      <c r="C708" s="137"/>
      <c r="D708" s="137"/>
      <c r="E708" s="137"/>
      <c r="J708" s="139"/>
    </row>
    <row r="709" spans="3:10">
      <c r="C709" s="137"/>
      <c r="D709" s="137"/>
      <c r="E709" s="137"/>
      <c r="J709" s="139"/>
    </row>
    <row r="710" spans="3:10">
      <c r="C710" s="137"/>
      <c r="D710" s="137"/>
      <c r="E710" s="137"/>
      <c r="J710" s="139"/>
    </row>
    <row r="711" spans="3:10">
      <c r="C711" s="137"/>
      <c r="D711" s="137"/>
      <c r="E711" s="137"/>
      <c r="J711" s="139"/>
    </row>
    <row r="712" spans="3:10">
      <c r="C712" s="137"/>
      <c r="D712" s="137"/>
      <c r="E712" s="137"/>
      <c r="J712" s="139"/>
    </row>
    <row r="713" spans="3:10">
      <c r="C713" s="137"/>
      <c r="D713" s="137"/>
      <c r="E713" s="137"/>
      <c r="J713" s="139"/>
    </row>
    <row r="714" spans="3:10">
      <c r="C714" s="137"/>
      <c r="D714" s="137"/>
      <c r="E714" s="137"/>
      <c r="J714" s="139"/>
    </row>
    <row r="715" spans="3:10">
      <c r="C715" s="137"/>
      <c r="D715" s="137"/>
      <c r="E715" s="137"/>
      <c r="J715" s="139"/>
    </row>
    <row r="716" spans="3:10">
      <c r="C716" s="137"/>
      <c r="D716" s="137"/>
      <c r="E716" s="137"/>
      <c r="J716" s="139"/>
    </row>
    <row r="717" spans="3:10">
      <c r="C717" s="137"/>
      <c r="D717" s="137"/>
      <c r="E717" s="137"/>
      <c r="J717" s="139"/>
    </row>
    <row r="718" spans="3:10">
      <c r="C718" s="137"/>
      <c r="D718" s="137"/>
      <c r="E718" s="137"/>
      <c r="J718" s="139"/>
    </row>
    <row r="719" spans="3:10">
      <c r="C719" s="137"/>
      <c r="D719" s="137"/>
      <c r="E719" s="137"/>
      <c r="J719" s="139"/>
    </row>
    <row r="720" spans="3:10">
      <c r="C720" s="137"/>
      <c r="D720" s="137"/>
      <c r="E720" s="137"/>
      <c r="J720" s="139"/>
    </row>
    <row r="721" spans="3:10">
      <c r="C721" s="137"/>
      <c r="D721" s="137"/>
      <c r="E721" s="137"/>
      <c r="J721" s="139"/>
    </row>
    <row r="722" spans="3:10">
      <c r="C722" s="137"/>
      <c r="D722" s="137"/>
      <c r="E722" s="137"/>
      <c r="J722" s="139"/>
    </row>
    <row r="723" spans="3:10">
      <c r="C723" s="137"/>
      <c r="D723" s="137"/>
      <c r="E723" s="137"/>
      <c r="J723" s="139"/>
    </row>
    <row r="724" spans="3:10">
      <c r="C724" s="137"/>
      <c r="D724" s="137"/>
      <c r="E724" s="137"/>
      <c r="J724" s="139"/>
    </row>
    <row r="725" spans="3:10">
      <c r="C725" s="137"/>
      <c r="D725" s="137"/>
      <c r="E725" s="137"/>
      <c r="J725" s="139"/>
    </row>
    <row r="726" spans="3:10">
      <c r="C726" s="137"/>
      <c r="D726" s="137"/>
      <c r="E726" s="137"/>
      <c r="J726" s="139"/>
    </row>
    <row r="727" spans="3:10">
      <c r="C727" s="137"/>
      <c r="D727" s="137"/>
      <c r="E727" s="137"/>
      <c r="J727" s="139"/>
    </row>
    <row r="728" spans="3:10">
      <c r="C728" s="137"/>
      <c r="D728" s="137"/>
      <c r="E728" s="137"/>
      <c r="J728" s="139"/>
    </row>
    <row r="729" spans="3:10">
      <c r="C729" s="137"/>
      <c r="D729" s="137"/>
      <c r="E729" s="137"/>
      <c r="J729" s="139"/>
    </row>
    <row r="730" spans="3:10">
      <c r="C730" s="137"/>
      <c r="D730" s="137"/>
      <c r="E730" s="137"/>
      <c r="J730" s="139"/>
    </row>
    <row r="731" spans="3:10">
      <c r="C731" s="137"/>
      <c r="D731" s="137"/>
      <c r="E731" s="137"/>
      <c r="J731" s="139"/>
    </row>
    <row r="732" spans="3:10">
      <c r="C732" s="137"/>
      <c r="D732" s="137"/>
      <c r="E732" s="137"/>
      <c r="J732" s="139"/>
    </row>
    <row r="733" spans="3:10">
      <c r="C733" s="137"/>
      <c r="D733" s="137"/>
      <c r="E733" s="137"/>
      <c r="J733" s="139"/>
    </row>
    <row r="734" spans="3:10">
      <c r="C734" s="137"/>
      <c r="D734" s="137"/>
      <c r="E734" s="137"/>
      <c r="J734" s="139"/>
    </row>
    <row r="735" spans="3:10">
      <c r="C735" s="137"/>
      <c r="D735" s="137"/>
      <c r="E735" s="137"/>
      <c r="J735" s="139"/>
    </row>
    <row r="736" spans="3:10">
      <c r="C736" s="137"/>
      <c r="D736" s="137"/>
      <c r="E736" s="137"/>
      <c r="J736" s="139"/>
    </row>
    <row r="737" spans="3:10">
      <c r="C737" s="137"/>
      <c r="D737" s="137"/>
      <c r="E737" s="137"/>
      <c r="J737" s="139"/>
    </row>
    <row r="738" spans="3:10">
      <c r="C738" s="137"/>
      <c r="D738" s="137"/>
      <c r="E738" s="137"/>
      <c r="J738" s="139"/>
    </row>
    <row r="739" spans="3:10">
      <c r="C739" s="137"/>
      <c r="D739" s="137"/>
      <c r="E739" s="137"/>
      <c r="J739" s="139"/>
    </row>
    <row r="740" spans="3:10">
      <c r="C740" s="137"/>
      <c r="D740" s="137"/>
      <c r="E740" s="137"/>
      <c r="J740" s="139"/>
    </row>
    <row r="741" spans="3:10">
      <c r="C741" s="137"/>
      <c r="D741" s="137"/>
      <c r="E741" s="137"/>
      <c r="J741" s="139"/>
    </row>
    <row r="742" spans="3:10">
      <c r="C742" s="137"/>
      <c r="D742" s="137"/>
      <c r="E742" s="137"/>
      <c r="J742" s="139"/>
    </row>
    <row r="743" spans="3:10">
      <c r="C743" s="137"/>
      <c r="D743" s="137"/>
      <c r="E743" s="137"/>
      <c r="J743" s="139"/>
    </row>
    <row r="744" spans="3:10">
      <c r="C744" s="137"/>
      <c r="D744" s="137"/>
      <c r="E744" s="137"/>
      <c r="J744" s="139"/>
    </row>
    <row r="745" spans="3:10">
      <c r="C745" s="137"/>
      <c r="D745" s="137"/>
      <c r="E745" s="137"/>
      <c r="J745" s="139"/>
    </row>
    <row r="746" spans="3:10">
      <c r="C746" s="137"/>
      <c r="D746" s="137"/>
      <c r="E746" s="137"/>
      <c r="J746" s="139"/>
    </row>
    <row r="747" spans="3:10">
      <c r="C747" s="137"/>
      <c r="D747" s="137"/>
      <c r="E747" s="137"/>
      <c r="J747" s="139"/>
    </row>
    <row r="748" spans="3:10">
      <c r="C748" s="137"/>
      <c r="D748" s="137"/>
      <c r="E748" s="137"/>
      <c r="J748" s="139"/>
    </row>
    <row r="749" spans="3:10">
      <c r="C749" s="137"/>
      <c r="D749" s="137"/>
      <c r="E749" s="137"/>
      <c r="J749" s="139"/>
    </row>
    <row r="750" spans="3:10">
      <c r="C750" s="137"/>
      <c r="D750" s="137"/>
      <c r="E750" s="137"/>
      <c r="J750" s="139"/>
    </row>
    <row r="751" spans="3:10">
      <c r="C751" s="137"/>
      <c r="D751" s="137"/>
      <c r="E751" s="137"/>
      <c r="J751" s="139"/>
    </row>
    <row r="752" spans="3:10">
      <c r="C752" s="137"/>
      <c r="D752" s="137"/>
      <c r="E752" s="137"/>
      <c r="J752" s="139"/>
    </row>
    <row r="753" spans="3:10">
      <c r="C753" s="137"/>
      <c r="D753" s="137"/>
      <c r="E753" s="137"/>
      <c r="J753" s="139"/>
    </row>
    <row r="754" spans="3:10">
      <c r="C754" s="137"/>
      <c r="D754" s="137"/>
      <c r="E754" s="137"/>
      <c r="J754" s="139"/>
    </row>
    <row r="755" spans="3:10">
      <c r="C755" s="137"/>
      <c r="D755" s="137"/>
      <c r="E755" s="137"/>
      <c r="J755" s="139"/>
    </row>
    <row r="756" spans="3:10">
      <c r="C756" s="137"/>
      <c r="D756" s="137"/>
      <c r="E756" s="137"/>
      <c r="J756" s="139"/>
    </row>
    <row r="757" spans="3:10">
      <c r="C757" s="137"/>
      <c r="D757" s="137"/>
      <c r="E757" s="137"/>
      <c r="J757" s="139"/>
    </row>
    <row r="758" spans="3:10">
      <c r="C758" s="137"/>
      <c r="D758" s="137"/>
      <c r="E758" s="137"/>
      <c r="J758" s="139"/>
    </row>
    <row r="759" spans="3:10">
      <c r="C759" s="137"/>
      <c r="D759" s="137"/>
      <c r="E759" s="137"/>
      <c r="J759" s="139"/>
    </row>
    <row r="760" spans="3:10">
      <c r="C760" s="137"/>
      <c r="D760" s="137"/>
      <c r="E760" s="137"/>
      <c r="J760" s="139"/>
    </row>
    <row r="761" spans="3:10">
      <c r="C761" s="137"/>
      <c r="D761" s="137"/>
      <c r="E761" s="137"/>
      <c r="J761" s="139"/>
    </row>
    <row r="762" spans="3:10">
      <c r="C762" s="137"/>
      <c r="D762" s="137"/>
      <c r="E762" s="137"/>
      <c r="J762" s="139"/>
    </row>
    <row r="763" spans="3:10">
      <c r="C763" s="137"/>
      <c r="D763" s="137"/>
      <c r="E763" s="137"/>
      <c r="J763" s="139"/>
    </row>
    <row r="764" spans="3:10">
      <c r="C764" s="137"/>
      <c r="D764" s="137"/>
      <c r="E764" s="137"/>
      <c r="J764" s="139"/>
    </row>
    <row r="765" spans="3:10">
      <c r="C765" s="137"/>
      <c r="D765" s="137"/>
      <c r="E765" s="137"/>
      <c r="J765" s="139"/>
    </row>
    <row r="766" spans="3:10">
      <c r="C766" s="137"/>
      <c r="D766" s="137"/>
      <c r="E766" s="137"/>
      <c r="J766" s="139"/>
    </row>
    <row r="767" spans="3:10">
      <c r="C767" s="137"/>
      <c r="D767" s="137"/>
      <c r="E767" s="137"/>
      <c r="J767" s="139"/>
    </row>
    <row r="768" spans="3:10">
      <c r="C768" s="137"/>
      <c r="D768" s="137"/>
      <c r="E768" s="137"/>
      <c r="J768" s="139"/>
    </row>
    <row r="769" spans="3:10">
      <c r="C769" s="137"/>
      <c r="D769" s="137"/>
      <c r="E769" s="137"/>
      <c r="J769" s="139"/>
    </row>
    <row r="770" spans="3:10">
      <c r="C770" s="137"/>
      <c r="D770" s="137"/>
      <c r="E770" s="137"/>
      <c r="J770" s="139"/>
    </row>
    <row r="771" spans="3:10">
      <c r="C771" s="137"/>
      <c r="D771" s="137"/>
      <c r="E771" s="137"/>
      <c r="J771" s="139"/>
    </row>
    <row r="772" spans="3:10">
      <c r="C772" s="137"/>
      <c r="D772" s="137"/>
      <c r="E772" s="137"/>
      <c r="J772" s="139"/>
    </row>
    <row r="773" spans="3:10">
      <c r="C773" s="137"/>
      <c r="D773" s="137"/>
      <c r="E773" s="137"/>
      <c r="J773" s="139"/>
    </row>
    <row r="774" spans="3:10">
      <c r="C774" s="137"/>
      <c r="D774" s="137"/>
      <c r="E774" s="137"/>
      <c r="J774" s="139"/>
    </row>
    <row r="775" spans="3:10">
      <c r="C775" s="137"/>
      <c r="D775" s="137"/>
      <c r="E775" s="137"/>
      <c r="J775" s="139"/>
    </row>
    <row r="776" spans="3:10">
      <c r="C776" s="137"/>
      <c r="D776" s="137"/>
      <c r="E776" s="137"/>
      <c r="J776" s="139"/>
    </row>
    <row r="777" spans="3:10">
      <c r="C777" s="137"/>
      <c r="D777" s="137"/>
      <c r="E777" s="137"/>
      <c r="J777" s="139"/>
    </row>
    <row r="778" spans="3:10">
      <c r="C778" s="137"/>
      <c r="D778" s="137"/>
      <c r="E778" s="137"/>
      <c r="J778" s="139"/>
    </row>
    <row r="779" spans="3:10">
      <c r="C779" s="137"/>
      <c r="D779" s="137"/>
      <c r="E779" s="137"/>
      <c r="J779" s="139"/>
    </row>
    <row r="780" spans="3:10">
      <c r="C780" s="137"/>
      <c r="D780" s="137"/>
      <c r="E780" s="137"/>
      <c r="J780" s="139"/>
    </row>
    <row r="781" spans="3:10">
      <c r="C781" s="137"/>
      <c r="D781" s="137"/>
      <c r="E781" s="137"/>
      <c r="J781" s="139"/>
    </row>
    <row r="782" spans="3:10">
      <c r="C782" s="137"/>
      <c r="D782" s="137"/>
      <c r="E782" s="137"/>
      <c r="J782" s="139"/>
    </row>
    <row r="783" spans="3:10">
      <c r="C783" s="137"/>
      <c r="D783" s="137"/>
      <c r="E783" s="137"/>
      <c r="J783" s="139"/>
    </row>
    <row r="784" spans="3:10">
      <c r="C784" s="137"/>
      <c r="D784" s="137"/>
      <c r="E784" s="137"/>
      <c r="J784" s="139"/>
    </row>
    <row r="785" spans="3:10">
      <c r="C785" s="137"/>
      <c r="D785" s="137"/>
      <c r="E785" s="137"/>
      <c r="J785" s="139"/>
    </row>
    <row r="786" spans="3:10">
      <c r="C786" s="137"/>
      <c r="D786" s="137"/>
      <c r="E786" s="137"/>
      <c r="J786" s="139"/>
    </row>
    <row r="787" spans="3:10">
      <c r="C787" s="137"/>
      <c r="D787" s="137"/>
      <c r="E787" s="137"/>
      <c r="J787" s="139"/>
    </row>
    <row r="788" spans="3:10">
      <c r="C788" s="137"/>
      <c r="D788" s="137"/>
      <c r="E788" s="137"/>
      <c r="J788" s="139"/>
    </row>
    <row r="789" spans="3:10">
      <c r="C789" s="137"/>
      <c r="D789" s="137"/>
      <c r="E789" s="137"/>
      <c r="J789" s="139"/>
    </row>
    <row r="790" spans="3:10">
      <c r="C790" s="137"/>
      <c r="D790" s="137"/>
      <c r="E790" s="137"/>
      <c r="J790" s="139"/>
    </row>
    <row r="791" spans="3:10">
      <c r="C791" s="137"/>
      <c r="D791" s="137"/>
      <c r="E791" s="137"/>
      <c r="J791" s="139"/>
    </row>
    <row r="792" spans="3:10">
      <c r="C792" s="137"/>
      <c r="D792" s="137"/>
      <c r="E792" s="137"/>
      <c r="J792" s="139"/>
    </row>
    <row r="793" spans="3:10">
      <c r="C793" s="137"/>
      <c r="D793" s="137"/>
      <c r="E793" s="137"/>
      <c r="J793" s="139"/>
    </row>
    <row r="794" spans="3:10">
      <c r="C794" s="137"/>
      <c r="D794" s="137"/>
      <c r="E794" s="137"/>
      <c r="J794" s="139"/>
    </row>
    <row r="795" spans="3:10">
      <c r="C795" s="137"/>
      <c r="D795" s="137"/>
      <c r="E795" s="137"/>
      <c r="J795" s="139"/>
    </row>
    <row r="796" spans="3:10">
      <c r="C796" s="137"/>
      <c r="D796" s="137"/>
      <c r="E796" s="137"/>
      <c r="J796" s="139"/>
    </row>
    <row r="797" spans="3:10">
      <c r="C797" s="137"/>
      <c r="D797" s="137"/>
      <c r="E797" s="137"/>
      <c r="J797" s="139"/>
    </row>
    <row r="798" spans="3:10">
      <c r="C798" s="137"/>
      <c r="D798" s="137"/>
      <c r="E798" s="137"/>
      <c r="J798" s="139"/>
    </row>
    <row r="799" spans="3:10">
      <c r="C799" s="137"/>
      <c r="D799" s="137"/>
      <c r="E799" s="137"/>
      <c r="J799" s="139"/>
    </row>
    <row r="800" spans="3:10">
      <c r="C800" s="137"/>
      <c r="D800" s="137"/>
      <c r="E800" s="137"/>
      <c r="J800" s="139"/>
    </row>
    <row r="801" spans="3:10">
      <c r="C801" s="137"/>
      <c r="D801" s="137"/>
      <c r="E801" s="137"/>
      <c r="J801" s="139"/>
    </row>
    <row r="802" spans="3:10">
      <c r="C802" s="137"/>
      <c r="D802" s="137"/>
      <c r="E802" s="137"/>
      <c r="J802" s="139"/>
    </row>
    <row r="803" spans="3:10">
      <c r="C803" s="137"/>
      <c r="D803" s="137"/>
      <c r="E803" s="137"/>
      <c r="J803" s="139"/>
    </row>
    <row r="804" spans="3:10">
      <c r="C804" s="137"/>
      <c r="D804" s="137"/>
      <c r="E804" s="137"/>
      <c r="J804" s="139"/>
    </row>
    <row r="805" spans="3:10">
      <c r="C805" s="137"/>
      <c r="D805" s="137"/>
      <c r="E805" s="137"/>
      <c r="J805" s="139"/>
    </row>
    <row r="806" spans="3:10">
      <c r="C806" s="137"/>
      <c r="D806" s="137"/>
      <c r="E806" s="137"/>
      <c r="J806" s="139"/>
    </row>
    <row r="807" spans="3:10">
      <c r="C807" s="137"/>
      <c r="D807" s="137"/>
      <c r="E807" s="137"/>
      <c r="J807" s="139"/>
    </row>
    <row r="808" spans="3:10">
      <c r="C808" s="137"/>
      <c r="D808" s="137"/>
      <c r="E808" s="137"/>
      <c r="J808" s="139"/>
    </row>
    <row r="809" spans="3:10">
      <c r="C809" s="137"/>
      <c r="D809" s="137"/>
      <c r="E809" s="137"/>
      <c r="J809" s="139"/>
    </row>
    <row r="810" spans="3:10">
      <c r="C810" s="137"/>
      <c r="D810" s="137"/>
      <c r="E810" s="137"/>
      <c r="J810" s="139"/>
    </row>
    <row r="811" spans="3:10">
      <c r="C811" s="137"/>
      <c r="D811" s="137"/>
      <c r="E811" s="137"/>
      <c r="J811" s="139"/>
    </row>
    <row r="812" spans="3:10">
      <c r="C812" s="137"/>
      <c r="D812" s="137"/>
      <c r="E812" s="137"/>
      <c r="J812" s="139"/>
    </row>
    <row r="813" spans="3:10">
      <c r="C813" s="137"/>
      <c r="D813" s="137"/>
      <c r="E813" s="137"/>
      <c r="J813" s="139"/>
    </row>
    <row r="814" spans="3:10">
      <c r="C814" s="137"/>
      <c r="D814" s="137"/>
      <c r="E814" s="137"/>
      <c r="J814" s="139"/>
    </row>
    <row r="815" spans="3:10">
      <c r="C815" s="137"/>
      <c r="D815" s="137"/>
      <c r="E815" s="137"/>
      <c r="J815" s="139"/>
    </row>
    <row r="816" spans="3:10">
      <c r="C816" s="137"/>
      <c r="D816" s="137"/>
      <c r="E816" s="137"/>
      <c r="J816" s="139"/>
    </row>
    <row r="817" spans="3:10">
      <c r="C817" s="137"/>
      <c r="D817" s="137"/>
      <c r="E817" s="137"/>
      <c r="J817" s="139"/>
    </row>
    <row r="818" spans="3:10">
      <c r="C818" s="137"/>
      <c r="D818" s="137"/>
      <c r="E818" s="137"/>
      <c r="J818" s="139"/>
    </row>
    <row r="819" spans="3:10">
      <c r="C819" s="137"/>
      <c r="D819" s="137"/>
      <c r="E819" s="137"/>
      <c r="J819" s="139"/>
    </row>
    <row r="820" spans="3:10">
      <c r="C820" s="137"/>
      <c r="D820" s="137"/>
      <c r="E820" s="137"/>
      <c r="J820" s="139"/>
    </row>
    <row r="821" spans="3:10">
      <c r="C821" s="137"/>
      <c r="D821" s="137"/>
      <c r="E821" s="137"/>
      <c r="J821" s="139"/>
    </row>
    <row r="822" spans="3:10">
      <c r="C822" s="137"/>
      <c r="D822" s="137"/>
      <c r="E822" s="137"/>
      <c r="J822" s="139"/>
    </row>
    <row r="823" spans="3:10">
      <c r="C823" s="137"/>
      <c r="D823" s="137"/>
      <c r="E823" s="137"/>
      <c r="J823" s="139"/>
    </row>
    <row r="824" spans="3:10">
      <c r="C824" s="137"/>
      <c r="D824" s="137"/>
      <c r="E824" s="137"/>
      <c r="J824" s="139"/>
    </row>
    <row r="825" spans="3:10">
      <c r="C825" s="137"/>
      <c r="D825" s="137"/>
      <c r="E825" s="137"/>
      <c r="J825" s="139"/>
    </row>
    <row r="826" spans="3:10">
      <c r="C826" s="137"/>
      <c r="D826" s="137"/>
      <c r="E826" s="137"/>
      <c r="J826" s="139"/>
    </row>
    <row r="827" spans="3:10">
      <c r="C827" s="137"/>
      <c r="D827" s="137"/>
      <c r="E827" s="137"/>
      <c r="J827" s="139"/>
    </row>
    <row r="828" spans="3:10">
      <c r="C828" s="137"/>
      <c r="D828" s="137"/>
      <c r="E828" s="137"/>
      <c r="J828" s="139"/>
    </row>
    <row r="829" spans="3:10">
      <c r="C829" s="137"/>
      <c r="D829" s="137"/>
      <c r="E829" s="137"/>
      <c r="J829" s="139"/>
    </row>
    <row r="830" spans="3:10">
      <c r="C830" s="137"/>
      <c r="D830" s="137"/>
      <c r="E830" s="137"/>
      <c r="J830" s="139"/>
    </row>
    <row r="831" spans="3:10">
      <c r="C831" s="137"/>
      <c r="D831" s="137"/>
      <c r="E831" s="137"/>
      <c r="J831" s="139"/>
    </row>
    <row r="832" spans="3:10">
      <c r="C832" s="137"/>
      <c r="D832" s="137"/>
      <c r="E832" s="137"/>
      <c r="J832" s="139"/>
    </row>
    <row r="833" spans="3:10">
      <c r="C833" s="137"/>
      <c r="D833" s="137"/>
      <c r="E833" s="137"/>
      <c r="J833" s="139"/>
    </row>
    <row r="834" spans="3:10">
      <c r="C834" s="137"/>
      <c r="D834" s="137"/>
      <c r="E834" s="137"/>
      <c r="J834" s="139"/>
    </row>
    <row r="835" spans="3:10">
      <c r="C835" s="137"/>
      <c r="D835" s="137"/>
      <c r="E835" s="137"/>
      <c r="J835" s="139"/>
    </row>
    <row r="836" spans="3:10">
      <c r="C836" s="137"/>
      <c r="D836" s="137"/>
      <c r="E836" s="137"/>
      <c r="J836" s="139"/>
    </row>
    <row r="837" spans="3:10">
      <c r="C837" s="137"/>
      <c r="D837" s="137"/>
      <c r="E837" s="137"/>
      <c r="J837" s="139"/>
    </row>
    <row r="838" spans="3:10">
      <c r="C838" s="137"/>
      <c r="D838" s="137"/>
      <c r="E838" s="137"/>
      <c r="J838" s="139"/>
    </row>
    <row r="839" spans="3:10">
      <c r="C839" s="137"/>
      <c r="D839" s="137"/>
      <c r="E839" s="137"/>
      <c r="J839" s="139"/>
    </row>
    <row r="840" spans="3:10">
      <c r="C840" s="137"/>
      <c r="D840" s="137"/>
      <c r="E840" s="137"/>
      <c r="J840" s="139"/>
    </row>
    <row r="841" spans="3:10">
      <c r="C841" s="137"/>
      <c r="D841" s="137"/>
      <c r="E841" s="137"/>
      <c r="J841" s="139"/>
    </row>
    <row r="842" spans="3:10">
      <c r="C842" s="137"/>
      <c r="D842" s="137"/>
      <c r="E842" s="137"/>
      <c r="J842" s="139"/>
    </row>
    <row r="843" spans="3:10">
      <c r="C843" s="137"/>
      <c r="D843" s="137"/>
      <c r="E843" s="137"/>
      <c r="J843" s="139"/>
    </row>
    <row r="844" spans="3:10">
      <c r="C844" s="137"/>
      <c r="D844" s="137"/>
      <c r="E844" s="137"/>
      <c r="J844" s="139"/>
    </row>
    <row r="845" spans="3:10">
      <c r="C845" s="137"/>
      <c r="D845" s="137"/>
      <c r="E845" s="137"/>
      <c r="J845" s="139"/>
    </row>
    <row r="846" spans="3:10">
      <c r="C846" s="137"/>
      <c r="D846" s="137"/>
      <c r="E846" s="137"/>
      <c r="J846" s="139"/>
    </row>
    <row r="847" spans="3:10">
      <c r="C847" s="137"/>
      <c r="D847" s="137"/>
      <c r="E847" s="137"/>
      <c r="J847" s="139"/>
    </row>
    <row r="848" spans="3:10">
      <c r="C848" s="137"/>
      <c r="D848" s="137"/>
      <c r="E848" s="137"/>
      <c r="J848" s="139"/>
    </row>
    <row r="849" spans="3:10">
      <c r="C849" s="137"/>
      <c r="D849" s="137"/>
      <c r="E849" s="137"/>
      <c r="J849" s="139"/>
    </row>
    <row r="850" spans="3:10">
      <c r="C850" s="137"/>
      <c r="D850" s="137"/>
      <c r="E850" s="137"/>
      <c r="J850" s="139"/>
    </row>
    <row r="851" spans="3:10">
      <c r="C851" s="137"/>
      <c r="D851" s="137"/>
      <c r="E851" s="137"/>
      <c r="J851" s="139"/>
    </row>
    <row r="852" spans="3:10">
      <c r="C852" s="137"/>
      <c r="D852" s="137"/>
      <c r="E852" s="137"/>
      <c r="J852" s="139"/>
    </row>
    <row r="853" spans="3:10">
      <c r="C853" s="137"/>
      <c r="D853" s="137"/>
      <c r="E853" s="137"/>
      <c r="J853" s="139"/>
    </row>
    <row r="854" spans="3:10">
      <c r="C854" s="137"/>
      <c r="D854" s="137"/>
      <c r="E854" s="137"/>
      <c r="J854" s="139"/>
    </row>
    <row r="855" spans="3:10">
      <c r="C855" s="137"/>
      <c r="D855" s="137"/>
      <c r="E855" s="137"/>
      <c r="J855" s="139"/>
    </row>
    <row r="856" spans="3:10">
      <c r="C856" s="137"/>
      <c r="D856" s="137"/>
      <c r="E856" s="137"/>
      <c r="J856" s="139"/>
    </row>
    <row r="857" spans="3:10">
      <c r="C857" s="137"/>
      <c r="D857" s="137"/>
      <c r="E857" s="137"/>
      <c r="J857" s="139"/>
    </row>
    <row r="858" spans="3:10">
      <c r="C858" s="137"/>
      <c r="D858" s="137"/>
      <c r="E858" s="137"/>
      <c r="J858" s="139"/>
    </row>
    <row r="859" spans="3:10">
      <c r="C859" s="137"/>
      <c r="D859" s="137"/>
      <c r="E859" s="137"/>
      <c r="J859" s="139"/>
    </row>
    <row r="860" spans="3:10">
      <c r="C860" s="137"/>
      <c r="D860" s="137"/>
      <c r="E860" s="137"/>
      <c r="J860" s="139"/>
    </row>
    <row r="861" spans="3:10">
      <c r="C861" s="137"/>
      <c r="D861" s="137"/>
      <c r="E861" s="137"/>
      <c r="J861" s="139"/>
    </row>
    <row r="862" spans="3:10">
      <c r="C862" s="137"/>
      <c r="D862" s="137"/>
      <c r="E862" s="137"/>
      <c r="J862" s="139"/>
    </row>
    <row r="863" spans="3:10">
      <c r="C863" s="137"/>
      <c r="D863" s="137"/>
      <c r="E863" s="137"/>
      <c r="J863" s="139"/>
    </row>
    <row r="864" spans="3:10">
      <c r="C864" s="137"/>
      <c r="D864" s="137"/>
      <c r="E864" s="137"/>
      <c r="J864" s="139"/>
    </row>
    <row r="865" spans="3:10">
      <c r="C865" s="137"/>
      <c r="D865" s="137"/>
      <c r="E865" s="137"/>
      <c r="J865" s="139"/>
    </row>
    <row r="866" spans="3:10">
      <c r="C866" s="137"/>
      <c r="D866" s="137"/>
      <c r="E866" s="137"/>
      <c r="J866" s="139"/>
    </row>
    <row r="867" spans="3:10">
      <c r="C867" s="137"/>
      <c r="D867" s="137"/>
      <c r="E867" s="137"/>
      <c r="J867" s="139"/>
    </row>
    <row r="868" spans="3:10">
      <c r="C868" s="137"/>
      <c r="D868" s="137"/>
      <c r="E868" s="137"/>
      <c r="J868" s="139"/>
    </row>
    <row r="869" spans="3:10">
      <c r="C869" s="137"/>
      <c r="D869" s="137"/>
      <c r="E869" s="137"/>
      <c r="J869" s="139"/>
    </row>
    <row r="870" spans="3:10">
      <c r="C870" s="137"/>
      <c r="D870" s="137"/>
      <c r="E870" s="137"/>
      <c r="J870" s="139"/>
    </row>
    <row r="871" spans="3:10">
      <c r="C871" s="137"/>
      <c r="D871" s="137"/>
      <c r="E871" s="137"/>
      <c r="J871" s="139"/>
    </row>
    <row r="872" spans="3:10">
      <c r="C872" s="137"/>
      <c r="D872" s="137"/>
      <c r="E872" s="137"/>
      <c r="J872" s="139"/>
    </row>
    <row r="873" spans="3:10">
      <c r="C873" s="137"/>
      <c r="D873" s="137"/>
      <c r="E873" s="137"/>
      <c r="J873" s="139"/>
    </row>
    <row r="874" spans="3:10">
      <c r="C874" s="137"/>
      <c r="D874" s="137"/>
      <c r="E874" s="137"/>
      <c r="J874" s="139"/>
    </row>
    <row r="875" spans="3:10">
      <c r="C875" s="137"/>
      <c r="D875" s="137"/>
      <c r="E875" s="137"/>
      <c r="J875" s="139"/>
    </row>
    <row r="876" spans="3:10">
      <c r="C876" s="137"/>
      <c r="D876" s="137"/>
      <c r="E876" s="137"/>
      <c r="J876" s="139"/>
    </row>
    <row r="877" spans="3:10">
      <c r="C877" s="137"/>
      <c r="D877" s="137"/>
      <c r="E877" s="137"/>
      <c r="J877" s="139"/>
    </row>
    <row r="878" spans="3:10">
      <c r="C878" s="137"/>
      <c r="D878" s="137"/>
      <c r="E878" s="137"/>
      <c r="J878" s="139"/>
    </row>
    <row r="879" spans="3:10">
      <c r="C879" s="137"/>
      <c r="D879" s="137"/>
      <c r="E879" s="137"/>
      <c r="J879" s="139"/>
    </row>
    <row r="880" spans="3:10">
      <c r="C880" s="137"/>
      <c r="D880" s="137"/>
      <c r="E880" s="137"/>
      <c r="J880" s="139"/>
    </row>
    <row r="881" spans="3:10">
      <c r="C881" s="137"/>
      <c r="D881" s="137"/>
      <c r="E881" s="137"/>
      <c r="J881" s="139"/>
    </row>
    <row r="882" spans="3:10">
      <c r="C882" s="137"/>
      <c r="D882" s="137"/>
      <c r="E882" s="137"/>
      <c r="J882" s="139"/>
    </row>
    <row r="883" spans="3:10">
      <c r="C883" s="137"/>
      <c r="D883" s="137"/>
      <c r="E883" s="137"/>
      <c r="J883" s="139"/>
    </row>
    <row r="884" spans="3:10">
      <c r="C884" s="137"/>
      <c r="D884" s="137"/>
      <c r="E884" s="137"/>
      <c r="J884" s="139"/>
    </row>
    <row r="885" spans="3:10">
      <c r="C885" s="137"/>
      <c r="D885" s="137"/>
      <c r="E885" s="137"/>
      <c r="J885" s="139"/>
    </row>
    <row r="886" spans="3:10">
      <c r="C886" s="137"/>
      <c r="D886" s="137"/>
      <c r="E886" s="137"/>
      <c r="J886" s="139"/>
    </row>
    <row r="887" spans="3:10">
      <c r="C887" s="137"/>
      <c r="D887" s="137"/>
      <c r="E887" s="137"/>
      <c r="J887" s="139"/>
    </row>
    <row r="888" spans="3:10">
      <c r="C888" s="137"/>
      <c r="D888" s="137"/>
      <c r="E888" s="137"/>
      <c r="J888" s="139"/>
    </row>
    <row r="889" spans="3:10">
      <c r="C889" s="137"/>
      <c r="D889" s="137"/>
      <c r="E889" s="137"/>
      <c r="J889" s="139"/>
    </row>
    <row r="890" spans="3:10">
      <c r="C890" s="137"/>
      <c r="D890" s="137"/>
      <c r="E890" s="137"/>
      <c r="J890" s="139"/>
    </row>
    <row r="891" spans="3:10">
      <c r="C891" s="137"/>
      <c r="D891" s="137"/>
      <c r="E891" s="137"/>
      <c r="J891" s="139"/>
    </row>
    <row r="892" spans="3:10">
      <c r="C892" s="137"/>
      <c r="D892" s="137"/>
      <c r="E892" s="137"/>
      <c r="J892" s="139"/>
    </row>
    <row r="893" spans="3:10">
      <c r="C893" s="137"/>
      <c r="D893" s="137"/>
      <c r="E893" s="137"/>
      <c r="J893" s="139"/>
    </row>
    <row r="894" spans="3:10">
      <c r="C894" s="137"/>
      <c r="D894" s="137"/>
      <c r="E894" s="137"/>
      <c r="J894" s="139"/>
    </row>
    <row r="895" spans="3:10">
      <c r="C895" s="137"/>
      <c r="D895" s="137"/>
      <c r="E895" s="137"/>
      <c r="J895" s="139"/>
    </row>
    <row r="896" spans="3:10">
      <c r="C896" s="137"/>
      <c r="D896" s="137"/>
      <c r="E896" s="137"/>
      <c r="J896" s="139"/>
    </row>
    <row r="897" spans="3:10">
      <c r="C897" s="137"/>
      <c r="D897" s="137"/>
      <c r="E897" s="137"/>
      <c r="J897" s="139"/>
    </row>
    <row r="898" spans="3:10">
      <c r="C898" s="137"/>
      <c r="D898" s="137"/>
      <c r="E898" s="137"/>
      <c r="J898" s="139"/>
    </row>
    <row r="899" spans="3:10">
      <c r="C899" s="137"/>
      <c r="D899" s="137"/>
      <c r="E899" s="137"/>
      <c r="J899" s="139"/>
    </row>
    <row r="900" spans="3:10">
      <c r="C900" s="137"/>
      <c r="D900" s="137"/>
      <c r="E900" s="137"/>
      <c r="J900" s="139"/>
    </row>
    <row r="901" spans="3:10">
      <c r="C901" s="137"/>
      <c r="D901" s="137"/>
      <c r="E901" s="137"/>
      <c r="J901" s="139"/>
    </row>
    <row r="902" spans="3:10">
      <c r="C902" s="137"/>
      <c r="D902" s="137"/>
      <c r="E902" s="137"/>
      <c r="J902" s="139"/>
    </row>
    <row r="903" spans="3:10">
      <c r="C903" s="137"/>
      <c r="D903" s="137"/>
      <c r="E903" s="137"/>
      <c r="J903" s="139"/>
    </row>
    <row r="904" spans="3:10">
      <c r="C904" s="137"/>
      <c r="D904" s="137"/>
      <c r="E904" s="137"/>
      <c r="J904" s="139"/>
    </row>
    <row r="905" spans="3:10">
      <c r="C905" s="137"/>
      <c r="D905" s="137"/>
      <c r="E905" s="137"/>
      <c r="J905" s="139"/>
    </row>
    <row r="906" spans="3:10">
      <c r="C906" s="137"/>
      <c r="D906" s="137"/>
      <c r="E906" s="137"/>
      <c r="J906" s="139"/>
    </row>
    <row r="907" spans="3:10">
      <c r="C907" s="137"/>
      <c r="D907" s="137"/>
      <c r="E907" s="137"/>
      <c r="J907" s="139"/>
    </row>
    <row r="908" spans="3:10">
      <c r="C908" s="137"/>
      <c r="D908" s="137"/>
      <c r="E908" s="137"/>
      <c r="J908" s="139"/>
    </row>
    <row r="909" spans="3:10">
      <c r="C909" s="137"/>
      <c r="D909" s="137"/>
      <c r="E909" s="137"/>
      <c r="J909" s="139"/>
    </row>
    <row r="910" spans="3:10">
      <c r="C910" s="137"/>
      <c r="D910" s="137"/>
      <c r="E910" s="137"/>
      <c r="J910" s="139"/>
    </row>
    <row r="911" spans="3:10">
      <c r="C911" s="137"/>
      <c r="D911" s="137"/>
      <c r="E911" s="137"/>
      <c r="J911" s="139"/>
    </row>
    <row r="912" spans="3:10">
      <c r="C912" s="137"/>
      <c r="D912" s="137"/>
      <c r="E912" s="137"/>
      <c r="J912" s="139"/>
    </row>
    <row r="913" spans="3:10">
      <c r="C913" s="137"/>
      <c r="D913" s="137"/>
      <c r="E913" s="137"/>
      <c r="J913" s="139"/>
    </row>
    <row r="914" spans="3:10">
      <c r="C914" s="137"/>
      <c r="D914" s="137"/>
      <c r="E914" s="137"/>
      <c r="J914" s="139"/>
    </row>
    <row r="915" spans="3:10">
      <c r="C915" s="137"/>
      <c r="D915" s="137"/>
      <c r="E915" s="137"/>
      <c r="J915" s="139"/>
    </row>
    <row r="916" spans="3:10">
      <c r="C916" s="137"/>
      <c r="D916" s="137"/>
      <c r="E916" s="137"/>
      <c r="J916" s="139"/>
    </row>
    <row r="917" spans="3:10">
      <c r="C917" s="137"/>
      <c r="D917" s="137"/>
      <c r="E917" s="137"/>
      <c r="J917" s="139"/>
    </row>
    <row r="918" spans="3:10">
      <c r="C918" s="137"/>
      <c r="D918" s="137"/>
      <c r="E918" s="137"/>
      <c r="J918" s="139"/>
    </row>
    <row r="919" spans="3:10">
      <c r="C919" s="137"/>
      <c r="D919" s="137"/>
      <c r="E919" s="137"/>
      <c r="J919" s="139"/>
    </row>
    <row r="920" spans="3:10">
      <c r="C920" s="137"/>
      <c r="D920" s="137"/>
      <c r="E920" s="137"/>
      <c r="J920" s="139"/>
    </row>
    <row r="921" spans="3:10">
      <c r="C921" s="137"/>
      <c r="D921" s="137"/>
      <c r="E921" s="137"/>
      <c r="J921" s="139"/>
    </row>
    <row r="922" spans="3:10">
      <c r="C922" s="137"/>
      <c r="D922" s="137"/>
      <c r="E922" s="137"/>
      <c r="J922" s="139"/>
    </row>
    <row r="923" spans="3:10">
      <c r="C923" s="137"/>
      <c r="D923" s="137"/>
      <c r="E923" s="137"/>
      <c r="J923" s="139"/>
    </row>
    <row r="924" spans="3:10">
      <c r="C924" s="137"/>
      <c r="D924" s="137"/>
      <c r="E924" s="137"/>
      <c r="J924" s="139"/>
    </row>
    <row r="925" spans="3:10">
      <c r="C925" s="137"/>
      <c r="D925" s="137"/>
      <c r="E925" s="137"/>
      <c r="J925" s="139"/>
    </row>
    <row r="926" spans="3:10">
      <c r="C926" s="137"/>
      <c r="D926" s="137"/>
      <c r="E926" s="137"/>
      <c r="J926" s="139"/>
    </row>
    <row r="927" spans="3:10">
      <c r="C927" s="137"/>
      <c r="D927" s="137"/>
      <c r="E927" s="137"/>
      <c r="J927" s="139"/>
    </row>
    <row r="928" spans="3:10">
      <c r="C928" s="137"/>
      <c r="D928" s="137"/>
      <c r="E928" s="137"/>
      <c r="J928" s="139"/>
    </row>
    <row r="929" spans="3:10">
      <c r="C929" s="137"/>
      <c r="D929" s="137"/>
      <c r="E929" s="137"/>
      <c r="J929" s="139"/>
    </row>
    <row r="930" spans="3:10">
      <c r="C930" s="137"/>
      <c r="D930" s="137"/>
      <c r="E930" s="137"/>
      <c r="J930" s="139"/>
    </row>
    <row r="931" spans="3:10">
      <c r="C931" s="137"/>
      <c r="D931" s="137"/>
      <c r="E931" s="137"/>
      <c r="J931" s="139"/>
    </row>
    <row r="932" spans="3:10">
      <c r="C932" s="137"/>
      <c r="D932" s="137"/>
      <c r="E932" s="137"/>
      <c r="J932" s="139"/>
    </row>
    <row r="933" spans="3:10">
      <c r="C933" s="137"/>
      <c r="D933" s="137"/>
      <c r="E933" s="137"/>
      <c r="J933" s="139"/>
    </row>
    <row r="934" spans="3:10">
      <c r="C934" s="137"/>
      <c r="D934" s="137"/>
      <c r="E934" s="137"/>
      <c r="J934" s="139"/>
    </row>
    <row r="935" spans="3:10">
      <c r="C935" s="137"/>
      <c r="D935" s="137"/>
      <c r="E935" s="137"/>
      <c r="J935" s="139"/>
    </row>
    <row r="936" spans="3:10">
      <c r="C936" s="137"/>
      <c r="D936" s="137"/>
      <c r="E936" s="137"/>
      <c r="J936" s="139"/>
    </row>
    <row r="937" spans="3:10">
      <c r="C937" s="137"/>
      <c r="D937" s="137"/>
      <c r="E937" s="137"/>
      <c r="J937" s="139"/>
    </row>
    <row r="938" spans="3:10">
      <c r="C938" s="137"/>
      <c r="D938" s="137"/>
      <c r="E938" s="137"/>
      <c r="J938" s="139"/>
    </row>
    <row r="939" spans="3:10">
      <c r="C939" s="137"/>
      <c r="D939" s="137"/>
      <c r="E939" s="137"/>
      <c r="J939" s="139"/>
    </row>
    <row r="940" spans="3:10">
      <c r="C940" s="137"/>
      <c r="D940" s="137"/>
      <c r="E940" s="137"/>
      <c r="J940" s="139"/>
    </row>
    <row r="941" spans="3:10">
      <c r="C941" s="137"/>
      <c r="D941" s="137"/>
      <c r="E941" s="137"/>
      <c r="J941" s="139"/>
    </row>
    <row r="942" spans="3:10">
      <c r="C942" s="137"/>
      <c r="D942" s="137"/>
      <c r="E942" s="137"/>
      <c r="J942" s="139"/>
    </row>
    <row r="943" spans="3:10">
      <c r="C943" s="137"/>
      <c r="D943" s="137"/>
      <c r="E943" s="137"/>
      <c r="J943" s="139"/>
    </row>
    <row r="944" spans="3:10">
      <c r="C944" s="137"/>
      <c r="D944" s="137"/>
      <c r="E944" s="137"/>
      <c r="J944" s="139"/>
    </row>
    <row r="945" spans="3:10">
      <c r="C945" s="137"/>
      <c r="D945" s="137"/>
      <c r="E945" s="137"/>
      <c r="J945" s="139"/>
    </row>
    <row r="946" spans="3:10">
      <c r="C946" s="137"/>
      <c r="D946" s="137"/>
      <c r="E946" s="137"/>
      <c r="J946" s="139"/>
    </row>
    <row r="947" spans="3:10">
      <c r="C947" s="137"/>
      <c r="D947" s="137"/>
      <c r="E947" s="137"/>
      <c r="J947" s="139"/>
    </row>
    <row r="948" spans="3:10">
      <c r="C948" s="137"/>
      <c r="D948" s="137"/>
      <c r="E948" s="137"/>
      <c r="J948" s="139"/>
    </row>
    <row r="949" spans="3:10">
      <c r="C949" s="137"/>
      <c r="D949" s="137"/>
      <c r="E949" s="137"/>
      <c r="J949" s="139"/>
    </row>
    <row r="950" spans="3:10">
      <c r="C950" s="137"/>
      <c r="D950" s="137"/>
      <c r="E950" s="137"/>
      <c r="J950" s="139"/>
    </row>
    <row r="951" spans="3:10">
      <c r="C951" s="137"/>
      <c r="D951" s="137"/>
      <c r="E951" s="137"/>
      <c r="J951" s="139"/>
    </row>
    <row r="952" spans="3:10">
      <c r="C952" s="137"/>
      <c r="D952" s="137"/>
      <c r="E952" s="137"/>
      <c r="J952" s="139"/>
    </row>
    <row r="953" spans="3:10">
      <c r="C953" s="137"/>
      <c r="D953" s="137"/>
      <c r="E953" s="137"/>
      <c r="J953" s="139"/>
    </row>
    <row r="954" spans="3:10">
      <c r="C954" s="137"/>
      <c r="D954" s="137"/>
      <c r="E954" s="137"/>
      <c r="J954" s="139"/>
    </row>
    <row r="955" spans="3:10">
      <c r="C955" s="137"/>
      <c r="D955" s="137"/>
      <c r="E955" s="137"/>
      <c r="J955" s="139"/>
    </row>
    <row r="956" spans="3:10">
      <c r="C956" s="137"/>
      <c r="D956" s="137"/>
      <c r="E956" s="137"/>
      <c r="J956" s="139"/>
    </row>
    <row r="957" spans="3:10">
      <c r="C957" s="137"/>
      <c r="D957" s="137"/>
      <c r="E957" s="137"/>
      <c r="J957" s="139"/>
    </row>
    <row r="958" spans="3:10">
      <c r="C958" s="137"/>
      <c r="D958" s="137"/>
      <c r="E958" s="137"/>
      <c r="J958" s="139"/>
    </row>
    <row r="959" spans="3:10">
      <c r="C959" s="137"/>
      <c r="D959" s="137"/>
      <c r="E959" s="137"/>
      <c r="J959" s="139"/>
    </row>
    <row r="960" spans="3:10">
      <c r="C960" s="137"/>
      <c r="D960" s="137"/>
      <c r="E960" s="137"/>
      <c r="J960" s="139"/>
    </row>
    <row r="961" spans="3:10">
      <c r="C961" s="137"/>
      <c r="D961" s="137"/>
      <c r="E961" s="137"/>
      <c r="J961" s="139"/>
    </row>
    <row r="962" spans="3:10">
      <c r="C962" s="137"/>
      <c r="D962" s="137"/>
      <c r="E962" s="137"/>
      <c r="J962" s="139"/>
    </row>
    <row r="963" spans="3:10">
      <c r="C963" s="137"/>
      <c r="D963" s="137"/>
      <c r="E963" s="137"/>
      <c r="J963" s="139"/>
    </row>
    <row r="964" spans="3:10">
      <c r="C964" s="137"/>
      <c r="D964" s="137"/>
      <c r="E964" s="137"/>
      <c r="J964" s="139"/>
    </row>
    <row r="965" spans="3:10">
      <c r="C965" s="137"/>
      <c r="D965" s="137"/>
      <c r="E965" s="137"/>
      <c r="J965" s="139"/>
    </row>
    <row r="966" spans="3:10">
      <c r="C966" s="137"/>
      <c r="D966" s="137"/>
      <c r="E966" s="137"/>
      <c r="J966" s="139"/>
    </row>
    <row r="967" spans="3:10">
      <c r="C967" s="137"/>
      <c r="D967" s="137"/>
      <c r="E967" s="137"/>
      <c r="J967" s="139"/>
    </row>
    <row r="968" spans="3:10">
      <c r="C968" s="137"/>
      <c r="D968" s="137"/>
      <c r="E968" s="137"/>
      <c r="J968" s="139"/>
    </row>
    <row r="969" spans="3:10">
      <c r="C969" s="137"/>
      <c r="D969" s="137"/>
      <c r="E969" s="137"/>
      <c r="J969" s="139"/>
    </row>
    <row r="970" spans="3:10">
      <c r="C970" s="137"/>
      <c r="D970" s="137"/>
      <c r="E970" s="137"/>
      <c r="J970" s="139"/>
    </row>
    <row r="971" spans="3:10">
      <c r="C971" s="137"/>
      <c r="D971" s="137"/>
      <c r="E971" s="137"/>
      <c r="J971" s="139"/>
    </row>
    <row r="972" spans="3:10">
      <c r="C972" s="137"/>
      <c r="D972" s="137"/>
      <c r="E972" s="137"/>
      <c r="J972" s="139"/>
    </row>
    <row r="973" spans="3:10">
      <c r="C973" s="137"/>
      <c r="D973" s="137"/>
      <c r="E973" s="137"/>
      <c r="J973" s="139"/>
    </row>
    <row r="974" spans="3:10">
      <c r="C974" s="137"/>
      <c r="D974" s="137"/>
      <c r="E974" s="137"/>
      <c r="J974" s="139"/>
    </row>
    <row r="975" spans="3:10">
      <c r="C975" s="137"/>
      <c r="D975" s="137"/>
      <c r="E975" s="137"/>
      <c r="J975" s="139"/>
    </row>
    <row r="976" spans="3:10">
      <c r="C976" s="137"/>
      <c r="D976" s="137"/>
      <c r="E976" s="137"/>
      <c r="J976" s="139"/>
    </row>
    <row r="977" spans="3:10">
      <c r="C977" s="137"/>
      <c r="D977" s="137"/>
      <c r="E977" s="137"/>
      <c r="J977" s="139"/>
    </row>
    <row r="978" spans="3:10">
      <c r="C978" s="137"/>
      <c r="D978" s="137"/>
      <c r="E978" s="137"/>
      <c r="J978" s="139"/>
    </row>
    <row r="979" spans="3:10">
      <c r="C979" s="137"/>
      <c r="D979" s="137"/>
      <c r="E979" s="137"/>
      <c r="J979" s="139"/>
    </row>
    <row r="980" spans="3:10">
      <c r="C980" s="137"/>
      <c r="D980" s="137"/>
      <c r="E980" s="137"/>
      <c r="J980" s="139"/>
    </row>
    <row r="981" spans="3:10">
      <c r="C981" s="137"/>
      <c r="D981" s="137"/>
      <c r="E981" s="137"/>
      <c r="J981" s="139"/>
    </row>
    <row r="982" spans="3:10">
      <c r="C982" s="137"/>
      <c r="D982" s="137"/>
      <c r="E982" s="137"/>
      <c r="J982" s="139"/>
    </row>
    <row r="983" spans="3:10">
      <c r="C983" s="137"/>
      <c r="D983" s="137"/>
      <c r="E983" s="137"/>
      <c r="J983" s="139"/>
    </row>
    <row r="984" spans="3:10">
      <c r="C984" s="137"/>
      <c r="D984" s="137"/>
      <c r="E984" s="137"/>
      <c r="J984" s="139"/>
    </row>
    <row r="985" spans="3:10">
      <c r="C985" s="137"/>
      <c r="D985" s="137"/>
      <c r="E985" s="137"/>
      <c r="J985" s="139"/>
    </row>
    <row r="986" spans="3:10">
      <c r="C986" s="137"/>
      <c r="D986" s="137"/>
      <c r="E986" s="137"/>
      <c r="J986" s="139"/>
    </row>
    <row r="987" spans="3:10">
      <c r="C987" s="137"/>
      <c r="D987" s="137"/>
      <c r="E987" s="137"/>
      <c r="J987" s="139"/>
    </row>
    <row r="988" spans="3:10">
      <c r="C988" s="137"/>
      <c r="D988" s="137"/>
      <c r="E988" s="137"/>
      <c r="J988" s="139"/>
    </row>
    <row r="989" spans="3:10">
      <c r="C989" s="137"/>
      <c r="D989" s="137"/>
      <c r="E989" s="137"/>
      <c r="J989" s="139"/>
    </row>
    <row r="990" spans="3:10">
      <c r="C990" s="137"/>
      <c r="D990" s="137"/>
      <c r="E990" s="137"/>
      <c r="J990" s="139"/>
    </row>
    <row r="991" spans="3:10">
      <c r="C991" s="137"/>
      <c r="D991" s="137"/>
      <c r="E991" s="137"/>
      <c r="J991" s="139"/>
    </row>
    <row r="992" spans="3:10">
      <c r="C992" s="137"/>
      <c r="D992" s="137"/>
      <c r="E992" s="137"/>
      <c r="J992" s="139"/>
    </row>
    <row r="993" spans="3:10">
      <c r="C993" s="137"/>
      <c r="D993" s="137"/>
      <c r="E993" s="137"/>
      <c r="J993" s="139"/>
    </row>
    <row r="994" spans="3:10">
      <c r="C994" s="137"/>
      <c r="D994" s="137"/>
      <c r="E994" s="137"/>
      <c r="J994" s="139"/>
    </row>
    <row r="995" spans="3:10">
      <c r="C995" s="137"/>
      <c r="D995" s="137"/>
      <c r="E995" s="137"/>
      <c r="J995" s="139"/>
    </row>
    <row r="996" spans="3:10">
      <c r="C996" s="137"/>
      <c r="D996" s="137"/>
      <c r="E996" s="137"/>
      <c r="J996" s="139"/>
    </row>
    <row r="997" spans="3:10">
      <c r="C997" s="137"/>
      <c r="D997" s="137"/>
      <c r="E997" s="137"/>
      <c r="J997" s="139"/>
    </row>
    <row r="998" spans="3:10">
      <c r="C998" s="137"/>
      <c r="D998" s="137"/>
      <c r="E998" s="137"/>
      <c r="J998" s="139"/>
    </row>
    <row r="999" spans="3:10">
      <c r="C999" s="137"/>
      <c r="D999" s="137"/>
      <c r="E999" s="137"/>
      <c r="J999" s="139"/>
    </row>
    <row r="1000" spans="3:10">
      <c r="C1000" s="137"/>
      <c r="D1000" s="137"/>
      <c r="E1000" s="137"/>
      <c r="J1000" s="139"/>
    </row>
    <row r="1001" spans="3:10">
      <c r="C1001" s="137"/>
      <c r="D1001" s="137"/>
      <c r="E1001" s="137"/>
      <c r="J1001" s="139"/>
    </row>
    <row r="1002" spans="3:10">
      <c r="C1002" s="137"/>
      <c r="D1002" s="137"/>
      <c r="E1002" s="137"/>
      <c r="J1002" s="139"/>
    </row>
    <row r="1003" spans="3:10">
      <c r="C1003" s="137"/>
      <c r="D1003" s="137"/>
      <c r="E1003" s="137"/>
      <c r="J1003" s="139"/>
    </row>
    <row r="1004" spans="3:10">
      <c r="C1004" s="137"/>
      <c r="D1004" s="137"/>
      <c r="E1004" s="137"/>
      <c r="J1004" s="139"/>
    </row>
    <row r="1005" spans="3:10">
      <c r="C1005" s="137"/>
      <c r="D1005" s="137"/>
      <c r="E1005" s="137"/>
      <c r="J1005" s="139"/>
    </row>
    <row r="1006" spans="3:10">
      <c r="C1006" s="137"/>
      <c r="D1006" s="137"/>
      <c r="E1006" s="137"/>
      <c r="J1006" s="139"/>
    </row>
    <row r="1007" spans="3:10">
      <c r="C1007" s="137"/>
      <c r="D1007" s="137"/>
      <c r="E1007" s="137"/>
      <c r="J1007" s="139"/>
    </row>
    <row r="1008" spans="3:10">
      <c r="C1008" s="137"/>
      <c r="D1008" s="137"/>
      <c r="E1008" s="137"/>
      <c r="J1008" s="139"/>
    </row>
    <row r="1009" spans="3:10">
      <c r="C1009" s="137"/>
      <c r="D1009" s="137"/>
      <c r="E1009" s="137"/>
      <c r="J1009" s="139"/>
    </row>
    <row r="1010" spans="3:10">
      <c r="C1010" s="137"/>
      <c r="D1010" s="137"/>
      <c r="E1010" s="137"/>
      <c r="J1010" s="139"/>
    </row>
    <row r="1011" spans="3:10">
      <c r="C1011" s="137"/>
      <c r="D1011" s="137"/>
      <c r="E1011" s="137"/>
      <c r="J1011" s="139"/>
    </row>
    <row r="1012" spans="3:10">
      <c r="C1012" s="137"/>
      <c r="D1012" s="137"/>
      <c r="E1012" s="137"/>
      <c r="J1012" s="139"/>
    </row>
    <row r="1013" spans="3:10">
      <c r="C1013" s="137"/>
      <c r="D1013" s="137"/>
      <c r="E1013" s="137"/>
      <c r="J1013" s="139"/>
    </row>
    <row r="1014" spans="3:10">
      <c r="C1014" s="137"/>
      <c r="D1014" s="137"/>
      <c r="E1014" s="137"/>
      <c r="J1014" s="139"/>
    </row>
    <row r="1015" spans="3:10">
      <c r="C1015" s="137"/>
      <c r="D1015" s="137"/>
      <c r="E1015" s="137"/>
      <c r="J1015" s="139"/>
    </row>
    <row r="1016" spans="3:10">
      <c r="C1016" s="137"/>
      <c r="D1016" s="137"/>
      <c r="E1016" s="137"/>
      <c r="J1016" s="139"/>
    </row>
    <row r="1017" spans="3:10">
      <c r="C1017" s="137"/>
      <c r="D1017" s="137"/>
      <c r="E1017" s="137"/>
      <c r="J1017" s="139"/>
    </row>
    <row r="1018" spans="3:10">
      <c r="C1018" s="137"/>
      <c r="D1018" s="137"/>
      <c r="E1018" s="137"/>
      <c r="J1018" s="139"/>
    </row>
    <row r="1019" spans="3:10">
      <c r="C1019" s="137"/>
      <c r="D1019" s="137"/>
      <c r="E1019" s="137"/>
      <c r="J1019" s="139"/>
    </row>
    <row r="1020" spans="3:10">
      <c r="C1020" s="137"/>
      <c r="D1020" s="137"/>
      <c r="E1020" s="137"/>
      <c r="J1020" s="139"/>
    </row>
    <row r="1021" spans="3:10">
      <c r="C1021" s="137"/>
      <c r="D1021" s="137"/>
      <c r="E1021" s="137"/>
      <c r="J1021" s="139"/>
    </row>
    <row r="1022" spans="3:10">
      <c r="C1022" s="137"/>
      <c r="D1022" s="137"/>
      <c r="E1022" s="137"/>
      <c r="J1022" s="139"/>
    </row>
    <row r="1023" spans="3:10">
      <c r="C1023" s="137"/>
      <c r="D1023" s="137"/>
      <c r="E1023" s="137"/>
      <c r="J1023" s="139"/>
    </row>
    <row r="1024" spans="3:10">
      <c r="C1024" s="137"/>
      <c r="D1024" s="137"/>
      <c r="E1024" s="137"/>
      <c r="J1024" s="139"/>
    </row>
    <row r="1025" spans="3:10">
      <c r="C1025" s="137"/>
      <c r="D1025" s="137"/>
      <c r="E1025" s="137"/>
      <c r="J1025" s="139"/>
    </row>
    <row r="1026" spans="3:10">
      <c r="C1026" s="137"/>
      <c r="D1026" s="137"/>
      <c r="E1026" s="137"/>
      <c r="J1026" s="139"/>
    </row>
    <row r="1027" spans="3:10">
      <c r="C1027" s="137"/>
      <c r="D1027" s="137"/>
      <c r="E1027" s="137"/>
      <c r="J1027" s="139"/>
    </row>
    <row r="1028" spans="3:10">
      <c r="C1028" s="137"/>
      <c r="D1028" s="137"/>
      <c r="E1028" s="137"/>
      <c r="J1028" s="139"/>
    </row>
    <row r="1029" spans="3:10">
      <c r="C1029" s="137"/>
      <c r="D1029" s="137"/>
      <c r="E1029" s="137"/>
      <c r="J1029" s="139"/>
    </row>
    <row r="1030" spans="3:10">
      <c r="C1030" s="137"/>
      <c r="D1030" s="137"/>
      <c r="E1030" s="137"/>
      <c r="J1030" s="139"/>
    </row>
    <row r="1031" spans="3:10">
      <c r="C1031" s="137"/>
      <c r="D1031" s="137"/>
      <c r="E1031" s="137"/>
      <c r="J1031" s="139"/>
    </row>
    <row r="1032" spans="3:10">
      <c r="C1032" s="137"/>
      <c r="D1032" s="137"/>
      <c r="E1032" s="137"/>
      <c r="J1032" s="139"/>
    </row>
    <row r="1033" spans="3:10">
      <c r="C1033" s="137"/>
      <c r="D1033" s="137"/>
      <c r="E1033" s="137"/>
      <c r="J1033" s="139"/>
    </row>
    <row r="1034" spans="3:10">
      <c r="C1034" s="137"/>
      <c r="D1034" s="137"/>
      <c r="E1034" s="137"/>
      <c r="J1034" s="139"/>
    </row>
    <row r="1035" spans="3:10">
      <c r="C1035" s="137"/>
      <c r="D1035" s="137"/>
      <c r="E1035" s="137"/>
      <c r="J1035" s="139"/>
    </row>
    <row r="1036" spans="3:10">
      <c r="C1036" s="137"/>
      <c r="D1036" s="137"/>
      <c r="E1036" s="137"/>
      <c r="J1036" s="139"/>
    </row>
    <row r="1037" spans="3:10">
      <c r="C1037" s="137"/>
      <c r="D1037" s="137"/>
      <c r="E1037" s="137"/>
      <c r="J1037" s="139"/>
    </row>
    <row r="1038" spans="3:10">
      <c r="C1038" s="137"/>
      <c r="D1038" s="137"/>
      <c r="E1038" s="137"/>
      <c r="J1038" s="139"/>
    </row>
    <row r="1039" spans="3:10">
      <c r="C1039" s="137"/>
      <c r="D1039" s="137"/>
      <c r="E1039" s="137"/>
      <c r="J1039" s="139"/>
    </row>
    <row r="1040" spans="3:10">
      <c r="C1040" s="137"/>
      <c r="D1040" s="137"/>
      <c r="E1040" s="137"/>
      <c r="J1040" s="139"/>
    </row>
    <row r="1041" spans="3:10">
      <c r="C1041" s="137"/>
      <c r="D1041" s="137"/>
      <c r="E1041" s="137"/>
      <c r="J1041" s="139"/>
    </row>
    <row r="1042" spans="3:10">
      <c r="C1042" s="137"/>
      <c r="D1042" s="137"/>
      <c r="E1042" s="137"/>
      <c r="J1042" s="139"/>
    </row>
    <row r="1043" spans="3:10">
      <c r="C1043" s="137"/>
      <c r="D1043" s="137"/>
      <c r="E1043" s="137"/>
      <c r="J1043" s="139"/>
    </row>
    <row r="1044" spans="3:10">
      <c r="C1044" s="137"/>
      <c r="D1044" s="137"/>
      <c r="E1044" s="137"/>
      <c r="J1044" s="139"/>
    </row>
    <row r="1045" spans="3:10">
      <c r="C1045" s="137"/>
      <c r="D1045" s="137"/>
      <c r="E1045" s="137"/>
      <c r="J1045" s="139"/>
    </row>
    <row r="1046" spans="3:10">
      <c r="C1046" s="137"/>
      <c r="D1046" s="137"/>
      <c r="E1046" s="137"/>
      <c r="J1046" s="139"/>
    </row>
    <row r="1047" spans="3:10">
      <c r="C1047" s="137"/>
      <c r="D1047" s="137"/>
      <c r="E1047" s="137"/>
      <c r="J1047" s="139"/>
    </row>
  </sheetData>
  <autoFilter ref="A3:L230"/>
  <mergeCells count="2">
    <mergeCell ref="A2:L2"/>
    <mergeCell ref="A230:L230"/>
  </mergeCells>
  <phoneticPr fontId="32" type="noConversion"/>
  <printOptions horizontalCentered="1"/>
  <pageMargins left="0" right="0" top="0.19685039370078741" bottom="0.78740157480314965" header="0.51181102362204722" footer="0"/>
  <pageSetup paperSize="9" firstPageNumber="0" orientation="portrait" r:id="rId1"/>
  <headerFooter>
    <oddFooter>&amp;C第 &amp;P 页，共 &amp;N 页</oddFooter>
  </headerFooter>
  <rowBreaks count="1" manualBreakCount="1">
    <brk id="112" max="16383" man="1"/>
  </rowBreaks>
  <ignoredErrors>
    <ignoredError sqref="A195 A198 A201 A204 A207 A210 A213 A218 A221 A224 A226 A185 A182 A179 A176 A156 A153 A150 A147 A144 A138 A135 A132 A129 A126 A123 A119:A120 A117 A115 A113 A111 A108 A105 A102 A99 A96 A93 A90 A87 A84 A81 A78 A75 A72 A69 A63 A60 A58 A55 A52 A49 A46 A43 A40 A37 A34 A6 A12 A18 A21 A24 A27 A31 A228" numberStoredAsText="1"/>
    <ignoredError sqref="E228" formula="1"/>
  </ignoredErrors>
</worksheet>
</file>

<file path=xl/worksheets/sheet8.xml><?xml version="1.0" encoding="utf-8"?>
<worksheet xmlns="http://schemas.openxmlformats.org/spreadsheetml/2006/main" xmlns:r="http://schemas.openxmlformats.org/officeDocument/2006/relationships">
  <dimension ref="A1:AMK1092"/>
  <sheetViews>
    <sheetView workbookViewId="0">
      <pane ySplit="5" topLeftCell="A49" activePane="bottomLeft" state="frozen"/>
      <selection pane="bottomLeft" activeCell="B59" sqref="B59"/>
    </sheetView>
  </sheetViews>
  <sheetFormatPr defaultColWidth="9" defaultRowHeight="16.5"/>
  <cols>
    <col min="1" max="1" width="5.5" style="210" customWidth="1"/>
    <col min="2" max="2" width="15.875" style="106" customWidth="1"/>
    <col min="3" max="5" width="14.625" style="96" customWidth="1"/>
    <col min="6" max="6" width="10.625" style="138" hidden="1" customWidth="1"/>
    <col min="7" max="7" width="11.875" style="138" hidden="1" customWidth="1"/>
    <col min="8" max="8" width="9.25" style="138" hidden="1" customWidth="1"/>
    <col min="9" max="9" width="12.625" style="138" hidden="1" customWidth="1"/>
    <col min="10" max="10" width="10" style="113" customWidth="1"/>
    <col min="11" max="11" width="15.5" style="138" customWidth="1"/>
    <col min="12" max="12" width="10.875" style="140" customWidth="1"/>
    <col min="13" max="13" width="6.75" style="138" customWidth="1"/>
    <col min="14" max="15" width="14.5" style="138" customWidth="1"/>
    <col min="16" max="16" width="15.25" style="138" customWidth="1"/>
    <col min="17" max="17" width="8.75" style="138" customWidth="1"/>
    <col min="18" max="18" width="17.625" style="138" customWidth="1"/>
    <col min="19" max="1025" width="8.75" style="138" customWidth="1"/>
    <col min="1026" max="16384" width="9" style="138"/>
  </cols>
  <sheetData>
    <row r="1" spans="1:18">
      <c r="A1" s="136" t="s">
        <v>299</v>
      </c>
      <c r="C1" s="137"/>
      <c r="D1" s="137"/>
      <c r="E1" s="137"/>
      <c r="J1" s="139"/>
    </row>
    <row r="2" spans="1:18" ht="66.75" customHeight="1" thickBot="1">
      <c r="A2" s="243" t="s">
        <v>479</v>
      </c>
      <c r="B2" s="244"/>
      <c r="C2" s="244"/>
      <c r="D2" s="244"/>
      <c r="E2" s="244"/>
      <c r="F2" s="244"/>
      <c r="G2" s="244"/>
      <c r="H2" s="244"/>
      <c r="I2" s="244"/>
      <c r="J2" s="244"/>
      <c r="K2" s="244"/>
      <c r="L2" s="244"/>
    </row>
    <row r="3" spans="1:18" ht="40.5" customHeight="1">
      <c r="A3" s="141" t="s">
        <v>1</v>
      </c>
      <c r="B3" s="107" t="s">
        <v>478</v>
      </c>
      <c r="C3" s="107" t="s">
        <v>3</v>
      </c>
      <c r="D3" s="107" t="s">
        <v>400</v>
      </c>
      <c r="E3" s="107" t="s">
        <v>5</v>
      </c>
      <c r="F3" s="142"/>
      <c r="G3" s="142"/>
      <c r="H3" s="142"/>
      <c r="I3" s="143"/>
      <c r="J3" s="107" t="s">
        <v>6</v>
      </c>
      <c r="K3" s="107" t="s">
        <v>7</v>
      </c>
      <c r="L3" s="144" t="s">
        <v>8</v>
      </c>
      <c r="N3" s="140"/>
      <c r="O3" s="140"/>
      <c r="P3" s="151">
        <f>C4-D4</f>
        <v>4521254.5099999979</v>
      </c>
    </row>
    <row r="4" spans="1:18" ht="30" customHeight="1">
      <c r="A4" s="226" t="s">
        <v>283</v>
      </c>
      <c r="B4" s="99" t="s">
        <v>287</v>
      </c>
      <c r="C4" s="227">
        <f>C5+'冠名基金收支明细 (2023)'!C4</f>
        <v>38719688.93</v>
      </c>
      <c r="D4" s="227">
        <f>D5+'冠名基金收支明细 (2023)'!D4</f>
        <v>34198434.420000002</v>
      </c>
      <c r="E4" s="227">
        <f>SUM(E6,E9,E12,E16,E19,E22,E25,E28,E31,E32,E35,E38,E41,E44,E47,E50,E53,E56,E59,E64,E67,E70,E73,E76,E81,E84,E87,E90,E93,E96,E99,E102,E105,E108,E111,E114,E117,E120,E123,E126,E133,E155,E166,E169,E172,E178,E181,E209,E212,E215,E218,E232,E235,E238,E241,E245,E248,E251,E254,E257,E260,E263,E266,E175,E62,E158,E269,E271,E273,E129,E131,E164,E203,E79,E205,E207,E162,E160)</f>
        <v>4521254.51</v>
      </c>
      <c r="F4" s="228"/>
      <c r="G4" s="228"/>
      <c r="H4" s="228"/>
      <c r="I4" s="229"/>
      <c r="J4" s="97" t="s">
        <v>9</v>
      </c>
      <c r="K4" s="97" t="s">
        <v>9</v>
      </c>
      <c r="L4" s="149" t="s">
        <v>338</v>
      </c>
      <c r="N4" s="150">
        <f>C5+'冠名基金收支明细 (2023)'!C4</f>
        <v>38719688.93</v>
      </c>
      <c r="O4" s="150">
        <f>D5+'冠名基金收支明细 (2023)'!D4</f>
        <v>34198434.420000002</v>
      </c>
      <c r="P4" s="150">
        <f>E5+'冠名基金收支明细 (2023)'!E4</f>
        <v>4521254.51</v>
      </c>
      <c r="R4" s="151"/>
    </row>
    <row r="5" spans="1:18" ht="30" customHeight="1">
      <c r="A5" s="226" t="s">
        <v>283</v>
      </c>
      <c r="B5" s="108" t="s">
        <v>431</v>
      </c>
      <c r="C5" s="227">
        <f>SUM(C6,C12,C16,C19,C22,C28,C32,C35,C38,C41,C44,C50,C53,C56,C59,C64,C67,C70,C73,C76,C81,C84,C87,C90,C93,C96,C99,C102,C105,C108,C111,C114,C117,C120,C123,C126,C133,C155,C166,C169,C172,C178,C181,C209,C212,C215,C218,C232,C235,C238,C241,C245,C248,C251,C254,C257,C260,C263,C266,C175,C62,C158,C269,C271,C273,C129,C131,C164,C203,C205,C207,C162,C160,C79)</f>
        <v>8017107</v>
      </c>
      <c r="D5" s="227">
        <f>SUM(D6,D12,D16,D19,D22,D28,D32,D35,D38,D41,D44,D50,D53,D56,D59,D64,D67,D70,D73,D76,D81,D84,D87,D90,D93,D96,D99,D102,D105,D108,D111,D114,D117,D120,D123,D126,D133,D155,D166,D169,D172,D178,D181,D209,D212,D215,D218,D232,D235,D238,D241,D245,D248,D251,D254,D257,D260,D263,D266,D175,D62,D158,D269,D271,D273,D129,D131,D164,D203,,D205,D207,D162,D160,D79,)</f>
        <v>7980525</v>
      </c>
      <c r="E5" s="227">
        <f>SUM(E8,E15,E18,E21,E24,E27,E30,E34,E37,E40,E43,E46,E49,E52,E55,E58,E61,E66,E69,E75,E78,E83,E86,E89,E92,E95,E98,E101,E104,E107,E110,E113,E116,E119,E122,E125,E128,E136,E139,E142,E145,E148,E151,E154,E157,E168,E171,E174,E180,E184,E187,E190,E193,E196,E199,E202,E211,E214,E217,E221,E226,E229,E234,E237,E240,E244,E247,E250,E253,E256,E259,E262,E265,E268,E177,E63,E159,E270,E272,E274,E130,E132,E165,E204,E206,E208,E163,E161,E80)</f>
        <v>36582</v>
      </c>
      <c r="F5" s="228"/>
      <c r="G5" s="228"/>
      <c r="H5" s="228"/>
      <c r="I5" s="229"/>
      <c r="J5" s="97" t="s">
        <v>9</v>
      </c>
      <c r="K5" s="97" t="s">
        <v>9</v>
      </c>
      <c r="L5" s="152" t="s">
        <v>339</v>
      </c>
      <c r="N5" s="153">
        <f>SUM(C6,C12,C16,C19,C22,C28,C32,C35,C38,C41,C44,C50,C53,C56,C59,C64,C67,C70,C73,C76,C81,C84,C87,C90,C93,C96,C99,C102,C105,C108,C111,C114,C117,C120,C123,C126,C133,C155,C166,C169,C172,C178,C181,C209,C212,C215,C218,C232,C235,C238,C241,C245,C248,C251,C254,C257,C260,C263,C266,C175,C62,C158,C269,C271,C273,C129,C131,C164,C203,C79,)</f>
        <v>7667107</v>
      </c>
      <c r="O5" s="153">
        <f>SUM(D6,D12,D16,D19,D22,D28,D32,D35,D38,D41,D44,D50,D53,D56,D59,D64,D67,D70,D73,D76,D81,D84,D87,D90,D93,D96,D99,D102,D105,D108,D111,D114,D117,D120,D123,D126,D133,D155,D166,D169,D172,D178,D181,D209,D212,D215,D218,D232,D235,D238,D241,D245,D248,D251,D254,D257,D260,D263,D266,D175,D62,D158,D269,D271,D273,D129,D131,D164,D203,D79,)</f>
        <v>7780525</v>
      </c>
      <c r="P5" s="151">
        <f>C5-D5</f>
        <v>36582</v>
      </c>
    </row>
    <row r="6" spans="1:18" s="158" customFormat="1" ht="30" customHeight="1">
      <c r="A6" s="154" t="s">
        <v>13</v>
      </c>
      <c r="B6" s="104" t="s">
        <v>14</v>
      </c>
      <c r="C6" s="96">
        <f>C8</f>
        <v>120000</v>
      </c>
      <c r="D6" s="96">
        <f>D8</f>
        <v>120000</v>
      </c>
      <c r="E6" s="96">
        <f>E7+E8</f>
        <v>401688</v>
      </c>
      <c r="F6" s="155"/>
      <c r="G6" s="155"/>
      <c r="H6" s="155"/>
      <c r="I6" s="155"/>
      <c r="J6" s="113" t="s">
        <v>15</v>
      </c>
      <c r="K6" s="156" t="s">
        <v>16</v>
      </c>
      <c r="L6" s="157" t="s">
        <v>17</v>
      </c>
      <c r="N6" s="159"/>
      <c r="O6" s="159"/>
      <c r="R6" s="159"/>
    </row>
    <row r="7" spans="1:18" s="158" customFormat="1" ht="30" customHeight="1">
      <c r="A7" s="154"/>
      <c r="B7" s="109" t="s">
        <v>347</v>
      </c>
      <c r="C7" s="97" t="s">
        <v>9</v>
      </c>
      <c r="D7" s="97" t="s">
        <v>9</v>
      </c>
      <c r="E7" s="98">
        <f>'冠名基金收支明细 (2023)'!E6</f>
        <v>401688</v>
      </c>
      <c r="F7" s="155"/>
      <c r="G7" s="155"/>
      <c r="H7" s="155"/>
      <c r="I7" s="155"/>
      <c r="J7" s="164" t="s">
        <v>15</v>
      </c>
      <c r="K7" s="156" t="s">
        <v>16</v>
      </c>
      <c r="L7" s="157" t="s">
        <v>17</v>
      </c>
      <c r="N7" s="159"/>
      <c r="O7" s="159"/>
      <c r="R7" s="159"/>
    </row>
    <row r="8" spans="1:18" s="158" customFormat="1" ht="30" customHeight="1">
      <c r="A8" s="154"/>
      <c r="B8" s="109" t="s">
        <v>431</v>
      </c>
      <c r="C8" s="98">
        <v>120000</v>
      </c>
      <c r="D8" s="98">
        <v>120000</v>
      </c>
      <c r="E8" s="98">
        <f>C8-D8</f>
        <v>0</v>
      </c>
      <c r="F8" s="98"/>
      <c r="G8" s="98"/>
      <c r="H8" s="98"/>
      <c r="I8" s="98"/>
      <c r="J8" s="164" t="s">
        <v>15</v>
      </c>
      <c r="K8" s="156" t="s">
        <v>16</v>
      </c>
      <c r="L8" s="157" t="s">
        <v>17</v>
      </c>
      <c r="N8" s="159"/>
      <c r="R8" s="159"/>
    </row>
    <row r="9" spans="1:18" s="158" customFormat="1" ht="30" customHeight="1">
      <c r="A9" s="154" t="s">
        <v>21</v>
      </c>
      <c r="B9" s="105" t="s">
        <v>22</v>
      </c>
      <c r="C9" s="96">
        <v>0</v>
      </c>
      <c r="D9" s="96">
        <v>0</v>
      </c>
      <c r="E9" s="96">
        <f>E10+E11</f>
        <v>0</v>
      </c>
      <c r="F9" s="96"/>
      <c r="G9" s="160"/>
      <c r="H9" s="109"/>
      <c r="I9" s="161"/>
      <c r="J9" s="113" t="s">
        <v>23</v>
      </c>
      <c r="K9" s="156" t="s">
        <v>24</v>
      </c>
      <c r="L9" s="157" t="s">
        <v>25</v>
      </c>
      <c r="O9" s="159"/>
    </row>
    <row r="10" spans="1:18" s="158" customFormat="1" ht="30" customHeight="1">
      <c r="A10" s="154"/>
      <c r="B10" s="109" t="s">
        <v>348</v>
      </c>
      <c r="C10" s="97" t="s">
        <v>9</v>
      </c>
      <c r="D10" s="97" t="s">
        <v>9</v>
      </c>
      <c r="E10" s="98">
        <f>'冠名基金收支明细 (2022)'!E9</f>
        <v>0</v>
      </c>
      <c r="F10" s="96"/>
      <c r="G10" s="160"/>
      <c r="H10" s="109"/>
      <c r="I10" s="161"/>
      <c r="J10" s="113" t="s">
        <v>23</v>
      </c>
      <c r="K10" s="156" t="s">
        <v>24</v>
      </c>
      <c r="L10" s="157" t="s">
        <v>25</v>
      </c>
    </row>
    <row r="11" spans="1:18" s="158" customFormat="1" ht="30" customHeight="1">
      <c r="A11" s="154"/>
      <c r="B11" s="109" t="s">
        <v>347</v>
      </c>
      <c r="C11" s="98">
        <v>0</v>
      </c>
      <c r="D11" s="98">
        <v>0</v>
      </c>
      <c r="E11" s="98">
        <v>0</v>
      </c>
      <c r="F11" s="96"/>
      <c r="G11" s="160"/>
      <c r="H11" s="109"/>
      <c r="I11" s="161"/>
      <c r="J11" s="113" t="s">
        <v>23</v>
      </c>
      <c r="K11" s="156" t="s">
        <v>24</v>
      </c>
      <c r="L11" s="157" t="s">
        <v>25</v>
      </c>
    </row>
    <row r="12" spans="1:18" s="158" customFormat="1" ht="30" customHeight="1">
      <c r="A12" s="154" t="s">
        <v>26</v>
      </c>
      <c r="B12" s="104" t="s">
        <v>27</v>
      </c>
      <c r="C12" s="96">
        <v>0</v>
      </c>
      <c r="D12" s="96">
        <f>D15</f>
        <v>20000</v>
      </c>
      <c r="E12" s="96">
        <f>E13+E15</f>
        <v>0</v>
      </c>
      <c r="F12" s="96"/>
      <c r="G12" s="160"/>
      <c r="H12" s="109"/>
      <c r="I12" s="161"/>
      <c r="J12" s="113" t="s">
        <v>28</v>
      </c>
      <c r="K12" s="199" t="s">
        <v>29</v>
      </c>
      <c r="L12" s="157" t="s">
        <v>30</v>
      </c>
    </row>
    <row r="13" spans="1:18" s="158" customFormat="1" ht="30" customHeight="1">
      <c r="A13" s="154"/>
      <c r="B13" s="109" t="s">
        <v>347</v>
      </c>
      <c r="C13" s="97" t="s">
        <v>9</v>
      </c>
      <c r="D13" s="97" t="s">
        <v>9</v>
      </c>
      <c r="E13" s="98">
        <f>'冠名基金收支明细 (2023)'!E12</f>
        <v>20000</v>
      </c>
      <c r="F13" s="96"/>
      <c r="G13" s="160"/>
      <c r="H13" s="109"/>
      <c r="I13" s="161"/>
      <c r="J13" s="164" t="s">
        <v>28</v>
      </c>
      <c r="K13" s="199" t="s">
        <v>29</v>
      </c>
      <c r="L13" s="157" t="s">
        <v>30</v>
      </c>
    </row>
    <row r="14" spans="1:18" s="158" customFormat="1" ht="30" customHeight="1">
      <c r="A14" s="154"/>
      <c r="B14" s="109" t="s">
        <v>347</v>
      </c>
      <c r="C14" s="98">
        <v>0</v>
      </c>
      <c r="D14" s="98">
        <v>0</v>
      </c>
      <c r="E14" s="98">
        <v>0</v>
      </c>
      <c r="F14" s="96"/>
      <c r="G14" s="160"/>
      <c r="H14" s="109"/>
      <c r="I14" s="161"/>
      <c r="J14" s="113" t="s">
        <v>28</v>
      </c>
      <c r="K14" s="199" t="s">
        <v>29</v>
      </c>
      <c r="L14" s="157" t="s">
        <v>30</v>
      </c>
    </row>
    <row r="15" spans="1:18" s="158" customFormat="1" ht="30" customHeight="1">
      <c r="A15" s="154"/>
      <c r="B15" s="109" t="s">
        <v>431</v>
      </c>
      <c r="C15" s="98">
        <v>0</v>
      </c>
      <c r="D15" s="98">
        <v>20000</v>
      </c>
      <c r="E15" s="98">
        <f>C15-D15</f>
        <v>-20000</v>
      </c>
      <c r="F15" s="96"/>
      <c r="G15" s="160"/>
      <c r="H15" s="109"/>
      <c r="I15" s="161"/>
      <c r="J15" s="113"/>
      <c r="K15" s="199"/>
      <c r="L15" s="157"/>
    </row>
    <row r="16" spans="1:18" s="158" customFormat="1" ht="30" customHeight="1">
      <c r="A16" s="154" t="s">
        <v>31</v>
      </c>
      <c r="B16" s="104" t="s">
        <v>32</v>
      </c>
      <c r="C16" s="96">
        <v>0</v>
      </c>
      <c r="D16" s="96">
        <v>0</v>
      </c>
      <c r="E16" s="96">
        <f>E17+E18</f>
        <v>1520</v>
      </c>
      <c r="F16" s="96"/>
      <c r="G16" s="160"/>
      <c r="H16" s="109"/>
      <c r="I16" s="161"/>
      <c r="J16" s="113" t="s">
        <v>33</v>
      </c>
      <c r="K16" s="156" t="s">
        <v>34</v>
      </c>
      <c r="L16" s="157" t="s">
        <v>35</v>
      </c>
    </row>
    <row r="17" spans="1:12" s="158" customFormat="1" ht="30" customHeight="1">
      <c r="A17" s="154"/>
      <c r="B17" s="109" t="s">
        <v>347</v>
      </c>
      <c r="C17" s="97" t="s">
        <v>9</v>
      </c>
      <c r="D17" s="97" t="s">
        <v>9</v>
      </c>
      <c r="E17" s="98">
        <f>'冠名基金收支明细 (2023)'!E15</f>
        <v>1520</v>
      </c>
      <c r="F17" s="96"/>
      <c r="G17" s="160"/>
      <c r="H17" s="109"/>
      <c r="I17" s="161"/>
      <c r="J17" s="164" t="s">
        <v>33</v>
      </c>
      <c r="K17" s="156" t="s">
        <v>34</v>
      </c>
      <c r="L17" s="157" t="s">
        <v>35</v>
      </c>
    </row>
    <row r="18" spans="1:12" s="158" customFormat="1" ht="30" customHeight="1">
      <c r="A18" s="154"/>
      <c r="B18" s="109" t="s">
        <v>431</v>
      </c>
      <c r="C18" s="98">
        <v>0</v>
      </c>
      <c r="D18" s="98">
        <v>0</v>
      </c>
      <c r="E18" s="98">
        <v>0</v>
      </c>
      <c r="F18" s="96"/>
      <c r="G18" s="160"/>
      <c r="H18" s="109"/>
      <c r="I18" s="161"/>
      <c r="J18" s="164" t="s">
        <v>33</v>
      </c>
      <c r="K18" s="156" t="s">
        <v>34</v>
      </c>
      <c r="L18" s="157" t="s">
        <v>35</v>
      </c>
    </row>
    <row r="19" spans="1:12" s="158" customFormat="1" ht="30" customHeight="1">
      <c r="A19" s="154" t="s">
        <v>36</v>
      </c>
      <c r="B19" s="104" t="s">
        <v>37</v>
      </c>
      <c r="C19" s="96">
        <f>C21</f>
        <v>0</v>
      </c>
      <c r="D19" s="96">
        <f>D21</f>
        <v>0</v>
      </c>
      <c r="E19" s="96">
        <f>E20+E21</f>
        <v>18350</v>
      </c>
      <c r="F19" s="96"/>
      <c r="G19" s="160"/>
      <c r="H19" s="109"/>
      <c r="I19" s="161"/>
      <c r="J19" s="113" t="s">
        <v>38</v>
      </c>
      <c r="K19" s="156" t="s">
        <v>39</v>
      </c>
      <c r="L19" s="157" t="s">
        <v>40</v>
      </c>
    </row>
    <row r="20" spans="1:12" s="158" customFormat="1" ht="30" customHeight="1">
      <c r="A20" s="163"/>
      <c r="B20" s="109" t="s">
        <v>347</v>
      </c>
      <c r="C20" s="97" t="s">
        <v>9</v>
      </c>
      <c r="D20" s="97" t="s">
        <v>9</v>
      </c>
      <c r="E20" s="98">
        <f>'冠名基金收支明细 (2023)'!E18</f>
        <v>18350</v>
      </c>
      <c r="F20" s="96"/>
      <c r="G20" s="160"/>
      <c r="H20" s="109"/>
      <c r="I20" s="161"/>
      <c r="J20" s="164" t="s">
        <v>38</v>
      </c>
      <c r="K20" s="156" t="s">
        <v>39</v>
      </c>
      <c r="L20" s="157" t="s">
        <v>40</v>
      </c>
    </row>
    <row r="21" spans="1:12" s="158" customFormat="1" ht="30" customHeight="1">
      <c r="A21" s="163"/>
      <c r="B21" s="109" t="s">
        <v>431</v>
      </c>
      <c r="C21" s="98">
        <v>0</v>
      </c>
      <c r="D21" s="98">
        <v>0</v>
      </c>
      <c r="E21" s="98">
        <v>0</v>
      </c>
      <c r="F21" s="96"/>
      <c r="G21" s="160"/>
      <c r="H21" s="109"/>
      <c r="I21" s="161"/>
      <c r="J21" s="164" t="s">
        <v>38</v>
      </c>
      <c r="K21" s="156" t="s">
        <v>39</v>
      </c>
      <c r="L21" s="157" t="s">
        <v>40</v>
      </c>
    </row>
    <row r="22" spans="1:12" s="158" customFormat="1" ht="30" customHeight="1">
      <c r="A22" s="154" t="s">
        <v>41</v>
      </c>
      <c r="B22" s="104" t="s">
        <v>42</v>
      </c>
      <c r="C22" s="96">
        <f>C24</f>
        <v>0</v>
      </c>
      <c r="D22" s="96">
        <f>D24</f>
        <v>0</v>
      </c>
      <c r="E22" s="96">
        <f>E23+E24</f>
        <v>5513.7599999999948</v>
      </c>
      <c r="F22" s="96"/>
      <c r="G22" s="160"/>
      <c r="H22" s="109"/>
      <c r="I22" s="161"/>
      <c r="J22" s="113" t="s">
        <v>33</v>
      </c>
      <c r="K22" s="156" t="s">
        <v>43</v>
      </c>
      <c r="L22" s="157" t="s">
        <v>44</v>
      </c>
    </row>
    <row r="23" spans="1:12" s="158" customFormat="1" ht="30" customHeight="1">
      <c r="A23" s="163"/>
      <c r="B23" s="109" t="s">
        <v>347</v>
      </c>
      <c r="C23" s="97" t="s">
        <v>9</v>
      </c>
      <c r="D23" s="97" t="s">
        <v>9</v>
      </c>
      <c r="E23" s="98">
        <f>'冠名基金收支明细 (2023)'!E21</f>
        <v>5513.7599999999948</v>
      </c>
      <c r="F23" s="96"/>
      <c r="G23" s="160"/>
      <c r="H23" s="109"/>
      <c r="I23" s="161"/>
      <c r="J23" s="164" t="s">
        <v>33</v>
      </c>
      <c r="K23" s="156" t="s">
        <v>43</v>
      </c>
      <c r="L23" s="157" t="s">
        <v>44</v>
      </c>
    </row>
    <row r="24" spans="1:12" s="158" customFormat="1" ht="30" customHeight="1">
      <c r="A24" s="163"/>
      <c r="B24" s="109" t="s">
        <v>431</v>
      </c>
      <c r="C24" s="98">
        <v>0</v>
      </c>
      <c r="D24" s="98">
        <v>0</v>
      </c>
      <c r="E24" s="98">
        <f>C24-D24</f>
        <v>0</v>
      </c>
      <c r="F24" s="96"/>
      <c r="G24" s="160"/>
      <c r="H24" s="109"/>
      <c r="I24" s="161"/>
      <c r="J24" s="164" t="s">
        <v>33</v>
      </c>
      <c r="K24" s="156" t="s">
        <v>43</v>
      </c>
      <c r="L24" s="157" t="s">
        <v>44</v>
      </c>
    </row>
    <row r="25" spans="1:12" s="158" customFormat="1" ht="30" customHeight="1">
      <c r="A25" s="154" t="s">
        <v>46</v>
      </c>
      <c r="B25" s="104" t="s">
        <v>47</v>
      </c>
      <c r="C25" s="96">
        <f>C27</f>
        <v>0</v>
      </c>
      <c r="D25" s="96">
        <f>D27</f>
        <v>0</v>
      </c>
      <c r="E25" s="96">
        <f>E26+E27</f>
        <v>30000</v>
      </c>
      <c r="F25" s="96"/>
      <c r="G25" s="160"/>
      <c r="H25" s="109"/>
      <c r="I25" s="161"/>
      <c r="J25" s="113" t="s">
        <v>33</v>
      </c>
      <c r="K25" s="156" t="s">
        <v>48</v>
      </c>
      <c r="L25" s="157" t="s">
        <v>49</v>
      </c>
    </row>
    <row r="26" spans="1:12" s="158" customFormat="1" ht="30" customHeight="1">
      <c r="A26" s="163"/>
      <c r="B26" s="109" t="s">
        <v>347</v>
      </c>
      <c r="C26" s="97" t="s">
        <v>9</v>
      </c>
      <c r="D26" s="97" t="s">
        <v>9</v>
      </c>
      <c r="E26" s="98">
        <f>'冠名基金收支明细 (2023)'!E24</f>
        <v>30000</v>
      </c>
      <c r="F26" s="96"/>
      <c r="G26" s="160"/>
      <c r="H26" s="109"/>
      <c r="I26" s="161"/>
      <c r="J26" s="164" t="s">
        <v>33</v>
      </c>
      <c r="K26" s="156" t="s">
        <v>48</v>
      </c>
      <c r="L26" s="157" t="s">
        <v>49</v>
      </c>
    </row>
    <row r="27" spans="1:12" s="158" customFormat="1" ht="30" customHeight="1">
      <c r="A27" s="163"/>
      <c r="B27" s="109" t="s">
        <v>431</v>
      </c>
      <c r="C27" s="98">
        <v>0</v>
      </c>
      <c r="D27" s="98">
        <v>0</v>
      </c>
      <c r="E27" s="98">
        <v>0</v>
      </c>
      <c r="F27" s="96"/>
      <c r="G27" s="160"/>
      <c r="H27" s="109"/>
      <c r="I27" s="161"/>
      <c r="J27" s="164" t="s">
        <v>33</v>
      </c>
      <c r="K27" s="156" t="s">
        <v>48</v>
      </c>
      <c r="L27" s="157" t="s">
        <v>49</v>
      </c>
    </row>
    <row r="28" spans="1:12" s="158" customFormat="1" ht="30" customHeight="1">
      <c r="A28" s="154" t="s">
        <v>50</v>
      </c>
      <c r="B28" s="104" t="s">
        <v>51</v>
      </c>
      <c r="C28" s="96">
        <f>C30</f>
        <v>0</v>
      </c>
      <c r="D28" s="96">
        <f>D30</f>
        <v>0</v>
      </c>
      <c r="E28" s="96">
        <f>E29+E30</f>
        <v>10000</v>
      </c>
      <c r="F28" s="96"/>
      <c r="G28" s="160"/>
      <c r="H28" s="109"/>
      <c r="I28" s="161"/>
      <c r="J28" s="113" t="s">
        <v>33</v>
      </c>
      <c r="K28" s="156" t="s">
        <v>52</v>
      </c>
      <c r="L28" s="157" t="s">
        <v>53</v>
      </c>
    </row>
    <row r="29" spans="1:12" s="158" customFormat="1" ht="30" customHeight="1">
      <c r="A29" s="163"/>
      <c r="B29" s="109" t="s">
        <v>347</v>
      </c>
      <c r="C29" s="97" t="s">
        <v>9</v>
      </c>
      <c r="D29" s="97" t="s">
        <v>9</v>
      </c>
      <c r="E29" s="98">
        <f>'冠名基金收支明细 (2023)'!E27</f>
        <v>10000</v>
      </c>
      <c r="F29" s="96"/>
      <c r="G29" s="160"/>
      <c r="H29" s="109"/>
      <c r="I29" s="161"/>
      <c r="J29" s="164" t="s">
        <v>33</v>
      </c>
      <c r="K29" s="156" t="s">
        <v>52</v>
      </c>
      <c r="L29" s="157" t="s">
        <v>53</v>
      </c>
    </row>
    <row r="30" spans="1:12" s="158" customFormat="1" ht="30" customHeight="1">
      <c r="A30" s="163"/>
      <c r="B30" s="109" t="s">
        <v>431</v>
      </c>
      <c r="C30" s="98">
        <v>0</v>
      </c>
      <c r="D30" s="98">
        <v>0</v>
      </c>
      <c r="E30" s="98">
        <f>C30-D30</f>
        <v>0</v>
      </c>
      <c r="F30" s="96"/>
      <c r="G30" s="160"/>
      <c r="H30" s="109"/>
      <c r="I30" s="161"/>
      <c r="J30" s="164" t="s">
        <v>33</v>
      </c>
      <c r="K30" s="156" t="s">
        <v>52</v>
      </c>
      <c r="L30" s="157" t="s">
        <v>53</v>
      </c>
    </row>
    <row r="31" spans="1:12" s="158" customFormat="1" ht="30" customHeight="1">
      <c r="A31" s="154" t="s">
        <v>54</v>
      </c>
      <c r="B31" s="104" t="s">
        <v>55</v>
      </c>
      <c r="C31" s="96">
        <v>0</v>
      </c>
      <c r="D31" s="96">
        <v>0</v>
      </c>
      <c r="E31" s="96">
        <v>0</v>
      </c>
      <c r="F31" s="96"/>
      <c r="G31" s="160"/>
      <c r="H31" s="109"/>
      <c r="I31" s="161"/>
      <c r="J31" s="113" t="s">
        <v>10</v>
      </c>
      <c r="K31" s="165" t="s">
        <v>56</v>
      </c>
      <c r="L31" s="157" t="s">
        <v>57</v>
      </c>
    </row>
    <row r="32" spans="1:12" s="158" customFormat="1" ht="30" customHeight="1">
      <c r="A32" s="154" t="s">
        <v>58</v>
      </c>
      <c r="B32" s="104" t="s">
        <v>59</v>
      </c>
      <c r="C32" s="96">
        <f>C34</f>
        <v>0</v>
      </c>
      <c r="D32" s="96">
        <f>D34</f>
        <v>100000</v>
      </c>
      <c r="E32" s="96">
        <f>+E33+E34</f>
        <v>0</v>
      </c>
      <c r="F32" s="96"/>
      <c r="G32" s="160"/>
      <c r="H32" s="109"/>
      <c r="I32" s="161"/>
      <c r="J32" s="113" t="s">
        <v>33</v>
      </c>
      <c r="K32" s="156" t="s">
        <v>60</v>
      </c>
      <c r="L32" s="157" t="s">
        <v>61</v>
      </c>
    </row>
    <row r="33" spans="1:14" s="158" customFormat="1" ht="30" customHeight="1">
      <c r="A33" s="154"/>
      <c r="B33" s="109" t="s">
        <v>347</v>
      </c>
      <c r="C33" s="97" t="s">
        <v>9</v>
      </c>
      <c r="D33" s="97" t="s">
        <v>9</v>
      </c>
      <c r="E33" s="98">
        <f>'冠名基金收支明细 (2023)'!E31</f>
        <v>100000</v>
      </c>
      <c r="F33" s="96"/>
      <c r="G33" s="160"/>
      <c r="H33" s="109"/>
      <c r="I33" s="161"/>
      <c r="J33" s="164" t="s">
        <v>33</v>
      </c>
      <c r="K33" s="156" t="s">
        <v>60</v>
      </c>
      <c r="L33" s="157" t="s">
        <v>61</v>
      </c>
    </row>
    <row r="34" spans="1:14" s="158" customFormat="1" ht="30" customHeight="1">
      <c r="A34" s="163"/>
      <c r="B34" s="109" t="s">
        <v>431</v>
      </c>
      <c r="C34" s="98">
        <v>0</v>
      </c>
      <c r="D34" s="98">
        <v>100000</v>
      </c>
      <c r="E34" s="98">
        <f>C34-D34</f>
        <v>-100000</v>
      </c>
      <c r="F34" s="96"/>
      <c r="G34" s="160"/>
      <c r="H34" s="109"/>
      <c r="I34" s="161"/>
      <c r="J34" s="164" t="s">
        <v>33</v>
      </c>
      <c r="K34" s="156" t="s">
        <v>60</v>
      </c>
      <c r="L34" s="157" t="s">
        <v>61</v>
      </c>
    </row>
    <row r="35" spans="1:14" s="158" customFormat="1" ht="30" customHeight="1">
      <c r="A35" s="154" t="s">
        <v>62</v>
      </c>
      <c r="B35" s="104" t="s">
        <v>63</v>
      </c>
      <c r="C35" s="96">
        <f>C37</f>
        <v>15000</v>
      </c>
      <c r="D35" s="96">
        <f>D37</f>
        <v>0</v>
      </c>
      <c r="E35" s="96">
        <f>E36+E37</f>
        <v>37457.919999999998</v>
      </c>
      <c r="F35" s="96"/>
      <c r="G35" s="160"/>
      <c r="H35" s="109"/>
      <c r="I35" s="161"/>
      <c r="J35" s="113" t="s">
        <v>38</v>
      </c>
      <c r="K35" s="156" t="s">
        <v>64</v>
      </c>
      <c r="L35" s="157" t="s">
        <v>65</v>
      </c>
    </row>
    <row r="36" spans="1:14" s="158" customFormat="1" ht="30" customHeight="1">
      <c r="A36" s="163"/>
      <c r="B36" s="110" t="s">
        <v>347</v>
      </c>
      <c r="C36" s="97" t="s">
        <v>9</v>
      </c>
      <c r="D36" s="97" t="s">
        <v>9</v>
      </c>
      <c r="E36" s="98">
        <f>'冠名基金收支明细 (2023)'!E34</f>
        <v>22457.919999999998</v>
      </c>
      <c r="F36" s="96"/>
      <c r="G36" s="160"/>
      <c r="H36" s="109"/>
      <c r="I36" s="161"/>
      <c r="J36" s="164" t="s">
        <v>38</v>
      </c>
      <c r="K36" s="156" t="s">
        <v>64</v>
      </c>
      <c r="L36" s="157" t="s">
        <v>65</v>
      </c>
      <c r="N36" s="159"/>
    </row>
    <row r="37" spans="1:14" s="158" customFormat="1" ht="30" customHeight="1">
      <c r="A37" s="163"/>
      <c r="B37" s="110" t="s">
        <v>431</v>
      </c>
      <c r="C37" s="98">
        <v>15000</v>
      </c>
      <c r="D37" s="98">
        <v>0</v>
      </c>
      <c r="E37" s="98">
        <f>C37-D37</f>
        <v>15000</v>
      </c>
      <c r="F37" s="96"/>
      <c r="G37" s="160"/>
      <c r="H37" s="109"/>
      <c r="I37" s="161"/>
      <c r="J37" s="164" t="s">
        <v>38</v>
      </c>
      <c r="K37" s="156" t="s">
        <v>64</v>
      </c>
      <c r="L37" s="157" t="s">
        <v>65</v>
      </c>
    </row>
    <row r="38" spans="1:14" s="158" customFormat="1" ht="30" customHeight="1">
      <c r="A38" s="154" t="s">
        <v>66</v>
      </c>
      <c r="B38" s="104" t="s">
        <v>67</v>
      </c>
      <c r="C38" s="96">
        <f>C40</f>
        <v>0</v>
      </c>
      <c r="D38" s="96">
        <f>D40</f>
        <v>0</v>
      </c>
      <c r="E38" s="96">
        <f>E39+E40</f>
        <v>38000</v>
      </c>
      <c r="F38" s="96">
        <v>6</v>
      </c>
      <c r="G38" s="160">
        <v>10</v>
      </c>
      <c r="H38" s="109" t="s">
        <v>68</v>
      </c>
      <c r="I38" s="161">
        <v>15312060575</v>
      </c>
      <c r="J38" s="113" t="s">
        <v>38</v>
      </c>
      <c r="K38" s="156" t="s">
        <v>69</v>
      </c>
      <c r="L38" s="157" t="s">
        <v>70</v>
      </c>
    </row>
    <row r="39" spans="1:14" s="158" customFormat="1" ht="30" customHeight="1">
      <c r="A39" s="163"/>
      <c r="B39" s="110" t="s">
        <v>347</v>
      </c>
      <c r="C39" s="97" t="s">
        <v>9</v>
      </c>
      <c r="D39" s="97" t="s">
        <v>9</v>
      </c>
      <c r="E39" s="98">
        <f>'冠名基金收支明细 (2023)'!E37</f>
        <v>38000</v>
      </c>
      <c r="F39" s="96"/>
      <c r="G39" s="160"/>
      <c r="H39" s="109"/>
      <c r="I39" s="161"/>
      <c r="J39" s="164" t="s">
        <v>38</v>
      </c>
      <c r="K39" s="156" t="s">
        <v>69</v>
      </c>
      <c r="L39" s="157" t="s">
        <v>70</v>
      </c>
    </row>
    <row r="40" spans="1:14" s="158" customFormat="1" ht="30" customHeight="1">
      <c r="A40" s="163"/>
      <c r="B40" s="110" t="s">
        <v>431</v>
      </c>
      <c r="C40" s="98">
        <v>0</v>
      </c>
      <c r="D40" s="98">
        <v>0</v>
      </c>
      <c r="E40" s="98">
        <v>0</v>
      </c>
      <c r="F40" s="96"/>
      <c r="G40" s="160"/>
      <c r="H40" s="109"/>
      <c r="I40" s="161"/>
      <c r="J40" s="164" t="s">
        <v>38</v>
      </c>
      <c r="K40" s="156" t="s">
        <v>69</v>
      </c>
      <c r="L40" s="157" t="s">
        <v>70</v>
      </c>
    </row>
    <row r="41" spans="1:14" s="158" customFormat="1" ht="30" customHeight="1">
      <c r="A41" s="154" t="s">
        <v>71</v>
      </c>
      <c r="B41" s="104" t="s">
        <v>72</v>
      </c>
      <c r="C41" s="96">
        <f>C43</f>
        <v>0</v>
      </c>
      <c r="D41" s="96">
        <f>D43</f>
        <v>0</v>
      </c>
      <c r="E41" s="96">
        <f>E42+E43</f>
        <v>0</v>
      </c>
      <c r="F41" s="96">
        <v>5</v>
      </c>
      <c r="G41" s="160">
        <v>10</v>
      </c>
      <c r="H41" s="109" t="s">
        <v>73</v>
      </c>
      <c r="I41" s="161">
        <v>13813077777</v>
      </c>
      <c r="J41" s="113" t="s">
        <v>38</v>
      </c>
      <c r="K41" s="156" t="s">
        <v>74</v>
      </c>
      <c r="L41" s="157" t="s">
        <v>75</v>
      </c>
    </row>
    <row r="42" spans="1:14" s="158" customFormat="1" ht="37.5" customHeight="1">
      <c r="A42" s="154"/>
      <c r="B42" s="109" t="s">
        <v>347</v>
      </c>
      <c r="C42" s="97" t="s">
        <v>9</v>
      </c>
      <c r="D42" s="97" t="s">
        <v>9</v>
      </c>
      <c r="E42" s="98">
        <f>'冠名基金收支明细 (2023)'!E40</f>
        <v>0</v>
      </c>
      <c r="F42" s="96"/>
      <c r="G42" s="160"/>
      <c r="H42" s="109"/>
      <c r="I42" s="161"/>
      <c r="J42" s="164" t="s">
        <v>38</v>
      </c>
      <c r="K42" s="156" t="s">
        <v>74</v>
      </c>
      <c r="L42" s="157" t="s">
        <v>75</v>
      </c>
    </row>
    <row r="43" spans="1:14" s="158" customFormat="1" ht="30" customHeight="1">
      <c r="A43" s="163"/>
      <c r="B43" s="110" t="s">
        <v>431</v>
      </c>
      <c r="C43" s="98">
        <v>0</v>
      </c>
      <c r="D43" s="98">
        <v>0</v>
      </c>
      <c r="E43" s="98">
        <f>C43-D43</f>
        <v>0</v>
      </c>
      <c r="F43" s="96"/>
      <c r="G43" s="160"/>
      <c r="H43" s="109"/>
      <c r="I43" s="161"/>
      <c r="J43" s="164" t="s">
        <v>38</v>
      </c>
      <c r="K43" s="156" t="s">
        <v>74</v>
      </c>
      <c r="L43" s="157" t="s">
        <v>75</v>
      </c>
    </row>
    <row r="44" spans="1:14" s="158" customFormat="1" ht="30" customHeight="1">
      <c r="A44" s="154" t="s">
        <v>76</v>
      </c>
      <c r="B44" s="104" t="s">
        <v>77</v>
      </c>
      <c r="C44" s="96">
        <f>C46</f>
        <v>0</v>
      </c>
      <c r="D44" s="96">
        <f>D46</f>
        <v>0</v>
      </c>
      <c r="E44" s="96">
        <f>E45+E46</f>
        <v>0</v>
      </c>
      <c r="F44" s="96">
        <v>6</v>
      </c>
      <c r="G44" s="160">
        <v>10</v>
      </c>
      <c r="H44" s="109" t="s">
        <v>78</v>
      </c>
      <c r="I44" s="161">
        <v>15295510709</v>
      </c>
      <c r="J44" s="113" t="s">
        <v>38</v>
      </c>
      <c r="K44" s="156" t="s">
        <v>79</v>
      </c>
      <c r="L44" s="157" t="s">
        <v>80</v>
      </c>
    </row>
    <row r="45" spans="1:14" s="158" customFormat="1" ht="37.5" customHeight="1">
      <c r="A45" s="154"/>
      <c r="B45" s="109" t="s">
        <v>347</v>
      </c>
      <c r="C45" s="97" t="s">
        <v>9</v>
      </c>
      <c r="D45" s="97" t="s">
        <v>9</v>
      </c>
      <c r="E45" s="98">
        <f>'冠名基金收支明细 (2023)'!E43</f>
        <v>0</v>
      </c>
      <c r="F45" s="96"/>
      <c r="G45" s="160"/>
      <c r="H45" s="109"/>
      <c r="I45" s="161"/>
      <c r="J45" s="164" t="s">
        <v>38</v>
      </c>
      <c r="K45" s="166" t="s">
        <v>79</v>
      </c>
      <c r="L45" s="157" t="s">
        <v>80</v>
      </c>
    </row>
    <row r="46" spans="1:14" s="158" customFormat="1" ht="30" customHeight="1">
      <c r="A46" s="163"/>
      <c r="B46" s="110" t="s">
        <v>431</v>
      </c>
      <c r="C46" s="98">
        <v>0</v>
      </c>
      <c r="D46" s="98">
        <v>0</v>
      </c>
      <c r="E46" s="98">
        <f>C46-D46</f>
        <v>0</v>
      </c>
      <c r="F46" s="96"/>
      <c r="G46" s="160"/>
      <c r="H46" s="109"/>
      <c r="I46" s="161"/>
      <c r="J46" s="164" t="s">
        <v>38</v>
      </c>
      <c r="K46" s="156" t="s">
        <v>79</v>
      </c>
      <c r="L46" s="157" t="s">
        <v>80</v>
      </c>
    </row>
    <row r="47" spans="1:14" s="158" customFormat="1" ht="30" customHeight="1">
      <c r="A47" s="154" t="s">
        <v>81</v>
      </c>
      <c r="B47" s="104" t="s">
        <v>82</v>
      </c>
      <c r="C47" s="96">
        <f>C49</f>
        <v>0</v>
      </c>
      <c r="D47" s="96">
        <f>D49</f>
        <v>0</v>
      </c>
      <c r="E47" s="96">
        <f>E48+E49</f>
        <v>0</v>
      </c>
      <c r="F47" s="96">
        <v>20</v>
      </c>
      <c r="G47" s="160">
        <v>10</v>
      </c>
      <c r="H47" s="109" t="s">
        <v>83</v>
      </c>
      <c r="I47" s="161">
        <v>13601439888</v>
      </c>
      <c r="J47" s="113" t="s">
        <v>38</v>
      </c>
      <c r="K47" s="156" t="s">
        <v>84</v>
      </c>
      <c r="L47" s="157" t="s">
        <v>85</v>
      </c>
    </row>
    <row r="48" spans="1:14" s="158" customFormat="1" ht="30" customHeight="1">
      <c r="A48" s="163"/>
      <c r="B48" s="110" t="s">
        <v>347</v>
      </c>
      <c r="C48" s="97" t="s">
        <v>9</v>
      </c>
      <c r="D48" s="97" t="s">
        <v>9</v>
      </c>
      <c r="E48" s="98">
        <f>'冠名基金收支明细 (2023)'!E46</f>
        <v>0</v>
      </c>
      <c r="F48" s="96"/>
      <c r="G48" s="160"/>
      <c r="H48" s="109"/>
      <c r="I48" s="161"/>
      <c r="J48" s="164" t="s">
        <v>38</v>
      </c>
      <c r="K48" s="156" t="s">
        <v>84</v>
      </c>
      <c r="L48" s="157" t="s">
        <v>85</v>
      </c>
    </row>
    <row r="49" spans="1:12" s="158" customFormat="1" ht="30" customHeight="1">
      <c r="A49" s="163"/>
      <c r="B49" s="110" t="s">
        <v>447</v>
      </c>
      <c r="C49" s="98">
        <v>0</v>
      </c>
      <c r="D49" s="98">
        <v>0</v>
      </c>
      <c r="E49" s="98">
        <f>C49-D49</f>
        <v>0</v>
      </c>
      <c r="F49" s="96"/>
      <c r="G49" s="160"/>
      <c r="H49" s="109"/>
      <c r="I49" s="161"/>
      <c r="J49" s="164" t="s">
        <v>38</v>
      </c>
      <c r="K49" s="156" t="s">
        <v>84</v>
      </c>
      <c r="L49" s="157" t="s">
        <v>85</v>
      </c>
    </row>
    <row r="50" spans="1:12" s="158" customFormat="1" ht="30" customHeight="1">
      <c r="A50" s="154" t="s">
        <v>86</v>
      </c>
      <c r="B50" s="104" t="s">
        <v>87</v>
      </c>
      <c r="C50" s="96">
        <f>C52</f>
        <v>0</v>
      </c>
      <c r="D50" s="96">
        <f>D52</f>
        <v>0</v>
      </c>
      <c r="E50" s="96">
        <f>E51+E52</f>
        <v>0</v>
      </c>
      <c r="F50" s="96">
        <v>8</v>
      </c>
      <c r="G50" s="160">
        <v>40</v>
      </c>
      <c r="H50" s="109" t="s">
        <v>88</v>
      </c>
      <c r="I50" s="161">
        <v>17766428897</v>
      </c>
      <c r="J50" s="113" t="s">
        <v>33</v>
      </c>
      <c r="K50" s="156" t="s">
        <v>89</v>
      </c>
      <c r="L50" s="157" t="s">
        <v>90</v>
      </c>
    </row>
    <row r="51" spans="1:12" s="158" customFormat="1" ht="30" customHeight="1">
      <c r="A51" s="154"/>
      <c r="B51" s="110" t="s">
        <v>347</v>
      </c>
      <c r="C51" s="97" t="s">
        <v>9</v>
      </c>
      <c r="D51" s="97" t="s">
        <v>9</v>
      </c>
      <c r="E51" s="98">
        <f>'冠名基金收支明细 (2023)'!E49</f>
        <v>0</v>
      </c>
      <c r="F51" s="96"/>
      <c r="G51" s="160"/>
      <c r="H51" s="109"/>
      <c r="I51" s="161"/>
      <c r="J51" s="164" t="s">
        <v>33</v>
      </c>
      <c r="K51" s="156" t="s">
        <v>89</v>
      </c>
      <c r="L51" s="157" t="s">
        <v>90</v>
      </c>
    </row>
    <row r="52" spans="1:12" s="158" customFormat="1" ht="30" customHeight="1">
      <c r="A52" s="163"/>
      <c r="B52" s="110" t="s">
        <v>431</v>
      </c>
      <c r="C52" s="98">
        <v>0</v>
      </c>
      <c r="D52" s="98">
        <v>0</v>
      </c>
      <c r="E52" s="98">
        <f>C52-D52</f>
        <v>0</v>
      </c>
      <c r="F52" s="96"/>
      <c r="G52" s="160"/>
      <c r="H52" s="109"/>
      <c r="I52" s="161"/>
      <c r="J52" s="164" t="s">
        <v>33</v>
      </c>
      <c r="K52" s="156" t="s">
        <v>89</v>
      </c>
      <c r="L52" s="157" t="s">
        <v>90</v>
      </c>
    </row>
    <row r="53" spans="1:12" s="158" customFormat="1" ht="30" customHeight="1">
      <c r="A53" s="154" t="s">
        <v>91</v>
      </c>
      <c r="B53" s="104" t="s">
        <v>92</v>
      </c>
      <c r="C53" s="113">
        <f>C55</f>
        <v>0</v>
      </c>
      <c r="D53" s="113">
        <f>D55</f>
        <v>0</v>
      </c>
      <c r="E53" s="96">
        <f>E54+E55</f>
        <v>100000</v>
      </c>
      <c r="F53" s="96"/>
      <c r="G53" s="160"/>
      <c r="H53" s="109"/>
      <c r="I53" s="161"/>
      <c r="J53" s="113" t="s">
        <v>93</v>
      </c>
      <c r="K53" s="156" t="s">
        <v>94</v>
      </c>
      <c r="L53" s="157" t="s">
        <v>95</v>
      </c>
    </row>
    <row r="54" spans="1:12" s="158" customFormat="1" ht="30" customHeight="1">
      <c r="A54" s="154"/>
      <c r="B54" s="110" t="s">
        <v>45</v>
      </c>
      <c r="C54" s="97" t="s">
        <v>9</v>
      </c>
      <c r="D54" s="97" t="s">
        <v>9</v>
      </c>
      <c r="E54" s="98">
        <f>'冠名基金收支明细 (2023)'!E52</f>
        <v>100000</v>
      </c>
      <c r="F54" s="98"/>
      <c r="G54" s="98"/>
      <c r="H54" s="98"/>
      <c r="I54" s="98"/>
      <c r="J54" s="164" t="s">
        <v>93</v>
      </c>
      <c r="K54" s="156" t="s">
        <v>94</v>
      </c>
      <c r="L54" s="157" t="s">
        <v>95</v>
      </c>
    </row>
    <row r="55" spans="1:12" s="158" customFormat="1" ht="30" customHeight="1">
      <c r="A55" s="154"/>
      <c r="B55" s="110" t="s">
        <v>431</v>
      </c>
      <c r="C55" s="98">
        <v>0</v>
      </c>
      <c r="D55" s="98">
        <v>0</v>
      </c>
      <c r="E55" s="98">
        <f>C55-D55</f>
        <v>0</v>
      </c>
      <c r="F55" s="98"/>
      <c r="G55" s="98"/>
      <c r="H55" s="98"/>
      <c r="I55" s="98"/>
      <c r="J55" s="164" t="s">
        <v>93</v>
      </c>
      <c r="K55" s="156" t="s">
        <v>94</v>
      </c>
      <c r="L55" s="157" t="s">
        <v>95</v>
      </c>
    </row>
    <row r="56" spans="1:12" s="158" customFormat="1" ht="30" customHeight="1">
      <c r="A56" s="154" t="s">
        <v>96</v>
      </c>
      <c r="B56" s="104" t="s">
        <v>97</v>
      </c>
      <c r="C56" s="96">
        <f>C58</f>
        <v>150000</v>
      </c>
      <c r="D56" s="96">
        <f>D58</f>
        <v>161960</v>
      </c>
      <c r="E56" s="96">
        <f>E57+E58</f>
        <v>188040</v>
      </c>
      <c r="F56" s="96"/>
      <c r="G56" s="160"/>
      <c r="H56" s="109"/>
      <c r="I56" s="161"/>
      <c r="J56" s="113" t="s">
        <v>38</v>
      </c>
      <c r="K56" s="156" t="s">
        <v>98</v>
      </c>
      <c r="L56" s="157" t="s">
        <v>99</v>
      </c>
    </row>
    <row r="57" spans="1:12" s="158" customFormat="1" ht="30" customHeight="1">
      <c r="A57" s="163"/>
      <c r="B57" s="110" t="s">
        <v>347</v>
      </c>
      <c r="C57" s="97" t="s">
        <v>9</v>
      </c>
      <c r="D57" s="97" t="s">
        <v>9</v>
      </c>
      <c r="E57" s="98">
        <f>'冠名基金收支明细 (2023)'!E55</f>
        <v>200000</v>
      </c>
      <c r="F57" s="96"/>
      <c r="G57" s="160"/>
      <c r="H57" s="109"/>
      <c r="I57" s="161"/>
      <c r="J57" s="164" t="s">
        <v>38</v>
      </c>
      <c r="K57" s="156" t="s">
        <v>98</v>
      </c>
      <c r="L57" s="157" t="s">
        <v>99</v>
      </c>
    </row>
    <row r="58" spans="1:12" s="158" customFormat="1" ht="30" customHeight="1">
      <c r="A58" s="163"/>
      <c r="B58" s="110" t="s">
        <v>432</v>
      </c>
      <c r="C58" s="98">
        <v>150000</v>
      </c>
      <c r="D58" s="98">
        <v>161960</v>
      </c>
      <c r="E58" s="98">
        <f>C58-D58</f>
        <v>-11960</v>
      </c>
      <c r="F58" s="96"/>
      <c r="G58" s="160"/>
      <c r="H58" s="109"/>
      <c r="I58" s="161"/>
      <c r="J58" s="164" t="s">
        <v>38</v>
      </c>
      <c r="K58" s="156" t="s">
        <v>98</v>
      </c>
      <c r="L58" s="157" t="s">
        <v>99</v>
      </c>
    </row>
    <row r="59" spans="1:12" s="158" customFormat="1" ht="30" customHeight="1">
      <c r="A59" s="154" t="s">
        <v>377</v>
      </c>
      <c r="B59" s="104" t="s">
        <v>374</v>
      </c>
      <c r="C59" s="96">
        <f>C61</f>
        <v>424857</v>
      </c>
      <c r="D59" s="96">
        <f>D61</f>
        <v>126000</v>
      </c>
      <c r="E59" s="96">
        <f>E60+E61</f>
        <v>926590.9</v>
      </c>
      <c r="F59" s="96"/>
      <c r="G59" s="160"/>
      <c r="H59" s="109"/>
      <c r="I59" s="161"/>
      <c r="J59" s="113" t="s">
        <v>38</v>
      </c>
      <c r="K59" s="219" t="s">
        <v>429</v>
      </c>
      <c r="L59" s="157" t="s">
        <v>376</v>
      </c>
    </row>
    <row r="60" spans="1:12" s="158" customFormat="1" ht="30" customHeight="1">
      <c r="A60" s="163"/>
      <c r="B60" s="110" t="s">
        <v>347</v>
      </c>
      <c r="C60" s="97" t="s">
        <v>9</v>
      </c>
      <c r="D60" s="97" t="s">
        <v>9</v>
      </c>
      <c r="E60" s="98">
        <f>'冠名基金收支明细 (2023)'!E58</f>
        <v>627733.9</v>
      </c>
      <c r="F60" s="96"/>
      <c r="G60" s="160"/>
      <c r="H60" s="109"/>
      <c r="I60" s="161"/>
      <c r="J60" s="164" t="s">
        <v>38</v>
      </c>
      <c r="K60" s="219" t="s">
        <v>429</v>
      </c>
      <c r="L60" s="157" t="s">
        <v>376</v>
      </c>
    </row>
    <row r="61" spans="1:12" s="158" customFormat="1" ht="30" customHeight="1">
      <c r="A61" s="163"/>
      <c r="B61" s="110" t="s">
        <v>432</v>
      </c>
      <c r="C61" s="98">
        <f>7460+417397</f>
        <v>424857</v>
      </c>
      <c r="D61" s="98">
        <v>126000</v>
      </c>
      <c r="E61" s="98">
        <f>C61-D61</f>
        <v>298857</v>
      </c>
      <c r="F61" s="96"/>
      <c r="G61" s="160"/>
      <c r="H61" s="109"/>
      <c r="I61" s="161"/>
      <c r="J61" s="164" t="s">
        <v>38</v>
      </c>
      <c r="K61" s="219" t="s">
        <v>429</v>
      </c>
      <c r="L61" s="157" t="s">
        <v>433</v>
      </c>
    </row>
    <row r="62" spans="1:12" ht="30" customHeight="1">
      <c r="A62" s="154" t="s">
        <v>499</v>
      </c>
      <c r="B62" s="217" t="s">
        <v>467</v>
      </c>
      <c r="C62" s="96">
        <f>C63</f>
        <v>100750</v>
      </c>
      <c r="D62" s="96">
        <f>D63</f>
        <v>0</v>
      </c>
      <c r="E62" s="96">
        <f>E63</f>
        <v>100750</v>
      </c>
      <c r="F62" s="231"/>
      <c r="G62" s="231"/>
      <c r="H62" s="231"/>
      <c r="I62" s="231"/>
      <c r="J62" s="164" t="s">
        <v>468</v>
      </c>
      <c r="K62" s="161" t="s">
        <v>469</v>
      </c>
      <c r="L62" s="157" t="s">
        <v>485</v>
      </c>
    </row>
    <row r="63" spans="1:12" ht="30" customHeight="1">
      <c r="A63" s="154"/>
      <c r="B63" s="110" t="s">
        <v>431</v>
      </c>
      <c r="C63" s="98">
        <f>100000+750</f>
        <v>100750</v>
      </c>
      <c r="D63" s="98">
        <v>0</v>
      </c>
      <c r="E63" s="98">
        <f>C63-D63</f>
        <v>100750</v>
      </c>
      <c r="F63" s="231"/>
      <c r="G63" s="231"/>
      <c r="H63" s="231"/>
      <c r="I63" s="231"/>
      <c r="J63" s="164" t="s">
        <v>468</v>
      </c>
      <c r="K63" s="161" t="s">
        <v>469</v>
      </c>
      <c r="L63" s="157"/>
    </row>
    <row r="64" spans="1:12" ht="30" customHeight="1">
      <c r="A64" s="154" t="s">
        <v>102</v>
      </c>
      <c r="B64" s="104" t="s">
        <v>103</v>
      </c>
      <c r="C64" s="96">
        <f>C66</f>
        <v>30000</v>
      </c>
      <c r="D64" s="96">
        <f>D66</f>
        <v>30000</v>
      </c>
      <c r="E64" s="96">
        <f>E65+E66</f>
        <v>50000</v>
      </c>
      <c r="F64" s="98"/>
      <c r="G64" s="176"/>
      <c r="H64" s="109"/>
      <c r="I64" s="161"/>
      <c r="J64" s="113" t="s">
        <v>38</v>
      </c>
      <c r="K64" s="161" t="s">
        <v>104</v>
      </c>
      <c r="L64" s="157" t="s">
        <v>105</v>
      </c>
    </row>
    <row r="65" spans="1:12" ht="30" customHeight="1">
      <c r="A65" s="154"/>
      <c r="B65" s="110" t="s">
        <v>347</v>
      </c>
      <c r="C65" s="97" t="s">
        <v>9</v>
      </c>
      <c r="D65" s="97" t="s">
        <v>9</v>
      </c>
      <c r="E65" s="98">
        <f>'冠名基金收支明细 (2023)'!E60</f>
        <v>50000</v>
      </c>
      <c r="F65" s="98"/>
      <c r="G65" s="176"/>
      <c r="H65" s="109"/>
      <c r="I65" s="161"/>
      <c r="J65" s="164" t="s">
        <v>38</v>
      </c>
      <c r="K65" s="161" t="s">
        <v>104</v>
      </c>
      <c r="L65" s="157" t="s">
        <v>105</v>
      </c>
    </row>
    <row r="66" spans="1:12" ht="30" customHeight="1">
      <c r="A66" s="154"/>
      <c r="B66" s="110" t="s">
        <v>431</v>
      </c>
      <c r="C66" s="98">
        <v>30000</v>
      </c>
      <c r="D66" s="98">
        <v>30000</v>
      </c>
      <c r="E66" s="98">
        <f>C66-D66</f>
        <v>0</v>
      </c>
      <c r="F66" s="98"/>
      <c r="G66" s="176"/>
      <c r="H66" s="109"/>
      <c r="I66" s="161"/>
      <c r="J66" s="164" t="s">
        <v>38</v>
      </c>
      <c r="K66" s="161" t="s">
        <v>104</v>
      </c>
      <c r="L66" s="157" t="s">
        <v>105</v>
      </c>
    </row>
    <row r="67" spans="1:12" ht="30" customHeight="1">
      <c r="A67" s="154" t="s">
        <v>106</v>
      </c>
      <c r="B67" s="104" t="s">
        <v>107</v>
      </c>
      <c r="C67" s="96">
        <v>0</v>
      </c>
      <c r="D67" s="96">
        <v>0</v>
      </c>
      <c r="E67" s="96">
        <f>E68+E69</f>
        <v>4709.5999999999767</v>
      </c>
      <c r="F67" s="98"/>
      <c r="G67" s="176"/>
      <c r="H67" s="109"/>
      <c r="I67" s="161"/>
      <c r="J67" s="113" t="s">
        <v>33</v>
      </c>
      <c r="K67" s="161" t="s">
        <v>108</v>
      </c>
      <c r="L67" s="157" t="s">
        <v>109</v>
      </c>
    </row>
    <row r="68" spans="1:12" ht="30" customHeight="1">
      <c r="A68" s="154"/>
      <c r="B68" s="110" t="s">
        <v>347</v>
      </c>
      <c r="C68" s="97" t="s">
        <v>9</v>
      </c>
      <c r="D68" s="97" t="s">
        <v>9</v>
      </c>
      <c r="E68" s="98">
        <f>'冠名基金收支明细 (2023)'!E63</f>
        <v>4709.5999999999767</v>
      </c>
      <c r="F68" s="98"/>
      <c r="G68" s="176"/>
      <c r="H68" s="109"/>
      <c r="I68" s="161"/>
      <c r="J68" s="164" t="s">
        <v>33</v>
      </c>
      <c r="K68" s="161" t="s">
        <v>108</v>
      </c>
      <c r="L68" s="157" t="s">
        <v>109</v>
      </c>
    </row>
    <row r="69" spans="1:12" s="158" customFormat="1" ht="30" customHeight="1">
      <c r="A69" s="163"/>
      <c r="B69" s="110" t="s">
        <v>431</v>
      </c>
      <c r="C69" s="98">
        <v>0</v>
      </c>
      <c r="D69" s="98">
        <v>0</v>
      </c>
      <c r="E69" s="98">
        <v>0</v>
      </c>
      <c r="F69" s="96"/>
      <c r="G69" s="160"/>
      <c r="H69" s="109"/>
      <c r="I69" s="161"/>
      <c r="J69" s="164" t="s">
        <v>33</v>
      </c>
      <c r="K69" s="161" t="s">
        <v>108</v>
      </c>
      <c r="L69" s="157" t="s">
        <v>109</v>
      </c>
    </row>
    <row r="70" spans="1:12" s="158" customFormat="1" ht="30" customHeight="1">
      <c r="A70" s="154" t="s">
        <v>110</v>
      </c>
      <c r="B70" s="104" t="s">
        <v>111</v>
      </c>
      <c r="C70" s="96">
        <v>0</v>
      </c>
      <c r="D70" s="96">
        <f>D72</f>
        <v>0</v>
      </c>
      <c r="E70" s="96">
        <f>E71+E72</f>
        <v>0</v>
      </c>
      <c r="F70" s="96">
        <v>20</v>
      </c>
      <c r="G70" s="160">
        <v>50</v>
      </c>
      <c r="H70" s="109" t="s">
        <v>112</v>
      </c>
      <c r="I70" s="161">
        <v>18851689529</v>
      </c>
      <c r="J70" s="113" t="s">
        <v>38</v>
      </c>
      <c r="K70" s="161" t="s">
        <v>113</v>
      </c>
      <c r="L70" s="157" t="s">
        <v>114</v>
      </c>
    </row>
    <row r="71" spans="1:12" s="158" customFormat="1" ht="30" customHeight="1">
      <c r="A71" s="163"/>
      <c r="B71" s="109" t="s">
        <v>347</v>
      </c>
      <c r="C71" s="97" t="s">
        <v>9</v>
      </c>
      <c r="D71" s="97" t="s">
        <v>9</v>
      </c>
      <c r="E71" s="98">
        <f>'冠名基金收支明细 (2023)'!E66</f>
        <v>0</v>
      </c>
      <c r="F71" s="96"/>
      <c r="G71" s="160"/>
      <c r="H71" s="109"/>
      <c r="I71" s="161"/>
      <c r="J71" s="164" t="s">
        <v>38</v>
      </c>
      <c r="K71" s="156" t="s">
        <v>113</v>
      </c>
      <c r="L71" s="157" t="s">
        <v>114</v>
      </c>
    </row>
    <row r="72" spans="1:12" s="158" customFormat="1" ht="30" customHeight="1">
      <c r="A72" s="163"/>
      <c r="B72" s="110" t="s">
        <v>431</v>
      </c>
      <c r="C72" s="98">
        <v>0</v>
      </c>
      <c r="D72" s="98">
        <v>0</v>
      </c>
      <c r="E72" s="98">
        <f>C72-D72</f>
        <v>0</v>
      </c>
      <c r="F72" s="96"/>
      <c r="G72" s="160"/>
      <c r="H72" s="109"/>
      <c r="I72" s="161"/>
      <c r="J72" s="164" t="s">
        <v>38</v>
      </c>
      <c r="K72" s="156" t="s">
        <v>113</v>
      </c>
      <c r="L72" s="157" t="s">
        <v>114</v>
      </c>
    </row>
    <row r="73" spans="1:12" s="158" customFormat="1" ht="30" customHeight="1">
      <c r="A73" s="154" t="s">
        <v>115</v>
      </c>
      <c r="B73" s="104" t="s">
        <v>116</v>
      </c>
      <c r="C73" s="96">
        <f>C75</f>
        <v>0</v>
      </c>
      <c r="D73" s="96">
        <f>D75</f>
        <v>0</v>
      </c>
      <c r="E73" s="96">
        <f>E74+E75</f>
        <v>0</v>
      </c>
      <c r="F73" s="96"/>
      <c r="G73" s="160"/>
      <c r="H73" s="109"/>
      <c r="I73" s="161"/>
      <c r="J73" s="113" t="s">
        <v>38</v>
      </c>
      <c r="K73" s="161" t="s">
        <v>117</v>
      </c>
      <c r="L73" s="157" t="s">
        <v>118</v>
      </c>
    </row>
    <row r="74" spans="1:12" s="158" customFormat="1" ht="30" customHeight="1">
      <c r="A74" s="163"/>
      <c r="B74" s="110" t="s">
        <v>347</v>
      </c>
      <c r="C74" s="97" t="s">
        <v>9</v>
      </c>
      <c r="D74" s="97" t="s">
        <v>9</v>
      </c>
      <c r="E74" s="98">
        <f>'冠名基金收支明细 (2023)'!E69</f>
        <v>0</v>
      </c>
      <c r="F74" s="96"/>
      <c r="G74" s="160"/>
      <c r="H74" s="109"/>
      <c r="I74" s="161"/>
      <c r="J74" s="164" t="s">
        <v>38</v>
      </c>
      <c r="K74" s="161" t="s">
        <v>117</v>
      </c>
      <c r="L74" s="157" t="s">
        <v>118</v>
      </c>
    </row>
    <row r="75" spans="1:12" s="158" customFormat="1" ht="30" customHeight="1">
      <c r="A75" s="163"/>
      <c r="B75" s="110" t="s">
        <v>431</v>
      </c>
      <c r="C75" s="98">
        <v>0</v>
      </c>
      <c r="D75" s="98">
        <v>0</v>
      </c>
      <c r="E75" s="98">
        <f>C75-D75</f>
        <v>0</v>
      </c>
      <c r="F75" s="96"/>
      <c r="G75" s="160"/>
      <c r="H75" s="109"/>
      <c r="I75" s="161"/>
      <c r="J75" s="164" t="s">
        <v>38</v>
      </c>
      <c r="K75" s="161" t="s">
        <v>117</v>
      </c>
      <c r="L75" s="157" t="s">
        <v>118</v>
      </c>
    </row>
    <row r="76" spans="1:12" s="158" customFormat="1" ht="30" customHeight="1">
      <c r="A76" s="154" t="s">
        <v>119</v>
      </c>
      <c r="B76" s="104" t="s">
        <v>120</v>
      </c>
      <c r="C76" s="96">
        <f>C78</f>
        <v>100000</v>
      </c>
      <c r="D76" s="96">
        <f>D78</f>
        <v>100000</v>
      </c>
      <c r="E76" s="96">
        <f>E77+E78</f>
        <v>26060.830000000016</v>
      </c>
      <c r="F76" s="96"/>
      <c r="G76" s="160"/>
      <c r="H76" s="109"/>
      <c r="I76" s="161"/>
      <c r="J76" s="113" t="s">
        <v>121</v>
      </c>
      <c r="K76" s="161" t="s">
        <v>122</v>
      </c>
      <c r="L76" s="157" t="s">
        <v>123</v>
      </c>
    </row>
    <row r="77" spans="1:12" s="158" customFormat="1" ht="30" customHeight="1">
      <c r="A77" s="163"/>
      <c r="B77" s="110" t="s">
        <v>347</v>
      </c>
      <c r="C77" s="97" t="s">
        <v>9</v>
      </c>
      <c r="D77" s="97" t="s">
        <v>9</v>
      </c>
      <c r="E77" s="98">
        <f>'冠名基金收支明细 (2023)'!E72</f>
        <v>26060.830000000016</v>
      </c>
      <c r="F77" s="96"/>
      <c r="G77" s="160"/>
      <c r="H77" s="109"/>
      <c r="I77" s="161"/>
      <c r="J77" s="164" t="s">
        <v>121</v>
      </c>
      <c r="K77" s="199" t="s">
        <v>122</v>
      </c>
      <c r="L77" s="157" t="s">
        <v>123</v>
      </c>
    </row>
    <row r="78" spans="1:12" s="158" customFormat="1" ht="30" customHeight="1">
      <c r="A78" s="163"/>
      <c r="B78" s="110" t="s">
        <v>431</v>
      </c>
      <c r="C78" s="98">
        <v>100000</v>
      </c>
      <c r="D78" s="98">
        <v>100000</v>
      </c>
      <c r="E78" s="98">
        <f>C78-D78</f>
        <v>0</v>
      </c>
      <c r="F78" s="96"/>
      <c r="G78" s="160"/>
      <c r="H78" s="109"/>
      <c r="I78" s="161"/>
      <c r="J78" s="164" t="s">
        <v>121</v>
      </c>
      <c r="K78" s="199" t="s">
        <v>122</v>
      </c>
      <c r="L78" s="157" t="s">
        <v>123</v>
      </c>
    </row>
    <row r="79" spans="1:12" ht="30" customHeight="1">
      <c r="A79" s="154"/>
      <c r="B79" s="217" t="s">
        <v>462</v>
      </c>
      <c r="C79" s="96">
        <f>C80</f>
        <v>5000</v>
      </c>
      <c r="D79" s="96">
        <f>D80</f>
        <v>0</v>
      </c>
      <c r="E79" s="96">
        <f>E80</f>
        <v>5000</v>
      </c>
      <c r="F79" s="155"/>
      <c r="G79" s="155"/>
      <c r="H79" s="155"/>
      <c r="I79" s="155"/>
      <c r="J79" s="113" t="s">
        <v>463</v>
      </c>
      <c r="K79" s="161" t="s">
        <v>464</v>
      </c>
      <c r="L79" s="157" t="s">
        <v>123</v>
      </c>
    </row>
    <row r="80" spans="1:12" ht="30" customHeight="1">
      <c r="A80" s="154"/>
      <c r="B80" s="110" t="s">
        <v>431</v>
      </c>
      <c r="C80" s="98">
        <v>5000</v>
      </c>
      <c r="D80" s="98">
        <v>0</v>
      </c>
      <c r="E80" s="98">
        <f>C80-D80</f>
        <v>5000</v>
      </c>
      <c r="F80" s="231"/>
      <c r="G80" s="231"/>
      <c r="H80" s="231"/>
      <c r="I80" s="231"/>
      <c r="J80" s="164" t="s">
        <v>463</v>
      </c>
      <c r="K80" s="161" t="s">
        <v>464</v>
      </c>
      <c r="L80" s="157"/>
    </row>
    <row r="81" spans="1:14" s="158" customFormat="1" ht="30" customHeight="1">
      <c r="A81" s="154" t="s">
        <v>124</v>
      </c>
      <c r="B81" s="104" t="s">
        <v>125</v>
      </c>
      <c r="C81" s="96">
        <f>C83</f>
        <v>0</v>
      </c>
      <c r="D81" s="96">
        <f>D83</f>
        <v>0</v>
      </c>
      <c r="E81" s="96">
        <f>E82+E83</f>
        <v>0</v>
      </c>
      <c r="F81" s="96"/>
      <c r="G81" s="160"/>
      <c r="H81" s="109"/>
      <c r="I81" s="161"/>
      <c r="J81" s="113" t="s">
        <v>121</v>
      </c>
      <c r="K81" s="161" t="s">
        <v>126</v>
      </c>
      <c r="L81" s="157" t="s">
        <v>127</v>
      </c>
    </row>
    <row r="82" spans="1:14" s="158" customFormat="1" ht="30" customHeight="1">
      <c r="A82" s="163"/>
      <c r="B82" s="110" t="s">
        <v>347</v>
      </c>
      <c r="C82" s="97" t="s">
        <v>9</v>
      </c>
      <c r="D82" s="97" t="s">
        <v>9</v>
      </c>
      <c r="E82" s="98">
        <f>'冠名基金收支明细 (2023)'!E75</f>
        <v>0</v>
      </c>
      <c r="F82" s="96"/>
      <c r="G82" s="160"/>
      <c r="H82" s="109"/>
      <c r="I82" s="161"/>
      <c r="J82" s="164" t="s">
        <v>121</v>
      </c>
      <c r="K82" s="199" t="s">
        <v>126</v>
      </c>
      <c r="L82" s="157" t="s">
        <v>127</v>
      </c>
      <c r="N82" s="159"/>
    </row>
    <row r="83" spans="1:14" s="158" customFormat="1" ht="30" customHeight="1">
      <c r="A83" s="163"/>
      <c r="B83" s="110" t="s">
        <v>431</v>
      </c>
      <c r="C83" s="98">
        <v>0</v>
      </c>
      <c r="D83" s="98">
        <v>0</v>
      </c>
      <c r="E83" s="98">
        <f>C83-D83</f>
        <v>0</v>
      </c>
      <c r="F83" s="96"/>
      <c r="G83" s="160"/>
      <c r="H83" s="109"/>
      <c r="I83" s="161"/>
      <c r="J83" s="164" t="s">
        <v>121</v>
      </c>
      <c r="K83" s="199" t="s">
        <v>126</v>
      </c>
      <c r="L83" s="157" t="s">
        <v>127</v>
      </c>
    </row>
    <row r="84" spans="1:14" s="158" customFormat="1" ht="30" customHeight="1">
      <c r="A84" s="154" t="s">
        <v>128</v>
      </c>
      <c r="B84" s="104" t="s">
        <v>129</v>
      </c>
      <c r="C84" s="96">
        <f>C86</f>
        <v>0</v>
      </c>
      <c r="D84" s="96">
        <f>D86</f>
        <v>100000</v>
      </c>
      <c r="E84" s="96">
        <f>E85+E86</f>
        <v>15000</v>
      </c>
      <c r="F84" s="96"/>
      <c r="G84" s="160"/>
      <c r="H84" s="109"/>
      <c r="I84" s="161"/>
      <c r="J84" s="113" t="s">
        <v>38</v>
      </c>
      <c r="K84" s="161" t="s">
        <v>130</v>
      </c>
      <c r="L84" s="157" t="s">
        <v>131</v>
      </c>
      <c r="N84" s="180"/>
    </row>
    <row r="85" spans="1:14" s="158" customFormat="1" ht="30" customHeight="1">
      <c r="A85" s="163"/>
      <c r="B85" s="110" t="s">
        <v>347</v>
      </c>
      <c r="C85" s="97" t="s">
        <v>9</v>
      </c>
      <c r="D85" s="97" t="s">
        <v>9</v>
      </c>
      <c r="E85" s="98">
        <f>'冠名基金收支明细 (2023)'!E78</f>
        <v>115000</v>
      </c>
      <c r="F85" s="96"/>
      <c r="G85" s="160"/>
      <c r="H85" s="109"/>
      <c r="I85" s="161"/>
      <c r="J85" s="164" t="s">
        <v>38</v>
      </c>
      <c r="K85" s="199" t="s">
        <v>130</v>
      </c>
      <c r="L85" s="157" t="s">
        <v>131</v>
      </c>
    </row>
    <row r="86" spans="1:14" s="158" customFormat="1" ht="30" customHeight="1">
      <c r="A86" s="163"/>
      <c r="B86" s="110" t="s">
        <v>431</v>
      </c>
      <c r="C86" s="98">
        <v>0</v>
      </c>
      <c r="D86" s="98">
        <v>100000</v>
      </c>
      <c r="E86" s="98">
        <f>C86-D86</f>
        <v>-100000</v>
      </c>
      <c r="F86" s="96"/>
      <c r="G86" s="160"/>
      <c r="H86" s="109"/>
      <c r="I86" s="161"/>
      <c r="J86" s="164" t="s">
        <v>38</v>
      </c>
      <c r="K86" s="199" t="s">
        <v>130</v>
      </c>
      <c r="L86" s="157" t="s">
        <v>131</v>
      </c>
    </row>
    <row r="87" spans="1:14" s="158" customFormat="1" ht="30" customHeight="1">
      <c r="A87" s="154" t="s">
        <v>132</v>
      </c>
      <c r="B87" s="104" t="s">
        <v>133</v>
      </c>
      <c r="C87" s="96">
        <f>C89</f>
        <v>0</v>
      </c>
      <c r="D87" s="96">
        <f>D89</f>
        <v>50000</v>
      </c>
      <c r="E87" s="96">
        <f>E88+E89</f>
        <v>0</v>
      </c>
      <c r="F87" s="96"/>
      <c r="G87" s="160"/>
      <c r="H87" s="109"/>
      <c r="I87" s="161"/>
      <c r="J87" s="113" t="s">
        <v>38</v>
      </c>
      <c r="K87" s="161" t="s">
        <v>134</v>
      </c>
      <c r="L87" s="157" t="s">
        <v>135</v>
      </c>
    </row>
    <row r="88" spans="1:14" s="158" customFormat="1" ht="30" customHeight="1">
      <c r="A88" s="163"/>
      <c r="B88" s="109" t="s">
        <v>347</v>
      </c>
      <c r="C88" s="97" t="s">
        <v>9</v>
      </c>
      <c r="D88" s="97" t="s">
        <v>9</v>
      </c>
      <c r="E88" s="98">
        <f>'冠名基金收支明细 (2023)'!E81</f>
        <v>50000</v>
      </c>
      <c r="F88" s="96"/>
      <c r="G88" s="160"/>
      <c r="H88" s="109"/>
      <c r="I88" s="161"/>
      <c r="J88" s="164" t="s">
        <v>38</v>
      </c>
      <c r="K88" s="199" t="s">
        <v>134</v>
      </c>
      <c r="L88" s="157" t="s">
        <v>135</v>
      </c>
      <c r="N88" s="159"/>
    </row>
    <row r="89" spans="1:14" s="158" customFormat="1" ht="30" customHeight="1">
      <c r="A89" s="163"/>
      <c r="B89" s="110" t="s">
        <v>431</v>
      </c>
      <c r="C89" s="98">
        <v>0</v>
      </c>
      <c r="D89" s="98">
        <v>50000</v>
      </c>
      <c r="E89" s="98">
        <f>C89-D89</f>
        <v>-50000</v>
      </c>
      <c r="F89" s="96"/>
      <c r="G89" s="160"/>
      <c r="H89" s="109"/>
      <c r="I89" s="161"/>
      <c r="J89" s="164" t="s">
        <v>38</v>
      </c>
      <c r="K89" s="199" t="s">
        <v>134</v>
      </c>
      <c r="L89" s="157" t="s">
        <v>135</v>
      </c>
      <c r="N89" s="159"/>
    </row>
    <row r="90" spans="1:14" s="158" customFormat="1" ht="30" customHeight="1">
      <c r="A90" s="154" t="s">
        <v>136</v>
      </c>
      <c r="B90" s="104" t="s">
        <v>137</v>
      </c>
      <c r="C90" s="96">
        <f>C92</f>
        <v>100000</v>
      </c>
      <c r="D90" s="96">
        <f>D92</f>
        <v>102032</v>
      </c>
      <c r="E90" s="96">
        <f>E91+E92</f>
        <v>1636</v>
      </c>
      <c r="F90" s="96"/>
      <c r="G90" s="160"/>
      <c r="H90" s="109"/>
      <c r="I90" s="161"/>
      <c r="J90" s="113" t="s">
        <v>38</v>
      </c>
      <c r="K90" s="161" t="s">
        <v>138</v>
      </c>
      <c r="L90" s="157" t="s">
        <v>139</v>
      </c>
    </row>
    <row r="91" spans="1:14" s="158" customFormat="1" ht="30" customHeight="1">
      <c r="A91" s="163"/>
      <c r="B91" s="110" t="s">
        <v>347</v>
      </c>
      <c r="C91" s="97" t="s">
        <v>9</v>
      </c>
      <c r="D91" s="97" t="s">
        <v>9</v>
      </c>
      <c r="E91" s="98">
        <f>'冠名基金收支明细 (2023)'!E84</f>
        <v>3668</v>
      </c>
      <c r="F91" s="96"/>
      <c r="G91" s="160"/>
      <c r="H91" s="109"/>
      <c r="I91" s="161"/>
      <c r="J91" s="164" t="s">
        <v>38</v>
      </c>
      <c r="K91" s="161" t="s">
        <v>138</v>
      </c>
      <c r="L91" s="157" t="s">
        <v>139</v>
      </c>
    </row>
    <row r="92" spans="1:14" s="158" customFormat="1" ht="30" customHeight="1">
      <c r="A92" s="163"/>
      <c r="B92" s="110" t="s">
        <v>431</v>
      </c>
      <c r="C92" s="98">
        <v>100000</v>
      </c>
      <c r="D92" s="98">
        <v>102032</v>
      </c>
      <c r="E92" s="98">
        <f>C92-D92</f>
        <v>-2032</v>
      </c>
      <c r="F92" s="96"/>
      <c r="G92" s="160"/>
      <c r="H92" s="109"/>
      <c r="I92" s="161"/>
      <c r="J92" s="164" t="s">
        <v>38</v>
      </c>
      <c r="K92" s="161" t="s">
        <v>138</v>
      </c>
      <c r="L92" s="157" t="s">
        <v>143</v>
      </c>
    </row>
    <row r="93" spans="1:14" s="158" customFormat="1" ht="30" customHeight="1">
      <c r="A93" s="154" t="s">
        <v>140</v>
      </c>
      <c r="B93" s="104" t="s">
        <v>141</v>
      </c>
      <c r="C93" s="96">
        <f>C95</f>
        <v>0</v>
      </c>
      <c r="D93" s="96">
        <f>D95</f>
        <v>20000</v>
      </c>
      <c r="E93" s="96">
        <f>E94+E95</f>
        <v>0</v>
      </c>
      <c r="F93" s="96"/>
      <c r="G93" s="160"/>
      <c r="H93" s="109"/>
      <c r="I93" s="161"/>
      <c r="J93" s="113" t="s">
        <v>38</v>
      </c>
      <c r="K93" s="199" t="s">
        <v>142</v>
      </c>
      <c r="L93" s="157" t="s">
        <v>143</v>
      </c>
    </row>
    <row r="94" spans="1:14" s="158" customFormat="1" ht="30" customHeight="1">
      <c r="A94" s="163"/>
      <c r="B94" s="110" t="s">
        <v>347</v>
      </c>
      <c r="C94" s="97" t="s">
        <v>9</v>
      </c>
      <c r="D94" s="97" t="s">
        <v>9</v>
      </c>
      <c r="E94" s="98">
        <f>'冠名基金收支明细 (2023)'!E87</f>
        <v>20000</v>
      </c>
      <c r="F94" s="96"/>
      <c r="G94" s="160"/>
      <c r="H94" s="109"/>
      <c r="I94" s="161"/>
      <c r="J94" s="164" t="s">
        <v>38</v>
      </c>
      <c r="K94" s="199" t="s">
        <v>142</v>
      </c>
      <c r="L94" s="157" t="s">
        <v>143</v>
      </c>
    </row>
    <row r="95" spans="1:14" s="158" customFormat="1" ht="30" customHeight="1">
      <c r="A95" s="163"/>
      <c r="B95" s="110" t="s">
        <v>431</v>
      </c>
      <c r="C95" s="98">
        <v>0</v>
      </c>
      <c r="D95" s="98">
        <v>20000</v>
      </c>
      <c r="E95" s="98">
        <f>C95-D95</f>
        <v>-20000</v>
      </c>
      <c r="F95" s="96"/>
      <c r="G95" s="160"/>
      <c r="H95" s="109"/>
      <c r="I95" s="161"/>
      <c r="J95" s="164" t="s">
        <v>38</v>
      </c>
      <c r="K95" s="199" t="s">
        <v>142</v>
      </c>
      <c r="L95" s="157" t="s">
        <v>143</v>
      </c>
    </row>
    <row r="96" spans="1:14" ht="30" customHeight="1">
      <c r="A96" s="154" t="s">
        <v>342</v>
      </c>
      <c r="B96" s="104" t="s">
        <v>409</v>
      </c>
      <c r="C96" s="96">
        <f>C98</f>
        <v>30000</v>
      </c>
      <c r="D96" s="96">
        <f>D98</f>
        <v>50000</v>
      </c>
      <c r="E96" s="96">
        <f>E97+E98</f>
        <v>0</v>
      </c>
      <c r="F96" s="98"/>
      <c r="G96" s="176"/>
      <c r="H96" s="109"/>
      <c r="I96" s="161"/>
      <c r="J96" s="113" t="s">
        <v>187</v>
      </c>
      <c r="K96" s="161" t="s">
        <v>313</v>
      </c>
      <c r="L96" s="157" t="s">
        <v>314</v>
      </c>
    </row>
    <row r="97" spans="1:16" ht="30" customHeight="1">
      <c r="A97" s="163"/>
      <c r="B97" s="110" t="s">
        <v>347</v>
      </c>
      <c r="C97" s="97" t="s">
        <v>9</v>
      </c>
      <c r="D97" s="97" t="s">
        <v>9</v>
      </c>
      <c r="E97" s="98">
        <f>'冠名基金收支明细 (2023)'!E90</f>
        <v>20000</v>
      </c>
      <c r="F97" s="98"/>
      <c r="G97" s="176"/>
      <c r="H97" s="109"/>
      <c r="I97" s="161"/>
      <c r="J97" s="164" t="s">
        <v>187</v>
      </c>
      <c r="K97" s="161" t="s">
        <v>313</v>
      </c>
      <c r="L97" s="157" t="s">
        <v>314</v>
      </c>
    </row>
    <row r="98" spans="1:16" ht="30" customHeight="1">
      <c r="A98" s="163"/>
      <c r="B98" s="110" t="s">
        <v>431</v>
      </c>
      <c r="C98" s="98">
        <v>30000</v>
      </c>
      <c r="D98" s="98">
        <v>50000</v>
      </c>
      <c r="E98" s="98">
        <f>C98-D98</f>
        <v>-20000</v>
      </c>
      <c r="F98" s="98"/>
      <c r="G98" s="176"/>
      <c r="H98" s="109"/>
      <c r="I98" s="161"/>
      <c r="J98" s="164" t="s">
        <v>187</v>
      </c>
      <c r="K98" s="161" t="s">
        <v>313</v>
      </c>
      <c r="L98" s="157" t="s">
        <v>314</v>
      </c>
    </row>
    <row r="99" spans="1:16" ht="30" customHeight="1">
      <c r="A99" s="154" t="s">
        <v>343</v>
      </c>
      <c r="B99" s="104" t="s">
        <v>356</v>
      </c>
      <c r="C99" s="96">
        <f>C101</f>
        <v>0</v>
      </c>
      <c r="D99" s="96">
        <f>D101</f>
        <v>0</v>
      </c>
      <c r="E99" s="96">
        <f>E100+E101</f>
        <v>0</v>
      </c>
      <c r="F99" s="98"/>
      <c r="G99" s="176"/>
      <c r="H99" s="109"/>
      <c r="I99" s="161"/>
      <c r="J99" s="113" t="s">
        <v>187</v>
      </c>
      <c r="K99" s="161" t="s">
        <v>316</v>
      </c>
      <c r="L99" s="157" t="s">
        <v>317</v>
      </c>
    </row>
    <row r="100" spans="1:16" ht="30" customHeight="1">
      <c r="A100" s="163"/>
      <c r="B100" s="110" t="s">
        <v>347</v>
      </c>
      <c r="C100" s="97" t="s">
        <v>9</v>
      </c>
      <c r="D100" s="97" t="s">
        <v>9</v>
      </c>
      <c r="E100" s="98">
        <f>'冠名基金收支明细 (2023)'!E93</f>
        <v>0</v>
      </c>
      <c r="F100" s="98"/>
      <c r="G100" s="176"/>
      <c r="H100" s="109"/>
      <c r="I100" s="161"/>
      <c r="J100" s="164" t="s">
        <v>187</v>
      </c>
      <c r="K100" s="164" t="s">
        <v>316</v>
      </c>
      <c r="L100" s="157" t="s">
        <v>317</v>
      </c>
    </row>
    <row r="101" spans="1:16" ht="30" customHeight="1">
      <c r="A101" s="163"/>
      <c r="B101" s="110" t="s">
        <v>431</v>
      </c>
      <c r="C101" s="98">
        <v>0</v>
      </c>
      <c r="D101" s="98">
        <v>0</v>
      </c>
      <c r="E101" s="98">
        <f>C101-D101</f>
        <v>0</v>
      </c>
      <c r="F101" s="98"/>
      <c r="G101" s="176"/>
      <c r="H101" s="109"/>
      <c r="I101" s="161"/>
      <c r="J101" s="164" t="s">
        <v>187</v>
      </c>
      <c r="K101" s="164" t="s">
        <v>316</v>
      </c>
      <c r="L101" s="157" t="s">
        <v>317</v>
      </c>
    </row>
    <row r="102" spans="1:16" ht="30" customHeight="1">
      <c r="A102" s="154" t="s">
        <v>344</v>
      </c>
      <c r="B102" s="104" t="s">
        <v>352</v>
      </c>
      <c r="C102" s="96">
        <f>C104</f>
        <v>0</v>
      </c>
      <c r="D102" s="96">
        <f>D104</f>
        <v>100000</v>
      </c>
      <c r="E102" s="96">
        <f>E103+E104</f>
        <v>0</v>
      </c>
      <c r="F102" s="104"/>
      <c r="G102" s="104"/>
      <c r="H102" s="104"/>
      <c r="I102" s="104"/>
      <c r="J102" s="113" t="s">
        <v>187</v>
      </c>
      <c r="K102" s="161" t="s">
        <v>318</v>
      </c>
      <c r="L102" s="157" t="s">
        <v>319</v>
      </c>
    </row>
    <row r="103" spans="1:16" ht="30" customHeight="1">
      <c r="A103" s="163"/>
      <c r="B103" s="110" t="s">
        <v>347</v>
      </c>
      <c r="C103" s="97" t="s">
        <v>9</v>
      </c>
      <c r="D103" s="97" t="s">
        <v>9</v>
      </c>
      <c r="E103" s="98">
        <f>'冠名基金收支明细 (2023)'!E96</f>
        <v>100000</v>
      </c>
      <c r="F103" s="98"/>
      <c r="G103" s="176"/>
      <c r="H103" s="109"/>
      <c r="I103" s="161"/>
      <c r="J103" s="164" t="s">
        <v>187</v>
      </c>
      <c r="K103" s="161" t="s">
        <v>318</v>
      </c>
      <c r="L103" s="157" t="s">
        <v>319</v>
      </c>
    </row>
    <row r="104" spans="1:16" ht="30" customHeight="1">
      <c r="A104" s="163"/>
      <c r="B104" s="110" t="s">
        <v>431</v>
      </c>
      <c r="C104" s="98">
        <v>0</v>
      </c>
      <c r="D104" s="98">
        <v>100000</v>
      </c>
      <c r="E104" s="98">
        <f>C104-D104</f>
        <v>-100000</v>
      </c>
      <c r="F104" s="98"/>
      <c r="G104" s="176"/>
      <c r="H104" s="109"/>
      <c r="I104" s="161"/>
      <c r="J104" s="164" t="s">
        <v>187</v>
      </c>
      <c r="K104" s="161" t="s">
        <v>318</v>
      </c>
      <c r="L104" s="157" t="s">
        <v>319</v>
      </c>
    </row>
    <row r="105" spans="1:16" ht="30" customHeight="1">
      <c r="A105" s="154" t="s">
        <v>345</v>
      </c>
      <c r="B105" s="104" t="s">
        <v>410</v>
      </c>
      <c r="C105" s="96">
        <f>C107</f>
        <v>30000</v>
      </c>
      <c r="D105" s="96">
        <f>D107</f>
        <v>30000</v>
      </c>
      <c r="E105" s="96">
        <f>E106+E107</f>
        <v>50000</v>
      </c>
      <c r="F105" s="98"/>
      <c r="G105" s="176"/>
      <c r="H105" s="109"/>
      <c r="I105" s="161"/>
      <c r="J105" s="113" t="s">
        <v>187</v>
      </c>
      <c r="K105" s="161" t="s">
        <v>321</v>
      </c>
      <c r="L105" s="157" t="s">
        <v>328</v>
      </c>
    </row>
    <row r="106" spans="1:16" ht="30" customHeight="1">
      <c r="A106" s="163"/>
      <c r="B106" s="110" t="s">
        <v>347</v>
      </c>
      <c r="C106" s="97" t="s">
        <v>9</v>
      </c>
      <c r="D106" s="97" t="s">
        <v>9</v>
      </c>
      <c r="E106" s="98">
        <f>'冠名基金收支明细 (2023)'!E99</f>
        <v>50000</v>
      </c>
      <c r="F106" s="110"/>
      <c r="G106" s="110"/>
      <c r="H106" s="110"/>
      <c r="I106" s="110"/>
      <c r="J106" s="164" t="s">
        <v>187</v>
      </c>
      <c r="K106" s="161" t="s">
        <v>321</v>
      </c>
      <c r="L106" s="157" t="s">
        <v>328</v>
      </c>
    </row>
    <row r="107" spans="1:16" ht="30" customHeight="1">
      <c r="A107" s="163"/>
      <c r="B107" s="110" t="s">
        <v>431</v>
      </c>
      <c r="C107" s="98">
        <v>30000</v>
      </c>
      <c r="D107" s="98">
        <v>30000</v>
      </c>
      <c r="E107" s="98">
        <f>C107-D107</f>
        <v>0</v>
      </c>
      <c r="F107" s="110"/>
      <c r="G107" s="110"/>
      <c r="H107" s="110"/>
      <c r="I107" s="110"/>
      <c r="J107" s="164" t="s">
        <v>187</v>
      </c>
      <c r="K107" s="161" t="s">
        <v>321</v>
      </c>
      <c r="L107" s="157" t="s">
        <v>328</v>
      </c>
    </row>
    <row r="108" spans="1:16" ht="30" customHeight="1">
      <c r="A108" s="154" t="s">
        <v>346</v>
      </c>
      <c r="B108" s="104" t="s">
        <v>411</v>
      </c>
      <c r="C108" s="96">
        <f>C110</f>
        <v>0</v>
      </c>
      <c r="D108" s="96">
        <f>D110</f>
        <v>30000</v>
      </c>
      <c r="E108" s="96">
        <f>E109+E110</f>
        <v>20000</v>
      </c>
      <c r="F108" s="110"/>
      <c r="G108" s="110"/>
      <c r="H108" s="110"/>
      <c r="I108" s="110"/>
      <c r="J108" s="113" t="s">
        <v>187</v>
      </c>
      <c r="K108" s="161" t="s">
        <v>323</v>
      </c>
      <c r="L108" s="157" t="s">
        <v>329</v>
      </c>
    </row>
    <row r="109" spans="1:16" ht="30" customHeight="1">
      <c r="A109" s="163"/>
      <c r="B109" s="110" t="s">
        <v>347</v>
      </c>
      <c r="C109" s="97" t="s">
        <v>9</v>
      </c>
      <c r="D109" s="97" t="s">
        <v>9</v>
      </c>
      <c r="E109" s="98">
        <f>'冠名基金收支明细 (2023)'!E102</f>
        <v>50000</v>
      </c>
      <c r="F109" s="110"/>
      <c r="G109" s="110"/>
      <c r="H109" s="110"/>
      <c r="I109" s="110"/>
      <c r="J109" s="164" t="s">
        <v>187</v>
      </c>
      <c r="K109" s="161" t="s">
        <v>323</v>
      </c>
      <c r="L109" s="157" t="s">
        <v>329</v>
      </c>
    </row>
    <row r="110" spans="1:16" ht="30" customHeight="1">
      <c r="A110" s="163"/>
      <c r="B110" s="110" t="s">
        <v>431</v>
      </c>
      <c r="C110" s="98">
        <v>0</v>
      </c>
      <c r="D110" s="98">
        <v>30000</v>
      </c>
      <c r="E110" s="98">
        <f>C110-D110</f>
        <v>-30000</v>
      </c>
      <c r="F110" s="110"/>
      <c r="G110" s="110"/>
      <c r="H110" s="110"/>
      <c r="I110" s="110"/>
      <c r="J110" s="164" t="s">
        <v>187</v>
      </c>
      <c r="K110" s="161" t="s">
        <v>323</v>
      </c>
      <c r="L110" s="157" t="s">
        <v>329</v>
      </c>
    </row>
    <row r="111" spans="1:16" ht="30" customHeight="1">
      <c r="A111" s="154" t="s">
        <v>363</v>
      </c>
      <c r="B111" s="104" t="s">
        <v>412</v>
      </c>
      <c r="C111" s="96">
        <f>C113</f>
        <v>0</v>
      </c>
      <c r="D111" s="96">
        <f>D113</f>
        <v>30000</v>
      </c>
      <c r="E111" s="96">
        <f>E112+E113</f>
        <v>20000</v>
      </c>
      <c r="F111" s="110"/>
      <c r="G111" s="110"/>
      <c r="H111" s="110"/>
      <c r="I111" s="110"/>
      <c r="J111" s="113" t="s">
        <v>187</v>
      </c>
      <c r="K111" s="161" t="s">
        <v>325</v>
      </c>
      <c r="L111" s="157" t="s">
        <v>330</v>
      </c>
    </row>
    <row r="112" spans="1:16" ht="30" customHeight="1">
      <c r="A112" s="163"/>
      <c r="B112" s="110" t="s">
        <v>347</v>
      </c>
      <c r="C112" s="97" t="s">
        <v>9</v>
      </c>
      <c r="D112" s="97" t="s">
        <v>9</v>
      </c>
      <c r="E112" s="98">
        <f>'冠名基金收支明细 (2023)'!E105</f>
        <v>50000</v>
      </c>
      <c r="F112" s="110"/>
      <c r="G112" s="110"/>
      <c r="H112" s="110"/>
      <c r="I112" s="110"/>
      <c r="J112" s="164" t="s">
        <v>187</v>
      </c>
      <c r="K112" s="161" t="s">
        <v>325</v>
      </c>
      <c r="L112" s="157" t="s">
        <v>330</v>
      </c>
      <c r="O112" s="185"/>
      <c r="P112" s="179"/>
    </row>
    <row r="113" spans="1:16" ht="30" customHeight="1">
      <c r="A113" s="163"/>
      <c r="B113" s="110" t="s">
        <v>431</v>
      </c>
      <c r="C113" s="98">
        <v>0</v>
      </c>
      <c r="D113" s="98">
        <v>30000</v>
      </c>
      <c r="E113" s="98">
        <f>C113-D113</f>
        <v>-30000</v>
      </c>
      <c r="F113" s="110"/>
      <c r="G113" s="110"/>
      <c r="H113" s="110"/>
      <c r="I113" s="110"/>
      <c r="J113" s="164" t="s">
        <v>187</v>
      </c>
      <c r="K113" s="161" t="s">
        <v>325</v>
      </c>
      <c r="L113" s="157" t="s">
        <v>330</v>
      </c>
      <c r="O113" s="185"/>
      <c r="P113" s="179"/>
    </row>
    <row r="114" spans="1:16" ht="30" customHeight="1">
      <c r="A114" s="154" t="s">
        <v>364</v>
      </c>
      <c r="B114" s="104" t="s">
        <v>413</v>
      </c>
      <c r="C114" s="96">
        <f>C116</f>
        <v>30000</v>
      </c>
      <c r="D114" s="96">
        <f>D116</f>
        <v>30000</v>
      </c>
      <c r="E114" s="96">
        <f>E115+E116</f>
        <v>50000</v>
      </c>
      <c r="F114" s="110"/>
      <c r="G114" s="110"/>
      <c r="H114" s="110"/>
      <c r="I114" s="110"/>
      <c r="J114" s="113" t="s">
        <v>187</v>
      </c>
      <c r="K114" s="161" t="s">
        <v>327</v>
      </c>
      <c r="L114" s="157" t="s">
        <v>331</v>
      </c>
    </row>
    <row r="115" spans="1:16" ht="30" customHeight="1">
      <c r="A115" s="154"/>
      <c r="B115" s="110" t="s">
        <v>347</v>
      </c>
      <c r="C115" s="97" t="s">
        <v>9</v>
      </c>
      <c r="D115" s="97" t="s">
        <v>9</v>
      </c>
      <c r="E115" s="98">
        <f>'冠名基金收支明细 (2023)'!E108</f>
        <v>50000</v>
      </c>
      <c r="F115" s="110"/>
      <c r="G115" s="110"/>
      <c r="H115" s="110"/>
      <c r="I115" s="110"/>
      <c r="J115" s="164" t="s">
        <v>187</v>
      </c>
      <c r="K115" s="109" t="s">
        <v>327</v>
      </c>
      <c r="L115" s="157" t="s">
        <v>331</v>
      </c>
    </row>
    <row r="116" spans="1:16" ht="30" customHeight="1">
      <c r="A116" s="154"/>
      <c r="B116" s="110" t="s">
        <v>431</v>
      </c>
      <c r="C116" s="98">
        <v>30000</v>
      </c>
      <c r="D116" s="98">
        <v>30000</v>
      </c>
      <c r="E116" s="98">
        <f>C116-D116</f>
        <v>0</v>
      </c>
      <c r="F116" s="110"/>
      <c r="G116" s="110"/>
      <c r="H116" s="110"/>
      <c r="I116" s="110"/>
      <c r="J116" s="164" t="s">
        <v>187</v>
      </c>
      <c r="K116" s="109" t="s">
        <v>327</v>
      </c>
      <c r="L116" s="157" t="s">
        <v>331</v>
      </c>
    </row>
    <row r="117" spans="1:16" s="158" customFormat="1" ht="30" customHeight="1">
      <c r="A117" s="154" t="s">
        <v>366</v>
      </c>
      <c r="B117" s="104" t="s">
        <v>365</v>
      </c>
      <c r="C117" s="96">
        <f>C119</f>
        <v>0</v>
      </c>
      <c r="D117" s="96">
        <f>D119</f>
        <v>50000</v>
      </c>
      <c r="E117" s="96">
        <f>E118+E119</f>
        <v>0</v>
      </c>
      <c r="F117" s="96"/>
      <c r="G117" s="160"/>
      <c r="H117" s="109"/>
      <c r="I117" s="161"/>
      <c r="J117" s="164" t="s">
        <v>187</v>
      </c>
      <c r="K117" s="161" t="s">
        <v>367</v>
      </c>
      <c r="L117" s="157" t="s">
        <v>368</v>
      </c>
    </row>
    <row r="118" spans="1:16" s="158" customFormat="1" ht="30" customHeight="1">
      <c r="A118" s="163"/>
      <c r="B118" s="110" t="s">
        <v>347</v>
      </c>
      <c r="C118" s="97" t="s">
        <v>9</v>
      </c>
      <c r="D118" s="97" t="s">
        <v>9</v>
      </c>
      <c r="E118" s="98">
        <f>'冠名基金收支明细 (2023)'!E111</f>
        <v>50000</v>
      </c>
      <c r="F118" s="96"/>
      <c r="G118" s="160"/>
      <c r="H118" s="109"/>
      <c r="I118" s="161"/>
      <c r="J118" s="164" t="s">
        <v>187</v>
      </c>
      <c r="K118" s="161" t="s">
        <v>367</v>
      </c>
      <c r="L118" s="157" t="s">
        <v>368</v>
      </c>
    </row>
    <row r="119" spans="1:16" s="158" customFormat="1" ht="30" customHeight="1">
      <c r="A119" s="163"/>
      <c r="B119" s="110" t="s">
        <v>431</v>
      </c>
      <c r="C119" s="98">
        <v>0</v>
      </c>
      <c r="D119" s="98">
        <v>50000</v>
      </c>
      <c r="E119" s="98">
        <f>C119-D119</f>
        <v>-50000</v>
      </c>
      <c r="F119" s="96"/>
      <c r="G119" s="160"/>
      <c r="H119" s="109"/>
      <c r="I119" s="161"/>
      <c r="J119" s="164" t="s">
        <v>187</v>
      </c>
      <c r="K119" s="161" t="s">
        <v>367</v>
      </c>
      <c r="L119" s="157" t="s">
        <v>434</v>
      </c>
    </row>
    <row r="120" spans="1:16" s="158" customFormat="1" ht="30" customHeight="1">
      <c r="A120" s="206" t="s">
        <v>369</v>
      </c>
      <c r="B120" s="104" t="s">
        <v>370</v>
      </c>
      <c r="C120" s="96">
        <f>C122</f>
        <v>0</v>
      </c>
      <c r="D120" s="96">
        <f>D122</f>
        <v>30000</v>
      </c>
      <c r="E120" s="96">
        <f>E121+E122</f>
        <v>20000</v>
      </c>
      <c r="F120" s="96"/>
      <c r="G120" s="160"/>
      <c r="H120" s="109"/>
      <c r="I120" s="161"/>
      <c r="J120" s="164" t="s">
        <v>187</v>
      </c>
      <c r="K120" s="109" t="s">
        <v>371</v>
      </c>
      <c r="L120" s="157" t="s">
        <v>372</v>
      </c>
    </row>
    <row r="121" spans="1:16" s="158" customFormat="1" ht="30" customHeight="1">
      <c r="A121" s="163"/>
      <c r="B121" s="110" t="s">
        <v>347</v>
      </c>
      <c r="C121" s="97" t="s">
        <v>9</v>
      </c>
      <c r="D121" s="97" t="s">
        <v>9</v>
      </c>
      <c r="E121" s="98">
        <f>'冠名基金收支明细 (2023)'!E113</f>
        <v>50000</v>
      </c>
      <c r="F121" s="96"/>
      <c r="G121" s="160"/>
      <c r="H121" s="109"/>
      <c r="I121" s="161"/>
      <c r="J121" s="164" t="s">
        <v>187</v>
      </c>
      <c r="K121" s="109" t="s">
        <v>371</v>
      </c>
      <c r="L121" s="157" t="s">
        <v>372</v>
      </c>
    </row>
    <row r="122" spans="1:16" s="158" customFormat="1" ht="30" customHeight="1">
      <c r="A122" s="163"/>
      <c r="B122" s="110" t="s">
        <v>431</v>
      </c>
      <c r="C122" s="98">
        <v>0</v>
      </c>
      <c r="D122" s="98">
        <v>30000</v>
      </c>
      <c r="E122" s="98">
        <f>C122-D122</f>
        <v>-30000</v>
      </c>
      <c r="F122" s="96"/>
      <c r="G122" s="160"/>
      <c r="H122" s="109"/>
      <c r="I122" s="161"/>
      <c r="J122" s="164" t="s">
        <v>187</v>
      </c>
      <c r="K122" s="109" t="s">
        <v>371</v>
      </c>
      <c r="L122" s="157" t="s">
        <v>435</v>
      </c>
    </row>
    <row r="123" spans="1:16" s="158" customFormat="1" ht="30" customHeight="1">
      <c r="A123" s="154" t="s">
        <v>373</v>
      </c>
      <c r="B123" s="104" t="s">
        <v>388</v>
      </c>
      <c r="C123" s="96">
        <f>C125</f>
        <v>50000</v>
      </c>
      <c r="D123" s="96">
        <f>D125</f>
        <v>100000</v>
      </c>
      <c r="E123" s="96">
        <f>E124+E125</f>
        <v>0</v>
      </c>
      <c r="F123" s="96"/>
      <c r="G123" s="160"/>
      <c r="H123" s="109"/>
      <c r="I123" s="161"/>
      <c r="J123" s="164" t="s">
        <v>187</v>
      </c>
      <c r="K123" s="109" t="s">
        <v>390</v>
      </c>
      <c r="L123" s="157" t="s">
        <v>392</v>
      </c>
    </row>
    <row r="124" spans="1:16" s="158" customFormat="1" ht="30" customHeight="1">
      <c r="A124" s="163"/>
      <c r="B124" s="110" t="s">
        <v>347</v>
      </c>
      <c r="C124" s="97" t="s">
        <v>9</v>
      </c>
      <c r="D124" s="97" t="s">
        <v>9</v>
      </c>
      <c r="E124" s="98">
        <f>'冠名基金收支明细 (2023)'!E115</f>
        <v>50000</v>
      </c>
      <c r="F124" s="96"/>
      <c r="G124" s="160"/>
      <c r="H124" s="109"/>
      <c r="I124" s="161"/>
      <c r="J124" s="164" t="s">
        <v>187</v>
      </c>
      <c r="K124" s="109"/>
      <c r="L124" s="157" t="s">
        <v>392</v>
      </c>
    </row>
    <row r="125" spans="1:16" s="158" customFormat="1" ht="30" customHeight="1">
      <c r="A125" s="163"/>
      <c r="B125" s="110" t="s">
        <v>431</v>
      </c>
      <c r="C125" s="98">
        <v>50000</v>
      </c>
      <c r="D125" s="98">
        <v>100000</v>
      </c>
      <c r="E125" s="98">
        <f>C125-D125</f>
        <v>-50000</v>
      </c>
      <c r="F125" s="96"/>
      <c r="G125" s="160"/>
      <c r="H125" s="109"/>
      <c r="I125" s="161"/>
      <c r="J125" s="164" t="s">
        <v>187</v>
      </c>
      <c r="K125" s="109"/>
      <c r="L125" s="157" t="s">
        <v>436</v>
      </c>
    </row>
    <row r="126" spans="1:16" s="158" customFormat="1" ht="30" customHeight="1">
      <c r="A126" s="154" t="s">
        <v>387</v>
      </c>
      <c r="B126" s="104" t="s">
        <v>389</v>
      </c>
      <c r="C126" s="96">
        <f>C128</f>
        <v>50000</v>
      </c>
      <c r="D126" s="96">
        <f>D128</f>
        <v>100000</v>
      </c>
      <c r="E126" s="96">
        <f>E127+E128</f>
        <v>0</v>
      </c>
      <c r="F126" s="96"/>
      <c r="G126" s="160"/>
      <c r="H126" s="109"/>
      <c r="I126" s="161"/>
      <c r="J126" s="164" t="s">
        <v>187</v>
      </c>
      <c r="K126" s="109" t="s">
        <v>391</v>
      </c>
      <c r="L126" s="157" t="s">
        <v>393</v>
      </c>
    </row>
    <row r="127" spans="1:16" s="158" customFormat="1" ht="30" customHeight="1">
      <c r="A127" s="154"/>
      <c r="B127" s="110" t="s">
        <v>347</v>
      </c>
      <c r="C127" s="97" t="s">
        <v>9</v>
      </c>
      <c r="D127" s="97" t="s">
        <v>9</v>
      </c>
      <c r="E127" s="98">
        <f>'冠名基金收支明细 (2023)'!E117</f>
        <v>50000</v>
      </c>
      <c r="F127" s="96"/>
      <c r="G127" s="160"/>
      <c r="H127" s="109"/>
      <c r="I127" s="161"/>
      <c r="J127" s="164" t="s">
        <v>187</v>
      </c>
      <c r="K127" s="109"/>
      <c r="L127" s="157" t="s">
        <v>437</v>
      </c>
    </row>
    <row r="128" spans="1:16" s="158" customFormat="1" ht="30" customHeight="1">
      <c r="A128" s="163"/>
      <c r="B128" s="110" t="s">
        <v>431</v>
      </c>
      <c r="C128" s="98">
        <v>50000</v>
      </c>
      <c r="D128" s="98">
        <v>100000</v>
      </c>
      <c r="E128" s="98">
        <f>C128-D128</f>
        <v>-50000</v>
      </c>
      <c r="F128" s="96"/>
      <c r="G128" s="160"/>
      <c r="H128" s="109"/>
      <c r="I128" s="161"/>
      <c r="J128" s="164" t="s">
        <v>187</v>
      </c>
      <c r="K128" s="109"/>
      <c r="L128" s="157" t="s">
        <v>393</v>
      </c>
    </row>
    <row r="129" spans="1:18" ht="30" customHeight="1">
      <c r="A129" s="154" t="s">
        <v>507</v>
      </c>
      <c r="B129" s="217" t="s">
        <v>454</v>
      </c>
      <c r="C129" s="96">
        <f>C130</f>
        <v>50000</v>
      </c>
      <c r="D129" s="96">
        <f>D130</f>
        <v>50000</v>
      </c>
      <c r="E129" s="96">
        <f>E130</f>
        <v>0</v>
      </c>
      <c r="F129" s="155"/>
      <c r="G129" s="155"/>
      <c r="H129" s="155"/>
      <c r="I129" s="155"/>
      <c r="J129" s="113" t="s">
        <v>401</v>
      </c>
      <c r="K129" s="161" t="s">
        <v>455</v>
      </c>
      <c r="L129" s="157" t="s">
        <v>491</v>
      </c>
    </row>
    <row r="130" spans="1:18" ht="30" customHeight="1">
      <c r="A130" s="154"/>
      <c r="B130" s="110" t="s">
        <v>431</v>
      </c>
      <c r="C130" s="98">
        <v>50000</v>
      </c>
      <c r="D130" s="98">
        <v>50000</v>
      </c>
      <c r="E130" s="98">
        <f>C130-D130</f>
        <v>0</v>
      </c>
      <c r="F130" s="231"/>
      <c r="G130" s="231"/>
      <c r="H130" s="231"/>
      <c r="I130" s="231"/>
      <c r="J130" s="164" t="s">
        <v>401</v>
      </c>
      <c r="K130" s="161"/>
      <c r="L130" s="157"/>
    </row>
    <row r="131" spans="1:18" ht="30" customHeight="1">
      <c r="A131" s="154" t="s">
        <v>508</v>
      </c>
      <c r="B131" s="217" t="s">
        <v>456</v>
      </c>
      <c r="C131" s="96">
        <f>C132</f>
        <v>50000</v>
      </c>
      <c r="D131" s="96">
        <f>D132</f>
        <v>50000</v>
      </c>
      <c r="E131" s="96">
        <f>E132</f>
        <v>0</v>
      </c>
      <c r="F131" s="155"/>
      <c r="G131" s="155"/>
      <c r="H131" s="155"/>
      <c r="I131" s="155"/>
      <c r="J131" s="113" t="s">
        <v>401</v>
      </c>
      <c r="K131" s="161" t="s">
        <v>457</v>
      </c>
      <c r="L131" s="157" t="s">
        <v>492</v>
      </c>
    </row>
    <row r="132" spans="1:18" ht="30" customHeight="1">
      <c r="A132" s="154"/>
      <c r="B132" s="110" t="s">
        <v>431</v>
      </c>
      <c r="C132" s="98">
        <v>50000</v>
      </c>
      <c r="D132" s="98">
        <v>50000</v>
      </c>
      <c r="E132" s="98">
        <f>C132-D132</f>
        <v>0</v>
      </c>
      <c r="F132" s="231"/>
      <c r="G132" s="231"/>
      <c r="H132" s="231"/>
      <c r="I132" s="231"/>
      <c r="J132" s="164" t="s">
        <v>401</v>
      </c>
      <c r="K132" s="161"/>
      <c r="L132" s="157"/>
    </row>
    <row r="133" spans="1:18" s="158" customFormat="1" ht="30" customHeight="1">
      <c r="A133" s="154" t="s">
        <v>291</v>
      </c>
      <c r="B133" s="104" t="s">
        <v>414</v>
      </c>
      <c r="C133" s="96">
        <f>C134+C137+C140+C143+C146+C149+C152</f>
        <v>1057500</v>
      </c>
      <c r="D133" s="96">
        <f>D134+D137+D140+D143+D146+D149+D152</f>
        <v>1258000</v>
      </c>
      <c r="E133" s="96">
        <f>E134+E137+E140+E143+E146+E149+E152</f>
        <v>386100</v>
      </c>
      <c r="F133" s="96">
        <f>SUM(F134:F152)</f>
        <v>125</v>
      </c>
      <c r="G133" s="160">
        <f>SUM(G134:G149)</f>
        <v>160</v>
      </c>
      <c r="H133" s="109" t="s">
        <v>148</v>
      </c>
      <c r="I133" s="161">
        <v>13033513830</v>
      </c>
      <c r="J133" s="113" t="s">
        <v>38</v>
      </c>
      <c r="K133" s="218" t="s">
        <v>149</v>
      </c>
      <c r="L133" s="157" t="s">
        <v>150</v>
      </c>
      <c r="R133" s="159"/>
    </row>
    <row r="134" spans="1:18" s="158" customFormat="1" ht="30" customHeight="1">
      <c r="A134" s="154" t="s">
        <v>146</v>
      </c>
      <c r="B134" s="116" t="s">
        <v>151</v>
      </c>
      <c r="C134" s="115">
        <f>C136</f>
        <v>210000</v>
      </c>
      <c r="D134" s="115">
        <f>D136</f>
        <v>223000</v>
      </c>
      <c r="E134" s="115">
        <f>E135+E136</f>
        <v>1000</v>
      </c>
      <c r="F134" s="98">
        <v>30</v>
      </c>
      <c r="G134" s="176">
        <v>30</v>
      </c>
      <c r="H134" s="109" t="s">
        <v>152</v>
      </c>
      <c r="I134" s="161">
        <v>13812267310</v>
      </c>
      <c r="J134" s="164" t="s">
        <v>38</v>
      </c>
      <c r="K134" s="199" t="s">
        <v>153</v>
      </c>
      <c r="L134" s="157" t="s">
        <v>150</v>
      </c>
      <c r="R134" s="159"/>
    </row>
    <row r="135" spans="1:18" s="158" customFormat="1" ht="30" customHeight="1">
      <c r="A135" s="154"/>
      <c r="B135" s="108" t="s">
        <v>347</v>
      </c>
      <c r="C135" s="97" t="s">
        <v>9</v>
      </c>
      <c r="D135" s="97" t="s">
        <v>9</v>
      </c>
      <c r="E135" s="114">
        <f>'冠名基金收支明细 (2023)'!E120</f>
        <v>14000</v>
      </c>
      <c r="F135" s="98"/>
      <c r="G135" s="176"/>
      <c r="H135" s="109"/>
      <c r="I135" s="161"/>
      <c r="J135" s="164" t="s">
        <v>38</v>
      </c>
      <c r="K135" s="199" t="s">
        <v>153</v>
      </c>
      <c r="L135" s="157" t="s">
        <v>150</v>
      </c>
      <c r="R135" s="159"/>
    </row>
    <row r="136" spans="1:18" s="158" customFormat="1" ht="30" customHeight="1">
      <c r="A136" s="154"/>
      <c r="B136" s="108" t="s">
        <v>431</v>
      </c>
      <c r="C136" s="114">
        <v>210000</v>
      </c>
      <c r="D136" s="114">
        <v>223000</v>
      </c>
      <c r="E136" s="114">
        <f>C136-D136</f>
        <v>-13000</v>
      </c>
      <c r="F136" s="98"/>
      <c r="G136" s="176"/>
      <c r="H136" s="109"/>
      <c r="I136" s="161"/>
      <c r="J136" s="164" t="s">
        <v>38</v>
      </c>
      <c r="K136" s="199" t="s">
        <v>153</v>
      </c>
      <c r="L136" s="157" t="s">
        <v>150</v>
      </c>
    </row>
    <row r="137" spans="1:18" s="158" customFormat="1" ht="30" customHeight="1">
      <c r="A137" s="154" t="s">
        <v>292</v>
      </c>
      <c r="B137" s="116" t="s">
        <v>154</v>
      </c>
      <c r="C137" s="115">
        <f>C139</f>
        <v>180000</v>
      </c>
      <c r="D137" s="115">
        <f>D139</f>
        <v>180000</v>
      </c>
      <c r="E137" s="115">
        <f>E138+E139</f>
        <v>60000</v>
      </c>
      <c r="F137" s="98">
        <v>18</v>
      </c>
      <c r="G137" s="176">
        <v>25</v>
      </c>
      <c r="H137" s="109" t="s">
        <v>399</v>
      </c>
      <c r="I137" s="161">
        <v>13961651000</v>
      </c>
      <c r="J137" s="164" t="s">
        <v>38</v>
      </c>
      <c r="K137" s="199" t="s">
        <v>156</v>
      </c>
      <c r="L137" s="157" t="s">
        <v>150</v>
      </c>
    </row>
    <row r="138" spans="1:18" s="158" customFormat="1" ht="30" customHeight="1">
      <c r="A138" s="154"/>
      <c r="B138" s="108" t="s">
        <v>347</v>
      </c>
      <c r="C138" s="114" t="s">
        <v>9</v>
      </c>
      <c r="D138" s="114" t="s">
        <v>9</v>
      </c>
      <c r="E138" s="114">
        <f>'冠名基金收支明细 (2023)'!E123</f>
        <v>60000</v>
      </c>
      <c r="F138" s="98"/>
      <c r="G138" s="176"/>
      <c r="H138" s="109"/>
      <c r="I138" s="161"/>
      <c r="J138" s="164" t="s">
        <v>38</v>
      </c>
      <c r="K138" s="199" t="s">
        <v>156</v>
      </c>
      <c r="L138" s="157" t="s">
        <v>150</v>
      </c>
    </row>
    <row r="139" spans="1:18" s="158" customFormat="1" ht="30" customHeight="1">
      <c r="A139" s="154"/>
      <c r="B139" s="108" t="s">
        <v>431</v>
      </c>
      <c r="C139" s="114">
        <v>180000</v>
      </c>
      <c r="D139" s="114">
        <v>180000</v>
      </c>
      <c r="E139" s="114">
        <f>C139-D139</f>
        <v>0</v>
      </c>
      <c r="F139" s="98"/>
      <c r="G139" s="176"/>
      <c r="H139" s="109"/>
      <c r="I139" s="161"/>
      <c r="J139" s="164" t="s">
        <v>38</v>
      </c>
      <c r="K139" s="199" t="s">
        <v>156</v>
      </c>
      <c r="L139" s="157" t="s">
        <v>150</v>
      </c>
    </row>
    <row r="140" spans="1:18" s="158" customFormat="1" ht="30" customHeight="1">
      <c r="A140" s="154" t="s">
        <v>293</v>
      </c>
      <c r="B140" s="116" t="s">
        <v>157</v>
      </c>
      <c r="C140" s="115">
        <f>C142</f>
        <v>100000</v>
      </c>
      <c r="D140" s="115">
        <f>D142</f>
        <v>100000</v>
      </c>
      <c r="E140" s="115">
        <f>E141+E142</f>
        <v>0</v>
      </c>
      <c r="F140" s="98">
        <v>6</v>
      </c>
      <c r="G140" s="176">
        <v>25</v>
      </c>
      <c r="H140" s="109" t="s">
        <v>158</v>
      </c>
      <c r="I140" s="161">
        <v>13906150158</v>
      </c>
      <c r="J140" s="164" t="s">
        <v>38</v>
      </c>
      <c r="K140" s="199" t="s">
        <v>159</v>
      </c>
      <c r="L140" s="157" t="s">
        <v>150</v>
      </c>
      <c r="R140" s="159"/>
    </row>
    <row r="141" spans="1:18" s="158" customFormat="1" ht="30" customHeight="1">
      <c r="A141" s="154"/>
      <c r="B141" s="108" t="s">
        <v>347</v>
      </c>
      <c r="C141" s="97" t="s">
        <v>9</v>
      </c>
      <c r="D141" s="97" t="s">
        <v>9</v>
      </c>
      <c r="E141" s="114">
        <f>'冠名基金收支明细 (2023)'!E126</f>
        <v>0</v>
      </c>
      <c r="F141" s="98"/>
      <c r="G141" s="176"/>
      <c r="H141" s="109"/>
      <c r="I141" s="161"/>
      <c r="J141" s="164" t="s">
        <v>38</v>
      </c>
      <c r="K141" s="199" t="s">
        <v>159</v>
      </c>
      <c r="L141" s="157" t="s">
        <v>150</v>
      </c>
      <c r="R141" s="159"/>
    </row>
    <row r="142" spans="1:18" s="158" customFormat="1" ht="30" customHeight="1">
      <c r="A142" s="154"/>
      <c r="B142" s="108" t="s">
        <v>431</v>
      </c>
      <c r="C142" s="114">
        <v>100000</v>
      </c>
      <c r="D142" s="114">
        <v>100000</v>
      </c>
      <c r="E142" s="114">
        <f>C142-D142</f>
        <v>0</v>
      </c>
      <c r="F142" s="98"/>
      <c r="G142" s="176"/>
      <c r="H142" s="109"/>
      <c r="I142" s="161"/>
      <c r="J142" s="164" t="s">
        <v>38</v>
      </c>
      <c r="K142" s="199" t="s">
        <v>159</v>
      </c>
      <c r="L142" s="157" t="s">
        <v>150</v>
      </c>
    </row>
    <row r="143" spans="1:18" s="158" customFormat="1" ht="30" customHeight="1">
      <c r="A143" s="154" t="s">
        <v>294</v>
      </c>
      <c r="B143" s="116" t="s">
        <v>160</v>
      </c>
      <c r="C143" s="115">
        <f>C145</f>
        <v>304500</v>
      </c>
      <c r="D143" s="115">
        <f>D145</f>
        <v>494000</v>
      </c>
      <c r="E143" s="115">
        <f>E144+E145</f>
        <v>291100</v>
      </c>
      <c r="F143" s="98">
        <v>38</v>
      </c>
      <c r="G143" s="176">
        <v>40</v>
      </c>
      <c r="H143" s="109" t="s">
        <v>161</v>
      </c>
      <c r="I143" s="161">
        <v>13906172858</v>
      </c>
      <c r="J143" s="164" t="s">
        <v>38</v>
      </c>
      <c r="K143" s="199" t="s">
        <v>162</v>
      </c>
      <c r="L143" s="157" t="s">
        <v>150</v>
      </c>
    </row>
    <row r="144" spans="1:18" s="158" customFormat="1" ht="30" customHeight="1">
      <c r="A144" s="154"/>
      <c r="B144" s="108" t="s">
        <v>347</v>
      </c>
      <c r="C144" s="97" t="s">
        <v>9</v>
      </c>
      <c r="D144" s="97" t="s">
        <v>9</v>
      </c>
      <c r="E144" s="114">
        <f>'冠名基金收支明细 (2023)'!E129</f>
        <v>480600</v>
      </c>
      <c r="F144" s="98"/>
      <c r="G144" s="176"/>
      <c r="H144" s="109"/>
      <c r="I144" s="161"/>
      <c r="J144" s="164" t="s">
        <v>38</v>
      </c>
      <c r="K144" s="199" t="s">
        <v>162</v>
      </c>
      <c r="L144" s="157" t="s">
        <v>150</v>
      </c>
    </row>
    <row r="145" spans="1:14" s="158" customFormat="1" ht="30" customHeight="1">
      <c r="A145" s="154"/>
      <c r="B145" s="108" t="s">
        <v>431</v>
      </c>
      <c r="C145" s="114">
        <v>304500</v>
      </c>
      <c r="D145" s="114">
        <v>494000</v>
      </c>
      <c r="E145" s="114">
        <f>C145-D145</f>
        <v>-189500</v>
      </c>
      <c r="F145" s="98"/>
      <c r="G145" s="176"/>
      <c r="H145" s="109"/>
      <c r="I145" s="161"/>
      <c r="J145" s="164" t="s">
        <v>38</v>
      </c>
      <c r="K145" s="199" t="s">
        <v>162</v>
      </c>
      <c r="L145" s="157" t="s">
        <v>150</v>
      </c>
    </row>
    <row r="146" spans="1:14" s="158" customFormat="1" ht="30" customHeight="1">
      <c r="A146" s="154" t="s">
        <v>295</v>
      </c>
      <c r="B146" s="116" t="s">
        <v>163</v>
      </c>
      <c r="C146" s="115">
        <f>C148</f>
        <v>0</v>
      </c>
      <c r="D146" s="115">
        <f>D148</f>
        <v>0</v>
      </c>
      <c r="E146" s="115">
        <f>E147+E148</f>
        <v>0</v>
      </c>
      <c r="F146" s="98">
        <v>15</v>
      </c>
      <c r="G146" s="176">
        <v>20</v>
      </c>
      <c r="H146" s="109" t="s">
        <v>164</v>
      </c>
      <c r="I146" s="161">
        <v>13861708930</v>
      </c>
      <c r="J146" s="164" t="s">
        <v>38</v>
      </c>
      <c r="K146" s="199" t="s">
        <v>165</v>
      </c>
      <c r="L146" s="157" t="s">
        <v>150</v>
      </c>
    </row>
    <row r="147" spans="1:14" s="158" customFormat="1" ht="30" customHeight="1">
      <c r="A147" s="230"/>
      <c r="B147" s="108" t="s">
        <v>347</v>
      </c>
      <c r="C147" s="99" t="s">
        <v>9</v>
      </c>
      <c r="D147" s="99" t="s">
        <v>9</v>
      </c>
      <c r="E147" s="114">
        <f>'冠名基金收支明细 (2023)'!E132</f>
        <v>0</v>
      </c>
      <c r="F147" s="98"/>
      <c r="G147" s="176"/>
      <c r="H147" s="109"/>
      <c r="I147" s="161"/>
      <c r="J147" s="164" t="s">
        <v>38</v>
      </c>
      <c r="K147" s="199" t="s">
        <v>165</v>
      </c>
      <c r="L147" s="157" t="s">
        <v>150</v>
      </c>
    </row>
    <row r="148" spans="1:14" s="158" customFormat="1" ht="30" customHeight="1">
      <c r="A148" s="154"/>
      <c r="B148" s="108" t="s">
        <v>431</v>
      </c>
      <c r="C148" s="114">
        <v>0</v>
      </c>
      <c r="D148" s="114">
        <v>0</v>
      </c>
      <c r="E148" s="114">
        <f>C148-D148</f>
        <v>0</v>
      </c>
      <c r="F148" s="98"/>
      <c r="G148" s="176"/>
      <c r="H148" s="109"/>
      <c r="I148" s="161"/>
      <c r="J148" s="164" t="s">
        <v>38</v>
      </c>
      <c r="K148" s="199" t="s">
        <v>165</v>
      </c>
      <c r="L148" s="157" t="s">
        <v>150</v>
      </c>
    </row>
    <row r="149" spans="1:14" ht="30" customHeight="1">
      <c r="A149" s="154" t="s">
        <v>296</v>
      </c>
      <c r="B149" s="116" t="s">
        <v>166</v>
      </c>
      <c r="C149" s="115">
        <f>C151</f>
        <v>263000</v>
      </c>
      <c r="D149" s="115">
        <f>D151</f>
        <v>261000</v>
      </c>
      <c r="E149" s="115">
        <f>E150+E151</f>
        <v>4000</v>
      </c>
      <c r="F149" s="98">
        <v>8</v>
      </c>
      <c r="G149" s="176">
        <v>20</v>
      </c>
      <c r="H149" s="109" t="s">
        <v>167</v>
      </c>
      <c r="I149" s="161">
        <v>13812030518</v>
      </c>
      <c r="J149" s="164" t="s">
        <v>38</v>
      </c>
      <c r="K149" s="199" t="s">
        <v>168</v>
      </c>
      <c r="L149" s="157" t="s">
        <v>150</v>
      </c>
    </row>
    <row r="150" spans="1:14" ht="30" customHeight="1">
      <c r="A150" s="154"/>
      <c r="B150" s="108" t="s">
        <v>347</v>
      </c>
      <c r="C150" s="97" t="s">
        <v>9</v>
      </c>
      <c r="D150" s="97" t="s">
        <v>9</v>
      </c>
      <c r="E150" s="114">
        <f>'冠名基金收支明细 (2023)'!E135</f>
        <v>2000</v>
      </c>
      <c r="F150" s="98"/>
      <c r="G150" s="176"/>
      <c r="H150" s="109"/>
      <c r="I150" s="161"/>
      <c r="J150" s="164" t="s">
        <v>38</v>
      </c>
      <c r="K150" s="199" t="s">
        <v>168</v>
      </c>
      <c r="L150" s="157" t="s">
        <v>150</v>
      </c>
    </row>
    <row r="151" spans="1:14" ht="30" customHeight="1">
      <c r="A151" s="154"/>
      <c r="B151" s="108" t="s">
        <v>431</v>
      </c>
      <c r="C151" s="114">
        <v>263000</v>
      </c>
      <c r="D151" s="114">
        <v>261000</v>
      </c>
      <c r="E151" s="114">
        <f>C151-D151</f>
        <v>2000</v>
      </c>
      <c r="F151" s="98"/>
      <c r="G151" s="176"/>
      <c r="H151" s="109"/>
      <c r="I151" s="161"/>
      <c r="J151" s="164" t="s">
        <v>38</v>
      </c>
      <c r="K151" s="199" t="s">
        <v>168</v>
      </c>
      <c r="L151" s="157" t="s">
        <v>150</v>
      </c>
    </row>
    <row r="152" spans="1:14" ht="30" customHeight="1">
      <c r="A152" s="154" t="s">
        <v>297</v>
      </c>
      <c r="B152" s="116" t="s">
        <v>169</v>
      </c>
      <c r="C152" s="115">
        <f>C154</f>
        <v>0</v>
      </c>
      <c r="D152" s="115">
        <f>D154</f>
        <v>0</v>
      </c>
      <c r="E152" s="115">
        <f>E153+E154</f>
        <v>30000</v>
      </c>
      <c r="F152" s="98">
        <v>10</v>
      </c>
      <c r="G152" s="176">
        <v>20</v>
      </c>
      <c r="H152" s="109" t="s">
        <v>170</v>
      </c>
      <c r="I152" s="161">
        <v>13906182608</v>
      </c>
      <c r="J152" s="164" t="s">
        <v>38</v>
      </c>
      <c r="K152" s="199" t="s">
        <v>171</v>
      </c>
      <c r="L152" s="157" t="s">
        <v>150</v>
      </c>
    </row>
    <row r="153" spans="1:14" ht="30" customHeight="1">
      <c r="A153" s="154"/>
      <c r="B153" s="108" t="s">
        <v>347</v>
      </c>
      <c r="C153" s="114">
        <v>0</v>
      </c>
      <c r="D153" s="114">
        <v>0</v>
      </c>
      <c r="E153" s="114">
        <f>'冠名基金收支明细 (2023)'!E138</f>
        <v>30000</v>
      </c>
      <c r="F153" s="98"/>
      <c r="G153" s="176"/>
      <c r="H153" s="109"/>
      <c r="I153" s="161"/>
      <c r="J153" s="164" t="s">
        <v>38</v>
      </c>
      <c r="K153" s="199" t="s">
        <v>171</v>
      </c>
      <c r="L153" s="157" t="s">
        <v>150</v>
      </c>
    </row>
    <row r="154" spans="1:14" ht="30" customHeight="1">
      <c r="A154" s="154"/>
      <c r="B154" s="108" t="s">
        <v>431</v>
      </c>
      <c r="C154" s="114">
        <v>0</v>
      </c>
      <c r="D154" s="114">
        <v>0</v>
      </c>
      <c r="E154" s="114">
        <f>C154-D154</f>
        <v>0</v>
      </c>
      <c r="F154" s="98"/>
      <c r="G154" s="176"/>
      <c r="H154" s="109"/>
      <c r="I154" s="161"/>
      <c r="J154" s="164" t="s">
        <v>38</v>
      </c>
      <c r="K154" s="199" t="s">
        <v>171</v>
      </c>
      <c r="L154" s="157" t="s">
        <v>150</v>
      </c>
    </row>
    <row r="155" spans="1:14" ht="30" customHeight="1">
      <c r="A155" s="154" t="s">
        <v>350</v>
      </c>
      <c r="B155" s="104" t="s">
        <v>301</v>
      </c>
      <c r="C155" s="96">
        <f>C157</f>
        <v>1065000</v>
      </c>
      <c r="D155" s="96">
        <f>D157</f>
        <v>1065000</v>
      </c>
      <c r="E155" s="96">
        <f>E156+E157</f>
        <v>0</v>
      </c>
      <c r="F155" s="98"/>
      <c r="G155" s="176"/>
      <c r="H155" s="109"/>
      <c r="I155" s="161"/>
      <c r="J155" s="113" t="s">
        <v>173</v>
      </c>
      <c r="K155" s="199" t="s">
        <v>165</v>
      </c>
      <c r="L155" s="157" t="s">
        <v>340</v>
      </c>
    </row>
    <row r="156" spans="1:14" ht="30" customHeight="1">
      <c r="A156" s="154"/>
      <c r="B156" s="108" t="s">
        <v>347</v>
      </c>
      <c r="C156" s="97" t="s">
        <v>9</v>
      </c>
      <c r="D156" s="97" t="s">
        <v>9</v>
      </c>
      <c r="E156" s="98">
        <f>'冠名基金收支明细 (2023)'!E141</f>
        <v>0</v>
      </c>
      <c r="F156" s="98"/>
      <c r="G156" s="176"/>
      <c r="H156" s="109"/>
      <c r="I156" s="161"/>
      <c r="J156" s="164" t="s">
        <v>173</v>
      </c>
      <c r="K156" s="199" t="s">
        <v>165</v>
      </c>
      <c r="L156" s="157" t="s">
        <v>340</v>
      </c>
    </row>
    <row r="157" spans="1:14" ht="30" customHeight="1">
      <c r="A157" s="154"/>
      <c r="B157" s="108" t="s">
        <v>431</v>
      </c>
      <c r="C157" s="98">
        <v>1065000</v>
      </c>
      <c r="D157" s="98">
        <v>1065000</v>
      </c>
      <c r="E157" s="98">
        <f>C157-D157</f>
        <v>0</v>
      </c>
      <c r="F157" s="98"/>
      <c r="G157" s="176"/>
      <c r="H157" s="109"/>
      <c r="I157" s="161"/>
      <c r="J157" s="164" t="s">
        <v>173</v>
      </c>
      <c r="K157" s="199" t="s">
        <v>165</v>
      </c>
      <c r="L157" s="157" t="s">
        <v>340</v>
      </c>
    </row>
    <row r="158" spans="1:14" ht="30" customHeight="1">
      <c r="A158" s="154" t="s">
        <v>500</v>
      </c>
      <c r="B158" s="217" t="s">
        <v>448</v>
      </c>
      <c r="C158" s="96">
        <f>C159</f>
        <v>60000</v>
      </c>
      <c r="D158" s="96">
        <f>D159</f>
        <v>60000</v>
      </c>
      <c r="E158" s="96">
        <f>E159</f>
        <v>0</v>
      </c>
      <c r="F158" s="155"/>
      <c r="G158" s="155"/>
      <c r="H158" s="155"/>
      <c r="I158" s="155"/>
      <c r="J158" s="113" t="s">
        <v>401</v>
      </c>
      <c r="K158" s="232" t="s">
        <v>449</v>
      </c>
      <c r="L158" s="157" t="s">
        <v>494</v>
      </c>
    </row>
    <row r="159" spans="1:14" ht="30" customHeight="1">
      <c r="A159" s="154"/>
      <c r="B159" s="110" t="s">
        <v>431</v>
      </c>
      <c r="C159" s="98">
        <v>60000</v>
      </c>
      <c r="D159" s="98">
        <v>60000</v>
      </c>
      <c r="E159" s="98">
        <f>C159-D159</f>
        <v>0</v>
      </c>
      <c r="F159" s="231"/>
      <c r="G159" s="231"/>
      <c r="H159" s="231"/>
      <c r="I159" s="231"/>
      <c r="J159" s="164" t="s">
        <v>401</v>
      </c>
      <c r="K159" s="232" t="s">
        <v>449</v>
      </c>
      <c r="L159" s="157"/>
    </row>
    <row r="160" spans="1:14" ht="30" customHeight="1">
      <c r="A160" s="154" t="s">
        <v>504</v>
      </c>
      <c r="B160" s="217" t="s">
        <v>481</v>
      </c>
      <c r="C160" s="96">
        <f>C161</f>
        <v>100000</v>
      </c>
      <c r="D160" s="96">
        <f>D161</f>
        <v>0</v>
      </c>
      <c r="E160" s="96">
        <f>E161</f>
        <v>100000</v>
      </c>
      <c r="F160" s="231"/>
      <c r="G160" s="231"/>
      <c r="H160" s="231"/>
      <c r="I160" s="231"/>
      <c r="J160" s="113" t="s">
        <v>483</v>
      </c>
      <c r="K160" s="161" t="s">
        <v>480</v>
      </c>
      <c r="L160" s="157" t="s">
        <v>496</v>
      </c>
      <c r="N160" s="151"/>
    </row>
    <row r="161" spans="1:12" ht="30" customHeight="1">
      <c r="A161" s="154"/>
      <c r="B161" s="110" t="s">
        <v>482</v>
      </c>
      <c r="C161" s="98">
        <v>100000</v>
      </c>
      <c r="D161" s="98">
        <v>0</v>
      </c>
      <c r="E161" s="98">
        <f>C161-D161</f>
        <v>100000</v>
      </c>
      <c r="F161" s="231"/>
      <c r="G161" s="231"/>
      <c r="H161" s="231"/>
      <c r="I161" s="231"/>
      <c r="J161" s="164"/>
      <c r="K161" s="161" t="s">
        <v>480</v>
      </c>
      <c r="L161" s="157"/>
    </row>
    <row r="162" spans="1:12" ht="30" customHeight="1">
      <c r="A162" s="154" t="s">
        <v>505</v>
      </c>
      <c r="B162" s="217" t="s">
        <v>475</v>
      </c>
      <c r="C162" s="96">
        <f>C163</f>
        <v>100000</v>
      </c>
      <c r="D162" s="96">
        <f>D163</f>
        <v>100000</v>
      </c>
      <c r="E162" s="96">
        <f>E163</f>
        <v>0</v>
      </c>
      <c r="F162" s="155"/>
      <c r="G162" s="155"/>
      <c r="H162" s="155"/>
      <c r="I162" s="155"/>
      <c r="J162" s="113" t="s">
        <v>401</v>
      </c>
      <c r="K162" s="161" t="s">
        <v>477</v>
      </c>
      <c r="L162" s="157" t="s">
        <v>497</v>
      </c>
    </row>
    <row r="163" spans="1:12" ht="30" customHeight="1">
      <c r="A163" s="154"/>
      <c r="B163" s="110" t="s">
        <v>472</v>
      </c>
      <c r="C163" s="98">
        <v>100000</v>
      </c>
      <c r="D163" s="98">
        <v>100000</v>
      </c>
      <c r="E163" s="98">
        <f>C163-D163</f>
        <v>0</v>
      </c>
      <c r="F163" s="231"/>
      <c r="G163" s="231"/>
      <c r="H163" s="231"/>
      <c r="I163" s="231"/>
      <c r="J163" s="164" t="s">
        <v>401</v>
      </c>
      <c r="K163" s="161" t="s">
        <v>476</v>
      </c>
      <c r="L163" s="157"/>
    </row>
    <row r="164" spans="1:12" ht="30" customHeight="1">
      <c r="A164" s="154" t="s">
        <v>506</v>
      </c>
      <c r="B164" s="217" t="s">
        <v>458</v>
      </c>
      <c r="C164" s="96">
        <f>C165</f>
        <v>200000</v>
      </c>
      <c r="D164" s="96">
        <f>D165</f>
        <v>0</v>
      </c>
      <c r="E164" s="96">
        <f>E165</f>
        <v>200000</v>
      </c>
      <c r="F164" s="155"/>
      <c r="G164" s="155"/>
      <c r="H164" s="155"/>
      <c r="I164" s="155"/>
      <c r="J164" s="113" t="s">
        <v>401</v>
      </c>
      <c r="K164" s="161" t="s">
        <v>459</v>
      </c>
      <c r="L164" s="157" t="s">
        <v>487</v>
      </c>
    </row>
    <row r="165" spans="1:12" ht="30" customHeight="1">
      <c r="A165" s="154"/>
      <c r="B165" s="110" t="s">
        <v>431</v>
      </c>
      <c r="C165" s="98">
        <v>200000</v>
      </c>
      <c r="D165" s="98">
        <v>0</v>
      </c>
      <c r="E165" s="98">
        <f>C165-D165</f>
        <v>200000</v>
      </c>
      <c r="F165" s="231"/>
      <c r="G165" s="231"/>
      <c r="H165" s="231"/>
      <c r="I165" s="231"/>
      <c r="J165" s="164" t="s">
        <v>401</v>
      </c>
      <c r="K165" s="161" t="s">
        <v>459</v>
      </c>
      <c r="L165" s="157"/>
    </row>
    <row r="166" spans="1:12" s="158" customFormat="1" ht="30" customHeight="1">
      <c r="A166" s="154" t="s">
        <v>179</v>
      </c>
      <c r="B166" s="104" t="s">
        <v>415</v>
      </c>
      <c r="C166" s="96">
        <f>C168</f>
        <v>720000</v>
      </c>
      <c r="D166" s="96">
        <f>D168</f>
        <v>775815</v>
      </c>
      <c r="E166" s="96">
        <f>E167+E168</f>
        <v>201103</v>
      </c>
      <c r="F166" s="96">
        <v>64</v>
      </c>
      <c r="G166" s="160">
        <v>400</v>
      </c>
      <c r="H166" s="109" t="s">
        <v>181</v>
      </c>
      <c r="I166" s="161">
        <v>13801493939</v>
      </c>
      <c r="J166" s="113" t="s">
        <v>93</v>
      </c>
      <c r="K166" s="199" t="s">
        <v>182</v>
      </c>
      <c r="L166" s="157" t="s">
        <v>183</v>
      </c>
    </row>
    <row r="167" spans="1:12" s="158" customFormat="1" ht="30" customHeight="1">
      <c r="A167" s="163"/>
      <c r="B167" s="110" t="s">
        <v>347</v>
      </c>
      <c r="C167" s="97" t="s">
        <v>9</v>
      </c>
      <c r="D167" s="97" t="s">
        <v>9</v>
      </c>
      <c r="E167" s="98">
        <f>'冠名基金收支明细 (2023)'!E144</f>
        <v>256918</v>
      </c>
      <c r="F167" s="96"/>
      <c r="G167" s="160"/>
      <c r="H167" s="109"/>
      <c r="I167" s="161"/>
      <c r="J167" s="164" t="s">
        <v>93</v>
      </c>
      <c r="K167" s="199" t="s">
        <v>182</v>
      </c>
      <c r="L167" s="157" t="s">
        <v>183</v>
      </c>
    </row>
    <row r="168" spans="1:12" s="158" customFormat="1" ht="30" customHeight="1">
      <c r="A168" s="163"/>
      <c r="B168" s="110" t="s">
        <v>431</v>
      </c>
      <c r="C168" s="98">
        <v>720000</v>
      </c>
      <c r="D168" s="98">
        <f>678408+97407</f>
        <v>775815</v>
      </c>
      <c r="E168" s="98">
        <f>C168-D168</f>
        <v>-55815</v>
      </c>
      <c r="F168" s="96"/>
      <c r="G168" s="160"/>
      <c r="H168" s="109"/>
      <c r="I168" s="161"/>
      <c r="J168" s="164" t="s">
        <v>93</v>
      </c>
      <c r="K168" s="199" t="s">
        <v>182</v>
      </c>
      <c r="L168" s="157" t="s">
        <v>183</v>
      </c>
    </row>
    <row r="169" spans="1:12" s="158" customFormat="1" ht="30" customHeight="1">
      <c r="A169" s="154" t="s">
        <v>184</v>
      </c>
      <c r="B169" s="104" t="s">
        <v>416</v>
      </c>
      <c r="C169" s="96">
        <f>C171</f>
        <v>400000</v>
      </c>
      <c r="D169" s="96">
        <f>D171</f>
        <v>412500</v>
      </c>
      <c r="E169" s="96">
        <f>E170+E171</f>
        <v>133500</v>
      </c>
      <c r="F169" s="96">
        <v>40</v>
      </c>
      <c r="G169" s="160">
        <v>195</v>
      </c>
      <c r="H169" s="109" t="s">
        <v>186</v>
      </c>
      <c r="I169" s="161">
        <v>13961104728</v>
      </c>
      <c r="J169" s="113" t="s">
        <v>187</v>
      </c>
      <c r="K169" s="199" t="s">
        <v>188</v>
      </c>
      <c r="L169" s="157" t="s">
        <v>189</v>
      </c>
    </row>
    <row r="170" spans="1:12" s="158" customFormat="1" ht="30" customHeight="1">
      <c r="A170" s="163"/>
      <c r="B170" s="110" t="s">
        <v>347</v>
      </c>
      <c r="C170" s="97" t="s">
        <v>9</v>
      </c>
      <c r="D170" s="97" t="s">
        <v>9</v>
      </c>
      <c r="E170" s="98">
        <f>'冠名基金收支明细 (2023)'!E147</f>
        <v>146000</v>
      </c>
      <c r="F170" s="96"/>
      <c r="G170" s="160"/>
      <c r="H170" s="109"/>
      <c r="I170" s="161"/>
      <c r="J170" s="164" t="s">
        <v>187</v>
      </c>
      <c r="K170" s="199" t="s">
        <v>188</v>
      </c>
      <c r="L170" s="157" t="s">
        <v>189</v>
      </c>
    </row>
    <row r="171" spans="1:12" s="158" customFormat="1" ht="30" customHeight="1">
      <c r="A171" s="163"/>
      <c r="B171" s="110" t="s">
        <v>431</v>
      </c>
      <c r="C171" s="98">
        <v>400000</v>
      </c>
      <c r="D171" s="98">
        <v>412500</v>
      </c>
      <c r="E171" s="98">
        <f>C171-D171</f>
        <v>-12500</v>
      </c>
      <c r="F171" s="96"/>
      <c r="G171" s="160"/>
      <c r="H171" s="109"/>
      <c r="I171" s="161"/>
      <c r="J171" s="164" t="s">
        <v>187</v>
      </c>
      <c r="K171" s="199" t="s">
        <v>188</v>
      </c>
      <c r="L171" s="157" t="s">
        <v>189</v>
      </c>
    </row>
    <row r="172" spans="1:12" s="158" customFormat="1" ht="30" customHeight="1">
      <c r="A172" s="154" t="s">
        <v>190</v>
      </c>
      <c r="B172" s="104" t="s">
        <v>417</v>
      </c>
      <c r="C172" s="96">
        <f>C174</f>
        <v>650000</v>
      </c>
      <c r="D172" s="96">
        <f>D174</f>
        <v>657800</v>
      </c>
      <c r="E172" s="96">
        <f>E173+E174</f>
        <v>42960</v>
      </c>
      <c r="F172" s="96">
        <v>50</v>
      </c>
      <c r="G172" s="160">
        <v>55</v>
      </c>
      <c r="H172" s="109" t="s">
        <v>186</v>
      </c>
      <c r="I172" s="161">
        <v>13961104728</v>
      </c>
      <c r="J172" s="113" t="s">
        <v>192</v>
      </c>
      <c r="K172" s="199" t="s">
        <v>188</v>
      </c>
      <c r="L172" s="157" t="s">
        <v>193</v>
      </c>
    </row>
    <row r="173" spans="1:12" s="158" customFormat="1" ht="30" customHeight="1">
      <c r="A173" s="163"/>
      <c r="B173" s="110" t="s">
        <v>347</v>
      </c>
      <c r="C173" s="97" t="s">
        <v>9</v>
      </c>
      <c r="D173" s="97" t="s">
        <v>9</v>
      </c>
      <c r="E173" s="98">
        <f>'冠名基金收支明细 (2023)'!E150</f>
        <v>50760</v>
      </c>
      <c r="F173" s="96"/>
      <c r="G173" s="160"/>
      <c r="H173" s="109"/>
      <c r="I173" s="161"/>
      <c r="J173" s="164" t="s">
        <v>192</v>
      </c>
      <c r="K173" s="199" t="s">
        <v>188</v>
      </c>
      <c r="L173" s="157" t="s">
        <v>193</v>
      </c>
    </row>
    <row r="174" spans="1:12" s="158" customFormat="1" ht="30" customHeight="1">
      <c r="A174" s="163"/>
      <c r="B174" s="110" t="s">
        <v>431</v>
      </c>
      <c r="C174" s="98">
        <v>650000</v>
      </c>
      <c r="D174" s="98">
        <v>657800</v>
      </c>
      <c r="E174" s="98">
        <f>C174-D174</f>
        <v>-7800</v>
      </c>
      <c r="F174" s="96"/>
      <c r="G174" s="160"/>
      <c r="H174" s="109"/>
      <c r="I174" s="161"/>
      <c r="J174" s="164" t="s">
        <v>192</v>
      </c>
      <c r="K174" s="199" t="s">
        <v>188</v>
      </c>
      <c r="L174" s="157" t="s">
        <v>193</v>
      </c>
    </row>
    <row r="175" spans="1:12" ht="30" customHeight="1">
      <c r="A175" s="154" t="s">
        <v>498</v>
      </c>
      <c r="B175" s="217" t="s">
        <v>407</v>
      </c>
      <c r="C175" s="96">
        <f>C177</f>
        <v>450000</v>
      </c>
      <c r="D175" s="96">
        <f>D177</f>
        <v>150000</v>
      </c>
      <c r="E175" s="96">
        <f>E176+E177</f>
        <v>400000</v>
      </c>
      <c r="F175" s="98"/>
      <c r="G175" s="176"/>
      <c r="H175" s="109"/>
      <c r="I175" s="161"/>
      <c r="J175" s="113" t="s">
        <v>401</v>
      </c>
      <c r="K175" s="161" t="s">
        <v>408</v>
      </c>
      <c r="L175" s="157" t="s">
        <v>428</v>
      </c>
    </row>
    <row r="176" spans="1:12" ht="30" customHeight="1">
      <c r="A176" s="154"/>
      <c r="B176" s="110" t="s">
        <v>347</v>
      </c>
      <c r="C176" s="97" t="s">
        <v>9</v>
      </c>
      <c r="D176" s="97" t="s">
        <v>9</v>
      </c>
      <c r="E176" s="96">
        <f>'冠名基金收支明细 (2023)'!E228</f>
        <v>100000</v>
      </c>
      <c r="F176" s="98"/>
      <c r="G176" s="176"/>
      <c r="H176" s="109"/>
      <c r="I176" s="161"/>
      <c r="J176" s="164" t="s">
        <v>401</v>
      </c>
      <c r="K176" s="161" t="s">
        <v>408</v>
      </c>
      <c r="L176" s="157" t="s">
        <v>428</v>
      </c>
    </row>
    <row r="177" spans="1:12" ht="30" customHeight="1">
      <c r="A177" s="154"/>
      <c r="B177" s="110" t="s">
        <v>431</v>
      </c>
      <c r="C177" s="98">
        <v>450000</v>
      </c>
      <c r="D177" s="98">
        <v>150000</v>
      </c>
      <c r="E177" s="98">
        <f>C177-D177</f>
        <v>300000</v>
      </c>
      <c r="F177" s="231"/>
      <c r="G177" s="231"/>
      <c r="H177" s="231"/>
      <c r="I177" s="231"/>
      <c r="J177" s="164" t="s">
        <v>187</v>
      </c>
      <c r="K177" s="161" t="s">
        <v>408</v>
      </c>
      <c r="L177" s="157" t="s">
        <v>428</v>
      </c>
    </row>
    <row r="178" spans="1:12" s="158" customFormat="1" ht="30" customHeight="1">
      <c r="A178" s="154" t="s">
        <v>196</v>
      </c>
      <c r="B178" s="104" t="s">
        <v>418</v>
      </c>
      <c r="C178" s="96">
        <f>C180</f>
        <v>0</v>
      </c>
      <c r="D178" s="96">
        <f>D180</f>
        <v>42400</v>
      </c>
      <c r="E178" s="96">
        <f>E179+E180</f>
        <v>7452.5</v>
      </c>
      <c r="F178" s="96">
        <v>12</v>
      </c>
      <c r="G178" s="160">
        <v>130</v>
      </c>
      <c r="H178" s="109" t="s">
        <v>198</v>
      </c>
      <c r="I178" s="161">
        <v>13706203808</v>
      </c>
      <c r="J178" s="113" t="s">
        <v>187</v>
      </c>
      <c r="K178" s="199" t="s">
        <v>199</v>
      </c>
      <c r="L178" s="157" t="s">
        <v>200</v>
      </c>
    </row>
    <row r="179" spans="1:12" s="158" customFormat="1" ht="30" customHeight="1">
      <c r="A179" s="163"/>
      <c r="B179" s="109" t="s">
        <v>347</v>
      </c>
      <c r="C179" s="97" t="s">
        <v>9</v>
      </c>
      <c r="D179" s="97" t="s">
        <v>9</v>
      </c>
      <c r="E179" s="98">
        <f>'冠名基金收支明细 (2023)'!E153</f>
        <v>49852.5</v>
      </c>
      <c r="F179" s="96"/>
      <c r="G179" s="160"/>
      <c r="H179" s="109"/>
      <c r="I179" s="161"/>
      <c r="J179" s="164" t="s">
        <v>187</v>
      </c>
      <c r="K179" s="199" t="s">
        <v>199</v>
      </c>
      <c r="L179" s="157" t="s">
        <v>200</v>
      </c>
    </row>
    <row r="180" spans="1:12" s="158" customFormat="1" ht="30" customHeight="1">
      <c r="A180" s="163"/>
      <c r="B180" s="110" t="s">
        <v>431</v>
      </c>
      <c r="C180" s="98">
        <v>0</v>
      </c>
      <c r="D180" s="98">
        <v>42400</v>
      </c>
      <c r="E180" s="98">
        <f>C180-D180</f>
        <v>-42400</v>
      </c>
      <c r="F180" s="96"/>
      <c r="G180" s="160"/>
      <c r="H180" s="109"/>
      <c r="I180" s="161"/>
      <c r="J180" s="164" t="s">
        <v>187</v>
      </c>
      <c r="K180" s="199" t="s">
        <v>199</v>
      </c>
      <c r="L180" s="157" t="s">
        <v>200</v>
      </c>
    </row>
    <row r="181" spans="1:12" s="158" customFormat="1" ht="30" customHeight="1">
      <c r="A181" s="154" t="s">
        <v>201</v>
      </c>
      <c r="B181" s="104" t="s">
        <v>202</v>
      </c>
      <c r="C181" s="96">
        <f>C182+C185+C188+C191+C194+C197+C200</f>
        <v>100000</v>
      </c>
      <c r="D181" s="96">
        <f>D182+D185+D188+D191+D194+D197+D200</f>
        <v>0</v>
      </c>
      <c r="E181" s="96">
        <f>E182+E185+E188+E191+E194+E197+E200</f>
        <v>100000</v>
      </c>
      <c r="F181" s="96"/>
      <c r="G181" s="160"/>
      <c r="H181" s="109"/>
      <c r="I181" s="161"/>
      <c r="J181" s="113" t="s">
        <v>10</v>
      </c>
      <c r="K181" s="199" t="s">
        <v>203</v>
      </c>
      <c r="L181" s="157" t="s">
        <v>204</v>
      </c>
    </row>
    <row r="182" spans="1:12" s="158" customFormat="1" ht="30" customHeight="1">
      <c r="A182" s="163"/>
      <c r="B182" s="116" t="s">
        <v>205</v>
      </c>
      <c r="C182" s="115">
        <f>C184</f>
        <v>0</v>
      </c>
      <c r="D182" s="115">
        <f>D184</f>
        <v>0</v>
      </c>
      <c r="E182" s="115">
        <f>E183+E184</f>
        <v>0</v>
      </c>
      <c r="F182" s="96"/>
      <c r="G182" s="160"/>
      <c r="H182" s="109"/>
      <c r="I182" s="161"/>
      <c r="J182" s="164" t="s">
        <v>10</v>
      </c>
      <c r="K182" s="199" t="s">
        <v>206</v>
      </c>
      <c r="L182" s="157" t="s">
        <v>204</v>
      </c>
    </row>
    <row r="183" spans="1:12" s="158" customFormat="1" ht="30" customHeight="1">
      <c r="A183" s="163"/>
      <c r="B183" s="116" t="s">
        <v>347</v>
      </c>
      <c r="C183" s="118" t="s">
        <v>9</v>
      </c>
      <c r="D183" s="118" t="s">
        <v>9</v>
      </c>
      <c r="E183" s="114">
        <f>'冠名基金收支明细 (2023)'!E157</f>
        <v>0</v>
      </c>
      <c r="F183" s="96"/>
      <c r="G183" s="160"/>
      <c r="H183" s="109"/>
      <c r="I183" s="161"/>
      <c r="J183" s="164" t="s">
        <v>10</v>
      </c>
      <c r="K183" s="199" t="s">
        <v>206</v>
      </c>
      <c r="L183" s="157" t="s">
        <v>204</v>
      </c>
    </row>
    <row r="184" spans="1:12" s="158" customFormat="1" ht="30" customHeight="1">
      <c r="A184" s="163"/>
      <c r="B184" s="117" t="s">
        <v>431</v>
      </c>
      <c r="C184" s="114">
        <v>0</v>
      </c>
      <c r="D184" s="114">
        <v>0</v>
      </c>
      <c r="E184" s="114">
        <f>C184-D184</f>
        <v>0</v>
      </c>
      <c r="F184" s="96"/>
      <c r="G184" s="160"/>
      <c r="H184" s="109"/>
      <c r="I184" s="161"/>
      <c r="J184" s="164" t="s">
        <v>10</v>
      </c>
      <c r="K184" s="199" t="s">
        <v>206</v>
      </c>
      <c r="L184" s="157" t="s">
        <v>204</v>
      </c>
    </row>
    <row r="185" spans="1:12" s="158" customFormat="1" ht="30" customHeight="1">
      <c r="A185" s="163"/>
      <c r="B185" s="116" t="s">
        <v>207</v>
      </c>
      <c r="C185" s="115">
        <f>C187</f>
        <v>100000</v>
      </c>
      <c r="D185" s="115">
        <f>D187</f>
        <v>0</v>
      </c>
      <c r="E185" s="115">
        <f>E186+E187</f>
        <v>100000</v>
      </c>
      <c r="F185" s="96"/>
      <c r="G185" s="160"/>
      <c r="H185" s="109"/>
      <c r="I185" s="161"/>
      <c r="J185" s="164" t="s">
        <v>10</v>
      </c>
      <c r="K185" s="199" t="s">
        <v>208</v>
      </c>
      <c r="L185" s="157" t="s">
        <v>204</v>
      </c>
    </row>
    <row r="186" spans="1:12" s="158" customFormat="1" ht="30" customHeight="1">
      <c r="A186" s="163"/>
      <c r="B186" s="116" t="s">
        <v>347</v>
      </c>
      <c r="C186" s="118" t="s">
        <v>9</v>
      </c>
      <c r="D186" s="118" t="s">
        <v>9</v>
      </c>
      <c r="E186" s="114">
        <f>'冠名基金收支明细 (2023)'!E160</f>
        <v>0</v>
      </c>
      <c r="F186" s="96"/>
      <c r="G186" s="160"/>
      <c r="H186" s="109"/>
      <c r="I186" s="161"/>
      <c r="J186" s="164" t="s">
        <v>10</v>
      </c>
      <c r="K186" s="199" t="s">
        <v>208</v>
      </c>
      <c r="L186" s="157" t="s">
        <v>204</v>
      </c>
    </row>
    <row r="187" spans="1:12" s="158" customFormat="1" ht="30" customHeight="1">
      <c r="A187" s="163"/>
      <c r="B187" s="117" t="s">
        <v>431</v>
      </c>
      <c r="C187" s="114">
        <v>100000</v>
      </c>
      <c r="D187" s="114">
        <v>0</v>
      </c>
      <c r="E187" s="114">
        <f>C187-D187</f>
        <v>100000</v>
      </c>
      <c r="F187" s="96"/>
      <c r="G187" s="160"/>
      <c r="H187" s="109"/>
      <c r="I187" s="161"/>
      <c r="J187" s="164" t="s">
        <v>10</v>
      </c>
      <c r="K187" s="199" t="s">
        <v>208</v>
      </c>
      <c r="L187" s="157" t="s">
        <v>204</v>
      </c>
    </row>
    <row r="188" spans="1:12" s="158" customFormat="1" ht="30" customHeight="1">
      <c r="A188" s="163"/>
      <c r="B188" s="116" t="s">
        <v>209</v>
      </c>
      <c r="C188" s="115">
        <f>C190</f>
        <v>0</v>
      </c>
      <c r="D188" s="115">
        <f>D190</f>
        <v>0</v>
      </c>
      <c r="E188" s="115">
        <f>E189+E190</f>
        <v>0</v>
      </c>
      <c r="F188" s="96"/>
      <c r="G188" s="160"/>
      <c r="H188" s="109"/>
      <c r="I188" s="161"/>
      <c r="J188" s="164" t="s">
        <v>10</v>
      </c>
      <c r="K188" s="199" t="s">
        <v>210</v>
      </c>
      <c r="L188" s="157" t="s">
        <v>204</v>
      </c>
    </row>
    <row r="189" spans="1:12" s="158" customFormat="1" ht="30" customHeight="1">
      <c r="A189" s="163"/>
      <c r="B189" s="116" t="s">
        <v>347</v>
      </c>
      <c r="C189" s="118" t="s">
        <v>9</v>
      </c>
      <c r="D189" s="118" t="s">
        <v>9</v>
      </c>
      <c r="E189" s="114">
        <f>'冠名基金收支明细 (2023)'!E163</f>
        <v>0</v>
      </c>
      <c r="F189" s="96"/>
      <c r="G189" s="160"/>
      <c r="H189" s="109"/>
      <c r="I189" s="161"/>
      <c r="J189" s="164" t="s">
        <v>10</v>
      </c>
      <c r="K189" s="199" t="s">
        <v>211</v>
      </c>
      <c r="L189" s="157" t="s">
        <v>204</v>
      </c>
    </row>
    <row r="190" spans="1:12" s="158" customFormat="1" ht="30" customHeight="1">
      <c r="A190" s="163"/>
      <c r="B190" s="117" t="s">
        <v>431</v>
      </c>
      <c r="C190" s="114">
        <v>0</v>
      </c>
      <c r="D190" s="114">
        <v>0</v>
      </c>
      <c r="E190" s="114">
        <f>C190-D190</f>
        <v>0</v>
      </c>
      <c r="F190" s="96"/>
      <c r="G190" s="160"/>
      <c r="H190" s="109"/>
      <c r="I190" s="161"/>
      <c r="J190" s="164" t="s">
        <v>10</v>
      </c>
      <c r="K190" s="199" t="s">
        <v>211</v>
      </c>
      <c r="L190" s="157" t="s">
        <v>204</v>
      </c>
    </row>
    <row r="191" spans="1:12" s="158" customFormat="1" ht="30" customHeight="1">
      <c r="A191" s="163"/>
      <c r="B191" s="116" t="s">
        <v>302</v>
      </c>
      <c r="C191" s="115">
        <f>C193</f>
        <v>0</v>
      </c>
      <c r="D191" s="115">
        <f>D193</f>
        <v>0</v>
      </c>
      <c r="E191" s="115">
        <f>E192+E193</f>
        <v>0</v>
      </c>
      <c r="F191" s="96"/>
      <c r="G191" s="160"/>
      <c r="H191" s="109"/>
      <c r="I191" s="161"/>
      <c r="J191" s="164" t="s">
        <v>10</v>
      </c>
      <c r="K191" s="199" t="s">
        <v>303</v>
      </c>
      <c r="L191" s="157" t="s">
        <v>204</v>
      </c>
    </row>
    <row r="192" spans="1:12" s="158" customFormat="1" ht="30" customHeight="1">
      <c r="A192" s="163"/>
      <c r="B192" s="116" t="s">
        <v>347</v>
      </c>
      <c r="C192" s="118" t="s">
        <v>9</v>
      </c>
      <c r="D192" s="118" t="s">
        <v>9</v>
      </c>
      <c r="E192" s="114">
        <f>'冠名基金收支明细 (2023)'!E166</f>
        <v>0</v>
      </c>
      <c r="F192" s="96"/>
      <c r="G192" s="160"/>
      <c r="H192" s="109"/>
      <c r="I192" s="161"/>
      <c r="J192" s="164" t="s">
        <v>10</v>
      </c>
      <c r="K192" s="199" t="s">
        <v>303</v>
      </c>
      <c r="L192" s="157" t="s">
        <v>204</v>
      </c>
    </row>
    <row r="193" spans="1:12" s="158" customFormat="1" ht="30" customHeight="1">
      <c r="A193" s="163"/>
      <c r="B193" s="117" t="s">
        <v>431</v>
      </c>
      <c r="C193" s="114">
        <v>0</v>
      </c>
      <c r="D193" s="114">
        <v>0</v>
      </c>
      <c r="E193" s="114">
        <f>C193-D193</f>
        <v>0</v>
      </c>
      <c r="F193" s="96"/>
      <c r="G193" s="160"/>
      <c r="H193" s="109"/>
      <c r="I193" s="161"/>
      <c r="J193" s="164" t="s">
        <v>10</v>
      </c>
      <c r="K193" s="199" t="s">
        <v>303</v>
      </c>
      <c r="L193" s="157" t="s">
        <v>204</v>
      </c>
    </row>
    <row r="194" spans="1:12" s="158" customFormat="1" ht="30" customHeight="1">
      <c r="A194" s="163"/>
      <c r="B194" s="116" t="s">
        <v>395</v>
      </c>
      <c r="C194" s="115">
        <f>C196</f>
        <v>0</v>
      </c>
      <c r="D194" s="115">
        <f>D196</f>
        <v>0</v>
      </c>
      <c r="E194" s="115">
        <f>E195+E196</f>
        <v>0</v>
      </c>
      <c r="F194" s="96"/>
      <c r="G194" s="160"/>
      <c r="H194" s="109"/>
      <c r="I194" s="161"/>
      <c r="J194" s="164" t="s">
        <v>10</v>
      </c>
      <c r="K194" s="199" t="s">
        <v>305</v>
      </c>
      <c r="L194" s="157" t="s">
        <v>204</v>
      </c>
    </row>
    <row r="195" spans="1:12" s="158" customFormat="1" ht="30" customHeight="1">
      <c r="A195" s="163"/>
      <c r="B195" s="116" t="s">
        <v>347</v>
      </c>
      <c r="C195" s="118" t="s">
        <v>9</v>
      </c>
      <c r="D195" s="118" t="s">
        <v>9</v>
      </c>
      <c r="E195" s="114">
        <f>'冠名基金收支明细 (2023)'!E169</f>
        <v>0</v>
      </c>
      <c r="F195" s="96"/>
      <c r="G195" s="160"/>
      <c r="H195" s="109"/>
      <c r="I195" s="161"/>
      <c r="J195" s="164" t="s">
        <v>10</v>
      </c>
      <c r="K195" s="199" t="s">
        <v>305</v>
      </c>
      <c r="L195" s="157" t="s">
        <v>204</v>
      </c>
    </row>
    <row r="196" spans="1:12" s="158" customFormat="1" ht="30" customHeight="1">
      <c r="A196" s="163"/>
      <c r="B196" s="117" t="s">
        <v>431</v>
      </c>
      <c r="C196" s="114">
        <v>0</v>
      </c>
      <c r="D196" s="114">
        <v>0</v>
      </c>
      <c r="E196" s="114">
        <f>C196-D196</f>
        <v>0</v>
      </c>
      <c r="F196" s="96"/>
      <c r="G196" s="160"/>
      <c r="H196" s="109"/>
      <c r="I196" s="161"/>
      <c r="J196" s="164" t="s">
        <v>10</v>
      </c>
      <c r="K196" s="199" t="s">
        <v>305</v>
      </c>
      <c r="L196" s="157" t="s">
        <v>204</v>
      </c>
    </row>
    <row r="197" spans="1:12" s="158" customFormat="1" ht="30" customHeight="1">
      <c r="A197" s="163"/>
      <c r="B197" s="117" t="s">
        <v>396</v>
      </c>
      <c r="C197" s="115">
        <f>C199</f>
        <v>0</v>
      </c>
      <c r="D197" s="115">
        <f>D199</f>
        <v>0</v>
      </c>
      <c r="E197" s="115">
        <f>E198+E199</f>
        <v>0</v>
      </c>
      <c r="F197" s="96"/>
      <c r="G197" s="160"/>
      <c r="H197" s="109"/>
      <c r="I197" s="161"/>
      <c r="J197" s="164" t="s">
        <v>10</v>
      </c>
      <c r="K197" s="199" t="s">
        <v>394</v>
      </c>
      <c r="L197" s="157" t="s">
        <v>204</v>
      </c>
    </row>
    <row r="198" spans="1:12" s="158" customFormat="1" ht="30" customHeight="1">
      <c r="A198" s="163"/>
      <c r="B198" s="117" t="s">
        <v>438</v>
      </c>
      <c r="C198" s="118" t="s">
        <v>9</v>
      </c>
      <c r="D198" s="118" t="s">
        <v>9</v>
      </c>
      <c r="E198" s="114">
        <f>'冠名基金收支明细 (2023)'!E172</f>
        <v>0</v>
      </c>
      <c r="F198" s="96"/>
      <c r="G198" s="160"/>
      <c r="H198" s="109"/>
      <c r="I198" s="161"/>
      <c r="J198" s="164" t="s">
        <v>10</v>
      </c>
      <c r="K198" s="199" t="s">
        <v>394</v>
      </c>
      <c r="L198" s="157" t="s">
        <v>204</v>
      </c>
    </row>
    <row r="199" spans="1:12" s="158" customFormat="1" ht="30" customHeight="1">
      <c r="A199" s="163"/>
      <c r="B199" s="117" t="s">
        <v>431</v>
      </c>
      <c r="C199" s="114">
        <v>0</v>
      </c>
      <c r="D199" s="114">
        <v>0</v>
      </c>
      <c r="E199" s="114">
        <f>C199-D199</f>
        <v>0</v>
      </c>
      <c r="F199" s="96"/>
      <c r="G199" s="160"/>
      <c r="H199" s="109"/>
      <c r="I199" s="161"/>
      <c r="J199" s="164" t="s">
        <v>10</v>
      </c>
      <c r="K199" s="199" t="s">
        <v>394</v>
      </c>
      <c r="L199" s="157" t="s">
        <v>139</v>
      </c>
    </row>
    <row r="200" spans="1:12" s="158" customFormat="1" ht="30" customHeight="1">
      <c r="A200" s="163"/>
      <c r="B200" s="117" t="s">
        <v>398</v>
      </c>
      <c r="C200" s="115">
        <f>C202</f>
        <v>0</v>
      </c>
      <c r="D200" s="115">
        <f>D202</f>
        <v>0</v>
      </c>
      <c r="E200" s="115">
        <f>E201+E202</f>
        <v>0</v>
      </c>
      <c r="F200" s="96"/>
      <c r="G200" s="160"/>
      <c r="H200" s="109"/>
      <c r="I200" s="161"/>
      <c r="J200" s="164" t="s">
        <v>10</v>
      </c>
      <c r="K200" s="199" t="s">
        <v>397</v>
      </c>
      <c r="L200" s="157" t="s">
        <v>139</v>
      </c>
    </row>
    <row r="201" spans="1:12" s="158" customFormat="1" ht="30" customHeight="1">
      <c r="A201" s="163"/>
      <c r="B201" s="117" t="s">
        <v>441</v>
      </c>
      <c r="C201" s="118" t="s">
        <v>9</v>
      </c>
      <c r="D201" s="118" t="s">
        <v>9</v>
      </c>
      <c r="E201" s="114">
        <f>'冠名基金收支明细 (2023)'!E174</f>
        <v>0</v>
      </c>
      <c r="F201" s="96"/>
      <c r="G201" s="160"/>
      <c r="H201" s="109"/>
      <c r="I201" s="161"/>
      <c r="J201" s="164" t="s">
        <v>10</v>
      </c>
      <c r="K201" s="199" t="s">
        <v>397</v>
      </c>
      <c r="L201" s="157" t="s">
        <v>226</v>
      </c>
    </row>
    <row r="202" spans="1:12" s="158" customFormat="1" ht="30" customHeight="1">
      <c r="A202" s="163"/>
      <c r="B202" s="117" t="s">
        <v>442</v>
      </c>
      <c r="C202" s="114">
        <v>0</v>
      </c>
      <c r="D202" s="114">
        <v>0</v>
      </c>
      <c r="E202" s="114">
        <f>C202-D202</f>
        <v>0</v>
      </c>
      <c r="F202" s="96"/>
      <c r="G202" s="160"/>
      <c r="H202" s="109"/>
      <c r="I202" s="161"/>
      <c r="J202" s="164" t="s">
        <v>10</v>
      </c>
      <c r="K202" s="199" t="s">
        <v>397</v>
      </c>
      <c r="L202" s="157" t="s">
        <v>251</v>
      </c>
    </row>
    <row r="203" spans="1:12" ht="30" customHeight="1">
      <c r="A203" s="154" t="s">
        <v>509</v>
      </c>
      <c r="B203" s="217" t="s">
        <v>460</v>
      </c>
      <c r="C203" s="96">
        <f>C204</f>
        <v>50000</v>
      </c>
      <c r="D203" s="96">
        <f>D204</f>
        <v>0</v>
      </c>
      <c r="E203" s="96">
        <f>E204</f>
        <v>50000</v>
      </c>
      <c r="F203" s="155"/>
      <c r="G203" s="155"/>
      <c r="H203" s="155"/>
      <c r="I203" s="155"/>
      <c r="J203" s="113" t="s">
        <v>401</v>
      </c>
      <c r="K203" s="161" t="s">
        <v>461</v>
      </c>
      <c r="L203" s="157" t="s">
        <v>489</v>
      </c>
    </row>
    <row r="204" spans="1:12" ht="30" customHeight="1">
      <c r="A204" s="154"/>
      <c r="B204" s="110" t="s">
        <v>431</v>
      </c>
      <c r="C204" s="98">
        <v>50000</v>
      </c>
      <c r="D204" s="98">
        <v>0</v>
      </c>
      <c r="E204" s="98">
        <f>C204-D204</f>
        <v>50000</v>
      </c>
      <c r="F204" s="231"/>
      <c r="G204" s="231"/>
      <c r="H204" s="231"/>
      <c r="I204" s="231"/>
      <c r="J204" s="164" t="s">
        <v>401</v>
      </c>
      <c r="K204" s="161"/>
      <c r="L204" s="157"/>
    </row>
    <row r="205" spans="1:12" ht="30" customHeight="1">
      <c r="A205" s="154" t="s">
        <v>510</v>
      </c>
      <c r="B205" s="217" t="s">
        <v>484</v>
      </c>
      <c r="C205" s="96">
        <f>C206</f>
        <v>50000</v>
      </c>
      <c r="D205" s="96">
        <v>0</v>
      </c>
      <c r="E205" s="96">
        <f>E206</f>
        <v>50000</v>
      </c>
      <c r="F205" s="155"/>
      <c r="G205" s="155"/>
      <c r="H205" s="155"/>
      <c r="I205" s="155"/>
      <c r="J205" s="113" t="s">
        <v>401</v>
      </c>
      <c r="K205" s="161" t="s">
        <v>473</v>
      </c>
      <c r="L205" s="157" t="s">
        <v>490</v>
      </c>
    </row>
    <row r="206" spans="1:12" ht="30" customHeight="1">
      <c r="A206" s="154"/>
      <c r="B206" s="110" t="s">
        <v>472</v>
      </c>
      <c r="C206" s="98">
        <v>50000</v>
      </c>
      <c r="D206" s="98">
        <v>0</v>
      </c>
      <c r="E206" s="98">
        <f>C206-D206</f>
        <v>50000</v>
      </c>
      <c r="F206" s="231"/>
      <c r="G206" s="231"/>
      <c r="H206" s="231"/>
      <c r="I206" s="231"/>
      <c r="J206" s="164" t="s">
        <v>401</v>
      </c>
      <c r="K206" s="161"/>
      <c r="L206" s="157"/>
    </row>
    <row r="207" spans="1:12" ht="30" customHeight="1">
      <c r="A207" s="154" t="s">
        <v>511</v>
      </c>
      <c r="B207" s="217" t="s">
        <v>474</v>
      </c>
      <c r="C207" s="96">
        <f>C208</f>
        <v>100000</v>
      </c>
      <c r="D207" s="96">
        <f>D208</f>
        <v>100000</v>
      </c>
      <c r="E207" s="96">
        <f>E208</f>
        <v>0</v>
      </c>
      <c r="F207" s="155"/>
      <c r="G207" s="155"/>
      <c r="H207" s="155"/>
      <c r="I207" s="155"/>
      <c r="J207" s="113" t="s">
        <v>401</v>
      </c>
      <c r="K207" s="161" t="s">
        <v>473</v>
      </c>
      <c r="L207" s="157" t="s">
        <v>495</v>
      </c>
    </row>
    <row r="208" spans="1:12" ht="30" customHeight="1">
      <c r="A208" s="154"/>
      <c r="B208" s="110" t="s">
        <v>472</v>
      </c>
      <c r="C208" s="98">
        <v>100000</v>
      </c>
      <c r="D208" s="98">
        <v>100000</v>
      </c>
      <c r="E208" s="98">
        <f>C208-D208</f>
        <v>0</v>
      </c>
      <c r="F208" s="231"/>
      <c r="G208" s="231"/>
      <c r="H208" s="231"/>
      <c r="I208" s="231"/>
      <c r="J208" s="164" t="s">
        <v>401</v>
      </c>
      <c r="K208" s="161"/>
      <c r="L208" s="157"/>
    </row>
    <row r="209" spans="1:13" ht="30" customHeight="1">
      <c r="A209" s="154" t="s">
        <v>218</v>
      </c>
      <c r="B209" s="104" t="s">
        <v>419</v>
      </c>
      <c r="C209" s="96">
        <f>C211</f>
        <v>159000</v>
      </c>
      <c r="D209" s="96">
        <f>D211</f>
        <v>154000</v>
      </c>
      <c r="E209" s="96">
        <f>E210+E211</f>
        <v>5000</v>
      </c>
      <c r="F209" s="96">
        <v>10</v>
      </c>
      <c r="G209" s="160">
        <v>100</v>
      </c>
      <c r="H209" s="109" t="s">
        <v>220</v>
      </c>
      <c r="I209" s="161">
        <v>13805234229</v>
      </c>
      <c r="J209" s="113" t="s">
        <v>187</v>
      </c>
      <c r="K209" s="102" t="s">
        <v>337</v>
      </c>
      <c r="L209" s="157" t="s">
        <v>222</v>
      </c>
      <c r="M209" s="207"/>
    </row>
    <row r="210" spans="1:13" ht="30" customHeight="1">
      <c r="A210" s="163"/>
      <c r="B210" s="117" t="s">
        <v>439</v>
      </c>
      <c r="C210" s="118" t="s">
        <v>9</v>
      </c>
      <c r="D210" s="118" t="s">
        <v>9</v>
      </c>
      <c r="E210" s="98">
        <f>'冠名基金收支明细 (2023)'!E176</f>
        <v>0</v>
      </c>
      <c r="F210" s="96"/>
      <c r="G210" s="160"/>
      <c r="H210" s="109"/>
      <c r="I210" s="161"/>
      <c r="J210" s="164" t="s">
        <v>187</v>
      </c>
      <c r="K210" s="103" t="s">
        <v>337</v>
      </c>
      <c r="L210" s="157" t="s">
        <v>222</v>
      </c>
      <c r="M210" s="207"/>
    </row>
    <row r="211" spans="1:13" ht="30" customHeight="1">
      <c r="A211" s="163"/>
      <c r="B211" s="117" t="s">
        <v>440</v>
      </c>
      <c r="C211" s="98">
        <v>159000</v>
      </c>
      <c r="D211" s="98">
        <v>154000</v>
      </c>
      <c r="E211" s="114">
        <f>C211-D211</f>
        <v>5000</v>
      </c>
      <c r="F211" s="96"/>
      <c r="G211" s="160"/>
      <c r="H211" s="109"/>
      <c r="I211" s="161"/>
      <c r="J211" s="164" t="s">
        <v>187</v>
      </c>
      <c r="K211" s="103" t="s">
        <v>337</v>
      </c>
      <c r="L211" s="157" t="s">
        <v>85</v>
      </c>
      <c r="M211" s="207"/>
    </row>
    <row r="212" spans="1:13" ht="30" customHeight="1">
      <c r="A212" s="154" t="s">
        <v>223</v>
      </c>
      <c r="B212" s="104" t="s">
        <v>353</v>
      </c>
      <c r="C212" s="96">
        <f>C214</f>
        <v>200000</v>
      </c>
      <c r="D212" s="96">
        <f>D214</f>
        <v>200000</v>
      </c>
      <c r="E212" s="96">
        <f>E213+E214</f>
        <v>50000</v>
      </c>
      <c r="F212" s="96"/>
      <c r="G212" s="160"/>
      <c r="H212" s="109"/>
      <c r="I212" s="161"/>
      <c r="J212" s="113" t="s">
        <v>187</v>
      </c>
      <c r="K212" s="161" t="s">
        <v>225</v>
      </c>
      <c r="L212" s="157" t="s">
        <v>226</v>
      </c>
      <c r="M212" s="207"/>
    </row>
    <row r="213" spans="1:13" ht="30" customHeight="1">
      <c r="A213" s="163"/>
      <c r="B213" s="117" t="s">
        <v>441</v>
      </c>
      <c r="C213" s="97" t="s">
        <v>9</v>
      </c>
      <c r="D213" s="97" t="s">
        <v>9</v>
      </c>
      <c r="E213" s="98">
        <f>'冠名基金收支明细 (2023)'!E179</f>
        <v>50000</v>
      </c>
      <c r="F213" s="96"/>
      <c r="G213" s="160"/>
      <c r="H213" s="109"/>
      <c r="I213" s="161"/>
      <c r="J213" s="164" t="s">
        <v>187</v>
      </c>
      <c r="K213" s="161" t="s">
        <v>225</v>
      </c>
      <c r="L213" s="157" t="s">
        <v>226</v>
      </c>
      <c r="M213" s="207"/>
    </row>
    <row r="214" spans="1:13" ht="30" customHeight="1">
      <c r="A214" s="163"/>
      <c r="B214" s="117" t="s">
        <v>442</v>
      </c>
      <c r="C214" s="98">
        <v>200000</v>
      </c>
      <c r="D214" s="98">
        <v>200000</v>
      </c>
      <c r="E214" s="98">
        <f>C214-D214</f>
        <v>0</v>
      </c>
      <c r="F214" s="96"/>
      <c r="G214" s="160"/>
      <c r="H214" s="109"/>
      <c r="I214" s="161"/>
      <c r="J214" s="164" t="s">
        <v>187</v>
      </c>
      <c r="K214" s="161" t="s">
        <v>225</v>
      </c>
      <c r="L214" s="157" t="s">
        <v>226</v>
      </c>
      <c r="M214" s="207"/>
    </row>
    <row r="215" spans="1:13" ht="30" customHeight="1">
      <c r="A215" s="154" t="s">
        <v>227</v>
      </c>
      <c r="B215" s="104" t="s">
        <v>354</v>
      </c>
      <c r="C215" s="96">
        <f>C217</f>
        <v>150000</v>
      </c>
      <c r="D215" s="96">
        <f>D217</f>
        <v>150000</v>
      </c>
      <c r="E215" s="96">
        <f>E216+E217</f>
        <v>20000</v>
      </c>
      <c r="F215" s="96"/>
      <c r="G215" s="160"/>
      <c r="H215" s="109"/>
      <c r="I215" s="161"/>
      <c r="J215" s="113" t="s">
        <v>187</v>
      </c>
      <c r="K215" s="161" t="s">
        <v>229</v>
      </c>
      <c r="L215" s="157" t="s">
        <v>230</v>
      </c>
      <c r="M215" s="207"/>
    </row>
    <row r="216" spans="1:13" ht="30" customHeight="1">
      <c r="A216" s="163"/>
      <c r="B216" s="117" t="s">
        <v>441</v>
      </c>
      <c r="C216" s="97" t="s">
        <v>9</v>
      </c>
      <c r="D216" s="97" t="s">
        <v>9</v>
      </c>
      <c r="E216" s="98">
        <f>'冠名基金收支明细 (2023)'!E182</f>
        <v>20000</v>
      </c>
      <c r="F216" s="96"/>
      <c r="G216" s="160"/>
      <c r="H216" s="109"/>
      <c r="I216" s="161"/>
      <c r="J216" s="164" t="s">
        <v>187</v>
      </c>
      <c r="K216" s="161" t="s">
        <v>229</v>
      </c>
      <c r="L216" s="157" t="s">
        <v>230</v>
      </c>
      <c r="M216" s="207"/>
    </row>
    <row r="217" spans="1:13" ht="30" customHeight="1">
      <c r="A217" s="163"/>
      <c r="B217" s="117" t="s">
        <v>442</v>
      </c>
      <c r="C217" s="98">
        <v>150000</v>
      </c>
      <c r="D217" s="98">
        <v>150000</v>
      </c>
      <c r="E217" s="98">
        <f>C217-D217</f>
        <v>0</v>
      </c>
      <c r="F217" s="96"/>
      <c r="G217" s="160"/>
      <c r="H217" s="109"/>
      <c r="I217" s="161"/>
      <c r="J217" s="164" t="s">
        <v>187</v>
      </c>
      <c r="K217" s="161" t="s">
        <v>229</v>
      </c>
      <c r="L217" s="157" t="s">
        <v>230</v>
      </c>
      <c r="M217" s="207"/>
    </row>
    <row r="218" spans="1:13" ht="30" customHeight="1">
      <c r="A218" s="154" t="s">
        <v>233</v>
      </c>
      <c r="B218" s="104" t="s">
        <v>420</v>
      </c>
      <c r="C218" s="96">
        <f>C219+C222+C227+C230</f>
        <v>220000</v>
      </c>
      <c r="D218" s="96">
        <f>D219+D222+D227+D230</f>
        <v>200000</v>
      </c>
      <c r="E218" s="96">
        <f>E219+E222+E227+E230</f>
        <v>70000</v>
      </c>
      <c r="F218" s="98"/>
      <c r="G218" s="176"/>
      <c r="H218" s="109"/>
      <c r="I218" s="161"/>
      <c r="J218" s="113" t="s">
        <v>10</v>
      </c>
      <c r="K218" s="199" t="s">
        <v>235</v>
      </c>
      <c r="L218" s="157" t="s">
        <v>236</v>
      </c>
    </row>
    <row r="219" spans="1:13" ht="30" customHeight="1">
      <c r="A219" s="154"/>
      <c r="B219" s="224" t="s">
        <v>237</v>
      </c>
      <c r="C219" s="115">
        <f>C221</f>
        <v>0</v>
      </c>
      <c r="D219" s="115">
        <f>D221</f>
        <v>0</v>
      </c>
      <c r="E219" s="115">
        <f>E220+E221</f>
        <v>0</v>
      </c>
      <c r="F219" s="98"/>
      <c r="G219" s="176"/>
      <c r="H219" s="109"/>
      <c r="I219" s="161"/>
      <c r="J219" s="164" t="s">
        <v>10</v>
      </c>
      <c r="K219" s="161" t="s">
        <v>238</v>
      </c>
      <c r="L219" s="157" t="s">
        <v>236</v>
      </c>
    </row>
    <row r="220" spans="1:13" ht="30" customHeight="1">
      <c r="A220" s="154"/>
      <c r="B220" s="117" t="s">
        <v>439</v>
      </c>
      <c r="C220" s="97" t="s">
        <v>9</v>
      </c>
      <c r="D220" s="97" t="s">
        <v>9</v>
      </c>
      <c r="E220" s="114">
        <f>'冠名基金收支明细 (2023)'!E186</f>
        <v>0</v>
      </c>
      <c r="F220" s="98"/>
      <c r="G220" s="176"/>
      <c r="H220" s="109"/>
      <c r="I220" s="161"/>
      <c r="J220" s="164" t="s">
        <v>10</v>
      </c>
      <c r="K220" s="161" t="s">
        <v>238</v>
      </c>
      <c r="L220" s="157"/>
    </row>
    <row r="221" spans="1:13" ht="30" customHeight="1">
      <c r="A221" s="154"/>
      <c r="B221" s="117" t="s">
        <v>440</v>
      </c>
      <c r="C221" s="114">
        <v>0</v>
      </c>
      <c r="D221" s="114">
        <v>0</v>
      </c>
      <c r="E221" s="98">
        <f>C221-D221</f>
        <v>0</v>
      </c>
      <c r="F221" s="98"/>
      <c r="G221" s="176"/>
      <c r="H221" s="109"/>
      <c r="I221" s="161"/>
      <c r="J221" s="164" t="s">
        <v>10</v>
      </c>
      <c r="K221" s="161" t="s">
        <v>238</v>
      </c>
      <c r="L221" s="157"/>
    </row>
    <row r="222" spans="1:13" ht="30" customHeight="1">
      <c r="A222" s="154"/>
      <c r="B222" s="224" t="s">
        <v>239</v>
      </c>
      <c r="C222" s="115">
        <f>C224</f>
        <v>0</v>
      </c>
      <c r="D222" s="115">
        <f>D224</f>
        <v>0</v>
      </c>
      <c r="E222" s="115">
        <f>E225+E226</f>
        <v>0</v>
      </c>
      <c r="F222" s="98"/>
      <c r="G222" s="176"/>
      <c r="H222" s="109"/>
      <c r="I222" s="161"/>
      <c r="J222" s="164" t="s">
        <v>10</v>
      </c>
      <c r="K222" s="161" t="s">
        <v>240</v>
      </c>
      <c r="L222" s="157" t="s">
        <v>236</v>
      </c>
    </row>
    <row r="223" spans="1:13" ht="30" customHeight="1">
      <c r="A223" s="154"/>
      <c r="B223" s="117" t="s">
        <v>45</v>
      </c>
      <c r="C223" s="118" t="s">
        <v>9</v>
      </c>
      <c r="D223" s="118" t="s">
        <v>9</v>
      </c>
      <c r="E223" s="114">
        <f>'冠名基金收支明细 (2022)'!E139</f>
        <v>0</v>
      </c>
      <c r="F223" s="98"/>
      <c r="G223" s="176"/>
      <c r="H223" s="109"/>
      <c r="I223" s="161"/>
      <c r="J223" s="164" t="s">
        <v>10</v>
      </c>
      <c r="K223" s="161" t="s">
        <v>240</v>
      </c>
      <c r="L223" s="157" t="s">
        <v>236</v>
      </c>
    </row>
    <row r="224" spans="1:13" ht="30" customHeight="1">
      <c r="A224" s="154"/>
      <c r="B224" s="117" t="s">
        <v>347</v>
      </c>
      <c r="C224" s="114">
        <v>0</v>
      </c>
      <c r="D224" s="114">
        <v>0</v>
      </c>
      <c r="E224" s="114">
        <f>C224-D224</f>
        <v>0</v>
      </c>
      <c r="F224" s="98"/>
      <c r="G224" s="176"/>
      <c r="H224" s="109"/>
      <c r="I224" s="161"/>
      <c r="J224" s="164" t="s">
        <v>10</v>
      </c>
      <c r="K224" s="161" t="s">
        <v>240</v>
      </c>
      <c r="L224" s="157" t="s">
        <v>236</v>
      </c>
    </row>
    <row r="225" spans="1:14" ht="30" customHeight="1">
      <c r="A225" s="154"/>
      <c r="B225" s="117" t="s">
        <v>347</v>
      </c>
      <c r="C225" s="97" t="s">
        <v>9</v>
      </c>
      <c r="D225" s="97" t="s">
        <v>9</v>
      </c>
      <c r="E225" s="114">
        <f>'冠名基金收支明细 (2023)'!E189</f>
        <v>0</v>
      </c>
      <c r="F225" s="98"/>
      <c r="G225" s="176"/>
      <c r="H225" s="109"/>
      <c r="I225" s="161"/>
      <c r="J225" s="164" t="s">
        <v>10</v>
      </c>
      <c r="K225" s="161" t="s">
        <v>240</v>
      </c>
      <c r="L225" s="157"/>
    </row>
    <row r="226" spans="1:14" ht="30" customHeight="1">
      <c r="A226" s="154"/>
      <c r="B226" s="117" t="s">
        <v>431</v>
      </c>
      <c r="C226" s="114">
        <v>0</v>
      </c>
      <c r="D226" s="114">
        <v>0</v>
      </c>
      <c r="E226" s="98">
        <f>C226-D226</f>
        <v>0</v>
      </c>
      <c r="F226" s="98"/>
      <c r="G226" s="176"/>
      <c r="H226" s="109"/>
      <c r="I226" s="161"/>
      <c r="J226" s="164" t="s">
        <v>10</v>
      </c>
      <c r="K226" s="161" t="s">
        <v>240</v>
      </c>
      <c r="L226" s="157"/>
    </row>
    <row r="227" spans="1:14" ht="30" customHeight="1">
      <c r="A227" s="154"/>
      <c r="B227" s="225" t="s">
        <v>306</v>
      </c>
      <c r="C227" s="115">
        <f>C229</f>
        <v>170000</v>
      </c>
      <c r="D227" s="115">
        <f>D229</f>
        <v>150000</v>
      </c>
      <c r="E227" s="115">
        <f>E228+E229</f>
        <v>70000</v>
      </c>
      <c r="F227" s="98"/>
      <c r="G227" s="176"/>
      <c r="H227" s="109"/>
      <c r="I227" s="161"/>
      <c r="J227" s="164" t="s">
        <v>10</v>
      </c>
      <c r="K227" s="161" t="s">
        <v>307</v>
      </c>
      <c r="L227" s="157" t="s">
        <v>236</v>
      </c>
    </row>
    <row r="228" spans="1:14" ht="30" customHeight="1">
      <c r="A228" s="154"/>
      <c r="B228" s="117" t="s">
        <v>347</v>
      </c>
      <c r="C228" s="118" t="s">
        <v>9</v>
      </c>
      <c r="D228" s="118" t="s">
        <v>9</v>
      </c>
      <c r="E228" s="114">
        <f>'冠名基金收支明细 (2023)'!E192</f>
        <v>50000</v>
      </c>
      <c r="F228" s="98"/>
      <c r="G228" s="176"/>
      <c r="H228" s="109"/>
      <c r="I228" s="161"/>
      <c r="J228" s="164" t="s">
        <v>10</v>
      </c>
      <c r="K228" s="161" t="s">
        <v>307</v>
      </c>
      <c r="L228" s="157" t="s">
        <v>236</v>
      </c>
    </row>
    <row r="229" spans="1:14" ht="30" customHeight="1">
      <c r="A229" s="154"/>
      <c r="B229" s="117" t="s">
        <v>431</v>
      </c>
      <c r="C229" s="114">
        <v>170000</v>
      </c>
      <c r="D229" s="114">
        <v>150000</v>
      </c>
      <c r="E229" s="114">
        <f>C229-D229</f>
        <v>20000</v>
      </c>
      <c r="F229" s="98"/>
      <c r="G229" s="176"/>
      <c r="H229" s="109"/>
      <c r="I229" s="161"/>
      <c r="J229" s="164" t="s">
        <v>10</v>
      </c>
      <c r="K229" s="161" t="s">
        <v>307</v>
      </c>
      <c r="L229" s="157" t="s">
        <v>236</v>
      </c>
    </row>
    <row r="230" spans="1:14" ht="30" customHeight="1">
      <c r="A230" s="154"/>
      <c r="B230" s="225" t="s">
        <v>470</v>
      </c>
      <c r="C230" s="115">
        <f>C231</f>
        <v>50000</v>
      </c>
      <c r="D230" s="115">
        <f>D231</f>
        <v>50000</v>
      </c>
      <c r="E230" s="115">
        <f>E231</f>
        <v>0</v>
      </c>
      <c r="F230" s="98"/>
      <c r="G230" s="176"/>
      <c r="H230" s="109"/>
      <c r="I230" s="161"/>
      <c r="J230" s="164" t="s">
        <v>10</v>
      </c>
      <c r="K230" s="161" t="s">
        <v>471</v>
      </c>
      <c r="L230" s="157"/>
    </row>
    <row r="231" spans="1:14" ht="30" customHeight="1">
      <c r="A231" s="154"/>
      <c r="B231" s="117" t="s">
        <v>431</v>
      </c>
      <c r="C231" s="114">
        <v>50000</v>
      </c>
      <c r="D231" s="114">
        <v>50000</v>
      </c>
      <c r="E231" s="114">
        <f>C231-D231</f>
        <v>0</v>
      </c>
      <c r="F231" s="98"/>
      <c r="G231" s="176"/>
      <c r="H231" s="109"/>
      <c r="I231" s="161"/>
      <c r="J231" s="164" t="s">
        <v>10</v>
      </c>
      <c r="K231" s="161" t="s">
        <v>471</v>
      </c>
      <c r="L231" s="157"/>
    </row>
    <row r="232" spans="1:14" ht="30" customHeight="1">
      <c r="A232" s="154" t="s">
        <v>247</v>
      </c>
      <c r="B232" s="104" t="s">
        <v>421</v>
      </c>
      <c r="C232" s="96">
        <f>C234</f>
        <v>100000</v>
      </c>
      <c r="D232" s="96">
        <f>D234</f>
        <v>0</v>
      </c>
      <c r="E232" s="96">
        <f>E233+E234</f>
        <v>150000</v>
      </c>
      <c r="F232" s="98"/>
      <c r="G232" s="176"/>
      <c r="H232" s="109"/>
      <c r="I232" s="161"/>
      <c r="J232" s="113" t="s">
        <v>249</v>
      </c>
      <c r="K232" s="161" t="s">
        <v>250</v>
      </c>
      <c r="L232" s="157" t="s">
        <v>251</v>
      </c>
    </row>
    <row r="233" spans="1:14" ht="30" customHeight="1">
      <c r="A233" s="154"/>
      <c r="B233" s="110" t="s">
        <v>443</v>
      </c>
      <c r="C233" s="97" t="s">
        <v>9</v>
      </c>
      <c r="D233" s="97" t="s">
        <v>9</v>
      </c>
      <c r="E233" s="98">
        <f>'冠名基金收支明细 (2023)'!E195</f>
        <v>50000</v>
      </c>
      <c r="F233" s="98"/>
      <c r="G233" s="176"/>
      <c r="H233" s="109"/>
      <c r="I233" s="161"/>
      <c r="J233" s="164" t="s">
        <v>249</v>
      </c>
      <c r="K233" s="161" t="s">
        <v>250</v>
      </c>
      <c r="L233" s="157" t="s">
        <v>251</v>
      </c>
    </row>
    <row r="234" spans="1:14" ht="30" customHeight="1">
      <c r="A234" s="154"/>
      <c r="B234" s="110" t="s">
        <v>431</v>
      </c>
      <c r="C234" s="98">
        <v>100000</v>
      </c>
      <c r="D234" s="98">
        <v>0</v>
      </c>
      <c r="E234" s="98">
        <f>C234-D234</f>
        <v>100000</v>
      </c>
      <c r="F234" s="98"/>
      <c r="G234" s="176"/>
      <c r="H234" s="109"/>
      <c r="I234" s="161"/>
      <c r="J234" s="164" t="s">
        <v>249</v>
      </c>
      <c r="K234" s="161" t="s">
        <v>250</v>
      </c>
      <c r="L234" s="157" t="s">
        <v>251</v>
      </c>
    </row>
    <row r="235" spans="1:14" ht="30" customHeight="1">
      <c r="A235" s="154" t="s">
        <v>252</v>
      </c>
      <c r="B235" s="104" t="s">
        <v>422</v>
      </c>
      <c r="C235" s="96">
        <f>C237</f>
        <v>100000</v>
      </c>
      <c r="D235" s="96">
        <f>D237</f>
        <v>0</v>
      </c>
      <c r="E235" s="96">
        <f>E236+E237</f>
        <v>100000</v>
      </c>
      <c r="F235" s="98"/>
      <c r="G235" s="176"/>
      <c r="H235" s="109"/>
      <c r="I235" s="161"/>
      <c r="J235" s="113" t="s">
        <v>249</v>
      </c>
      <c r="K235" s="161" t="s">
        <v>254</v>
      </c>
      <c r="L235" s="157" t="s">
        <v>255</v>
      </c>
    </row>
    <row r="236" spans="1:14" ht="30" customHeight="1">
      <c r="A236" s="154"/>
      <c r="B236" s="110" t="s">
        <v>347</v>
      </c>
      <c r="C236" s="97" t="s">
        <v>9</v>
      </c>
      <c r="D236" s="97" t="s">
        <v>9</v>
      </c>
      <c r="E236" s="98">
        <f>'冠名基金收支明细 (2023)'!E198</f>
        <v>0</v>
      </c>
      <c r="F236" s="98"/>
      <c r="G236" s="176"/>
      <c r="H236" s="109"/>
      <c r="I236" s="161"/>
      <c r="J236" s="164" t="s">
        <v>249</v>
      </c>
      <c r="K236" s="161" t="s">
        <v>254</v>
      </c>
      <c r="L236" s="157" t="s">
        <v>255</v>
      </c>
    </row>
    <row r="237" spans="1:14" ht="30" customHeight="1">
      <c r="A237" s="154"/>
      <c r="B237" s="110" t="s">
        <v>431</v>
      </c>
      <c r="C237" s="98">
        <v>100000</v>
      </c>
      <c r="D237" s="98">
        <v>0</v>
      </c>
      <c r="E237" s="98">
        <f>C237-D237</f>
        <v>100000</v>
      </c>
      <c r="F237" s="98"/>
      <c r="G237" s="176"/>
      <c r="H237" s="109"/>
      <c r="I237" s="161"/>
      <c r="J237" s="164" t="s">
        <v>249</v>
      </c>
      <c r="K237" s="161" t="s">
        <v>254</v>
      </c>
      <c r="L237" s="157"/>
    </row>
    <row r="238" spans="1:14" ht="30" customHeight="1">
      <c r="A238" s="154" t="s">
        <v>256</v>
      </c>
      <c r="B238" s="104" t="s">
        <v>423</v>
      </c>
      <c r="C238" s="96">
        <f>C240</f>
        <v>50000</v>
      </c>
      <c r="D238" s="96">
        <f>D240</f>
        <v>50000</v>
      </c>
      <c r="E238" s="96">
        <f>E239+E240</f>
        <v>50000</v>
      </c>
      <c r="F238" s="98"/>
      <c r="G238" s="176"/>
      <c r="H238" s="109"/>
      <c r="I238" s="161"/>
      <c r="J238" s="113" t="s">
        <v>249</v>
      </c>
      <c r="K238" s="161" t="s">
        <v>258</v>
      </c>
      <c r="L238" s="157" t="s">
        <v>259</v>
      </c>
    </row>
    <row r="239" spans="1:14" ht="30" customHeight="1">
      <c r="A239" s="154"/>
      <c r="B239" s="110" t="s">
        <v>347</v>
      </c>
      <c r="C239" s="97" t="s">
        <v>9</v>
      </c>
      <c r="D239" s="97" t="s">
        <v>9</v>
      </c>
      <c r="E239" s="98">
        <f>'冠名基金收支明细 (2023)'!E201</f>
        <v>50000</v>
      </c>
      <c r="F239" s="98"/>
      <c r="G239" s="176"/>
      <c r="H239" s="109"/>
      <c r="I239" s="161"/>
      <c r="J239" s="164" t="s">
        <v>249</v>
      </c>
      <c r="K239" s="161" t="s">
        <v>258</v>
      </c>
      <c r="L239" s="157" t="s">
        <v>259</v>
      </c>
    </row>
    <row r="240" spans="1:14" ht="30" customHeight="1">
      <c r="A240" s="154"/>
      <c r="B240" s="110" t="s">
        <v>431</v>
      </c>
      <c r="C240" s="98">
        <v>50000</v>
      </c>
      <c r="D240" s="98">
        <v>50000</v>
      </c>
      <c r="E240" s="98">
        <f>C240-D240</f>
        <v>0</v>
      </c>
      <c r="F240" s="98"/>
      <c r="G240" s="176"/>
      <c r="H240" s="109"/>
      <c r="I240" s="161"/>
      <c r="J240" s="164" t="s">
        <v>249</v>
      </c>
      <c r="K240" s="161" t="s">
        <v>258</v>
      </c>
      <c r="L240" s="157" t="s">
        <v>259</v>
      </c>
      <c r="N240" s="151"/>
    </row>
    <row r="241" spans="1:14" ht="30" customHeight="1">
      <c r="A241" s="154" t="s">
        <v>260</v>
      </c>
      <c r="B241" s="104" t="s">
        <v>424</v>
      </c>
      <c r="C241" s="96">
        <f>C244</f>
        <v>50000</v>
      </c>
      <c r="D241" s="96">
        <f>D244</f>
        <v>50000</v>
      </c>
      <c r="E241" s="96">
        <f>E242+E243+E244</f>
        <v>0</v>
      </c>
      <c r="F241" s="98"/>
      <c r="G241" s="176"/>
      <c r="H241" s="109"/>
      <c r="I241" s="161"/>
      <c r="J241" s="113" t="s">
        <v>249</v>
      </c>
      <c r="K241" s="161" t="s">
        <v>262</v>
      </c>
      <c r="L241" s="157" t="s">
        <v>263</v>
      </c>
      <c r="N241" s="151"/>
    </row>
    <row r="242" spans="1:14" ht="30" customHeight="1">
      <c r="A242" s="154"/>
      <c r="B242" s="110" t="s">
        <v>348</v>
      </c>
      <c r="C242" s="97" t="s">
        <v>9</v>
      </c>
      <c r="D242" s="97" t="s">
        <v>9</v>
      </c>
      <c r="E242" s="98">
        <f>'冠名基金收支明细 (2022)'!E148</f>
        <v>0</v>
      </c>
      <c r="F242" s="98"/>
      <c r="G242" s="176"/>
      <c r="H242" s="109"/>
      <c r="I242" s="161"/>
      <c r="J242" s="164" t="s">
        <v>249</v>
      </c>
      <c r="K242" s="161" t="s">
        <v>262</v>
      </c>
      <c r="L242" s="157" t="s">
        <v>263</v>
      </c>
    </row>
    <row r="243" spans="1:14" ht="30" customHeight="1">
      <c r="A243" s="154"/>
      <c r="B243" s="110" t="s">
        <v>347</v>
      </c>
      <c r="C243" s="97" t="s">
        <v>9</v>
      </c>
      <c r="D243" s="97" t="s">
        <v>9</v>
      </c>
      <c r="E243" s="98">
        <f>'冠名基金收支明细 (2023)'!E204</f>
        <v>0</v>
      </c>
      <c r="F243" s="98"/>
      <c r="G243" s="176"/>
      <c r="H243" s="109"/>
      <c r="I243" s="161"/>
      <c r="J243" s="164" t="s">
        <v>249</v>
      </c>
      <c r="K243" s="161" t="s">
        <v>262</v>
      </c>
      <c r="L243" s="157" t="s">
        <v>263</v>
      </c>
    </row>
    <row r="244" spans="1:14" ht="30" customHeight="1">
      <c r="A244" s="154"/>
      <c r="B244" s="110" t="s">
        <v>431</v>
      </c>
      <c r="C244" s="98">
        <v>50000</v>
      </c>
      <c r="D244" s="98">
        <v>50000</v>
      </c>
      <c r="E244" s="98">
        <f>C244-D244</f>
        <v>0</v>
      </c>
      <c r="F244" s="98"/>
      <c r="G244" s="176"/>
      <c r="H244" s="109"/>
      <c r="I244" s="161"/>
      <c r="J244" s="164" t="s">
        <v>249</v>
      </c>
      <c r="K244" s="161" t="s">
        <v>262</v>
      </c>
      <c r="L244" s="157"/>
    </row>
    <row r="245" spans="1:14" ht="30" customHeight="1">
      <c r="A245" s="154" t="s">
        <v>264</v>
      </c>
      <c r="B245" s="104" t="s">
        <v>425</v>
      </c>
      <c r="C245" s="96">
        <f>C247</f>
        <v>100000</v>
      </c>
      <c r="D245" s="96">
        <f>D247</f>
        <v>99968</v>
      </c>
      <c r="E245" s="96">
        <f>E246+E247</f>
        <v>8772</v>
      </c>
      <c r="F245" s="98"/>
      <c r="G245" s="176"/>
      <c r="H245" s="109"/>
      <c r="I245" s="161"/>
      <c r="J245" s="113" t="s">
        <v>249</v>
      </c>
      <c r="K245" s="161" t="s">
        <v>266</v>
      </c>
      <c r="L245" s="157" t="s">
        <v>267</v>
      </c>
    </row>
    <row r="246" spans="1:14" ht="30" customHeight="1">
      <c r="A246" s="154"/>
      <c r="B246" s="110" t="s">
        <v>347</v>
      </c>
      <c r="C246" s="97" t="s">
        <v>9</v>
      </c>
      <c r="D246" s="97" t="s">
        <v>9</v>
      </c>
      <c r="E246" s="98">
        <f>'冠名基金收支明细 (2023)'!E207</f>
        <v>8740</v>
      </c>
      <c r="F246" s="98"/>
      <c r="G246" s="176"/>
      <c r="H246" s="109"/>
      <c r="I246" s="161"/>
      <c r="J246" s="164" t="s">
        <v>249</v>
      </c>
      <c r="K246" s="161" t="s">
        <v>266</v>
      </c>
      <c r="L246" s="157" t="s">
        <v>267</v>
      </c>
    </row>
    <row r="247" spans="1:14" ht="30" customHeight="1">
      <c r="A247" s="154"/>
      <c r="B247" s="110" t="s">
        <v>431</v>
      </c>
      <c r="C247" s="98">
        <v>100000</v>
      </c>
      <c r="D247" s="98">
        <v>99968</v>
      </c>
      <c r="E247" s="98">
        <f>C247-D247</f>
        <v>32</v>
      </c>
      <c r="F247" s="98"/>
      <c r="G247" s="176"/>
      <c r="H247" s="109"/>
      <c r="I247" s="161"/>
      <c r="J247" s="164" t="s">
        <v>249</v>
      </c>
      <c r="K247" s="161" t="s">
        <v>266</v>
      </c>
      <c r="L247" s="157" t="s">
        <v>267</v>
      </c>
    </row>
    <row r="248" spans="1:14" ht="30" customHeight="1">
      <c r="A248" s="154" t="s">
        <v>268</v>
      </c>
      <c r="B248" s="104" t="s">
        <v>269</v>
      </c>
      <c r="C248" s="96">
        <f>C250</f>
        <v>50000</v>
      </c>
      <c r="D248" s="96">
        <f>D250</f>
        <v>0</v>
      </c>
      <c r="E248" s="96">
        <f>E249+E250</f>
        <v>50000</v>
      </c>
      <c r="F248" s="98"/>
      <c r="G248" s="176"/>
      <c r="H248" s="109"/>
      <c r="I248" s="161"/>
      <c r="J248" s="113" t="s">
        <v>249</v>
      </c>
      <c r="K248" s="161" t="s">
        <v>270</v>
      </c>
      <c r="L248" s="157" t="s">
        <v>271</v>
      </c>
    </row>
    <row r="249" spans="1:14" ht="30" customHeight="1">
      <c r="A249" s="154"/>
      <c r="B249" s="110" t="s">
        <v>347</v>
      </c>
      <c r="C249" s="97" t="s">
        <v>9</v>
      </c>
      <c r="D249" s="97" t="s">
        <v>9</v>
      </c>
      <c r="E249" s="98">
        <f>'冠名基金收支明细 (2023)'!E210</f>
        <v>0</v>
      </c>
      <c r="F249" s="98"/>
      <c r="G249" s="176"/>
      <c r="H249" s="109"/>
      <c r="I249" s="161"/>
      <c r="J249" s="164" t="s">
        <v>249</v>
      </c>
      <c r="K249" s="161" t="s">
        <v>270</v>
      </c>
      <c r="L249" s="157" t="s">
        <v>274</v>
      </c>
      <c r="N249" s="151"/>
    </row>
    <row r="250" spans="1:14" ht="30" customHeight="1">
      <c r="A250" s="154"/>
      <c r="B250" s="110" t="s">
        <v>431</v>
      </c>
      <c r="C250" s="98">
        <v>50000</v>
      </c>
      <c r="D250" s="98">
        <v>0</v>
      </c>
      <c r="E250" s="98">
        <f>C250-D250</f>
        <v>50000</v>
      </c>
      <c r="F250" s="98"/>
      <c r="G250" s="176"/>
      <c r="H250" s="109"/>
      <c r="I250" s="161"/>
      <c r="J250" s="164" t="s">
        <v>249</v>
      </c>
      <c r="K250" s="161" t="s">
        <v>270</v>
      </c>
      <c r="L250" s="157" t="s">
        <v>278</v>
      </c>
    </row>
    <row r="251" spans="1:14" ht="30" customHeight="1">
      <c r="A251" s="154" t="s">
        <v>272</v>
      </c>
      <c r="B251" s="104" t="s">
        <v>273</v>
      </c>
      <c r="C251" s="96">
        <f>C253</f>
        <v>0</v>
      </c>
      <c r="D251" s="96">
        <f>D253</f>
        <v>0</v>
      </c>
      <c r="E251" s="96">
        <f>E252+E253</f>
        <v>0</v>
      </c>
      <c r="F251" s="98"/>
      <c r="G251" s="176"/>
      <c r="H251" s="109"/>
      <c r="I251" s="161"/>
      <c r="J251" s="113" t="s">
        <v>249</v>
      </c>
      <c r="K251" s="161" t="s">
        <v>270</v>
      </c>
      <c r="L251" s="157" t="s">
        <v>274</v>
      </c>
    </row>
    <row r="252" spans="1:14" ht="30" customHeight="1">
      <c r="A252" s="154"/>
      <c r="B252" s="110" t="s">
        <v>347</v>
      </c>
      <c r="C252" s="97" t="s">
        <v>9</v>
      </c>
      <c r="D252" s="97" t="s">
        <v>9</v>
      </c>
      <c r="E252" s="98">
        <f>'冠名基金收支明细 (2023)'!E213</f>
        <v>0</v>
      </c>
      <c r="F252" s="98"/>
      <c r="G252" s="176"/>
      <c r="H252" s="109"/>
      <c r="I252" s="161"/>
      <c r="J252" s="164" t="s">
        <v>249</v>
      </c>
      <c r="K252" s="161" t="s">
        <v>270</v>
      </c>
      <c r="L252" s="157" t="s">
        <v>274</v>
      </c>
    </row>
    <row r="253" spans="1:14" ht="30" customHeight="1">
      <c r="A253" s="154"/>
      <c r="B253" s="110" t="s">
        <v>431</v>
      </c>
      <c r="C253" s="98">
        <v>0</v>
      </c>
      <c r="D253" s="98">
        <v>0</v>
      </c>
      <c r="E253" s="98">
        <f>C253-D253</f>
        <v>0</v>
      </c>
      <c r="F253" s="98"/>
      <c r="G253" s="176"/>
      <c r="H253" s="109"/>
      <c r="I253" s="161"/>
      <c r="J253" s="164" t="s">
        <v>249</v>
      </c>
      <c r="K253" s="161" t="s">
        <v>270</v>
      </c>
      <c r="L253" s="157" t="s">
        <v>274</v>
      </c>
    </row>
    <row r="254" spans="1:14" ht="30" customHeight="1">
      <c r="A254" s="154" t="s">
        <v>402</v>
      </c>
      <c r="B254" s="104" t="s">
        <v>403</v>
      </c>
      <c r="C254" s="96">
        <f>C256</f>
        <v>0</v>
      </c>
      <c r="D254" s="96">
        <f>D256</f>
        <v>0</v>
      </c>
      <c r="E254" s="96">
        <f>E255+E256</f>
        <v>0</v>
      </c>
      <c r="F254" s="98"/>
      <c r="G254" s="176"/>
      <c r="H254" s="109"/>
      <c r="I254" s="161"/>
      <c r="J254" s="113" t="s">
        <v>249</v>
      </c>
      <c r="K254" s="161" t="s">
        <v>405</v>
      </c>
      <c r="L254" s="157" t="s">
        <v>406</v>
      </c>
    </row>
    <row r="255" spans="1:14" ht="30" customHeight="1">
      <c r="A255" s="154"/>
      <c r="B255" s="110" t="s">
        <v>347</v>
      </c>
      <c r="C255" s="97" t="s">
        <v>9</v>
      </c>
      <c r="D255" s="97" t="s">
        <v>9</v>
      </c>
      <c r="E255" s="98">
        <f>'冠名基金收支明细 (2023)'!E216</f>
        <v>0</v>
      </c>
      <c r="F255" s="98"/>
      <c r="G255" s="176"/>
      <c r="H255" s="109"/>
      <c r="I255" s="161"/>
      <c r="J255" s="164" t="s">
        <v>249</v>
      </c>
      <c r="K255" s="161" t="s">
        <v>404</v>
      </c>
      <c r="L255" s="157" t="s">
        <v>406</v>
      </c>
    </row>
    <row r="256" spans="1:14" ht="30" customHeight="1">
      <c r="A256" s="154"/>
      <c r="B256" s="110" t="s">
        <v>431</v>
      </c>
      <c r="C256" s="98">
        <v>0</v>
      </c>
      <c r="D256" s="98">
        <v>0</v>
      </c>
      <c r="E256" s="98">
        <f>C256-D256</f>
        <v>0</v>
      </c>
      <c r="F256" s="98"/>
      <c r="G256" s="176"/>
      <c r="H256" s="109"/>
      <c r="I256" s="161"/>
      <c r="J256" s="164" t="s">
        <v>249</v>
      </c>
      <c r="K256" s="161" t="s">
        <v>404</v>
      </c>
      <c r="L256" s="157" t="s">
        <v>444</v>
      </c>
    </row>
    <row r="257" spans="1:15" ht="30" customHeight="1">
      <c r="A257" s="154" t="s">
        <v>275</v>
      </c>
      <c r="B257" s="104" t="s">
        <v>426</v>
      </c>
      <c r="C257" s="96">
        <f>C259</f>
        <v>100000</v>
      </c>
      <c r="D257" s="96">
        <f>D259</f>
        <v>600000</v>
      </c>
      <c r="E257" s="96">
        <f>E258+E259</f>
        <v>100000</v>
      </c>
      <c r="F257" s="98"/>
      <c r="G257" s="176"/>
      <c r="H257" s="109"/>
      <c r="I257" s="161"/>
      <c r="J257" s="113" t="s">
        <v>187</v>
      </c>
      <c r="K257" s="161" t="s">
        <v>277</v>
      </c>
      <c r="L257" s="157" t="s">
        <v>278</v>
      </c>
    </row>
    <row r="258" spans="1:15" ht="30" customHeight="1">
      <c r="A258" s="154"/>
      <c r="B258" s="110" t="s">
        <v>347</v>
      </c>
      <c r="C258" s="97" t="s">
        <v>9</v>
      </c>
      <c r="D258" s="97" t="s">
        <v>9</v>
      </c>
      <c r="E258" s="98">
        <f>'冠名基金收支明细 (2023)'!E218</f>
        <v>600000</v>
      </c>
      <c r="F258" s="98"/>
      <c r="G258" s="176"/>
      <c r="H258" s="109"/>
      <c r="I258" s="161"/>
      <c r="J258" s="164" t="s">
        <v>187</v>
      </c>
      <c r="K258" s="161" t="s">
        <v>277</v>
      </c>
      <c r="L258" s="157" t="s">
        <v>278</v>
      </c>
    </row>
    <row r="259" spans="1:15" ht="30" customHeight="1">
      <c r="A259" s="154"/>
      <c r="B259" s="110" t="s">
        <v>431</v>
      </c>
      <c r="C259" s="98">
        <v>100000</v>
      </c>
      <c r="D259" s="98">
        <v>600000</v>
      </c>
      <c r="E259" s="98">
        <f>C259-D259</f>
        <v>-500000</v>
      </c>
      <c r="F259" s="98"/>
      <c r="G259" s="176"/>
      <c r="H259" s="109"/>
      <c r="I259" s="161"/>
      <c r="J259" s="164" t="s">
        <v>187</v>
      </c>
      <c r="K259" s="161" t="s">
        <v>277</v>
      </c>
      <c r="L259" s="157" t="s">
        <v>278</v>
      </c>
    </row>
    <row r="260" spans="1:15" ht="30" customHeight="1">
      <c r="A260" s="154" t="s">
        <v>308</v>
      </c>
      <c r="B260" s="104" t="s">
        <v>355</v>
      </c>
      <c r="C260" s="96">
        <f>C262</f>
        <v>100000</v>
      </c>
      <c r="D260" s="96">
        <f>D262</f>
        <v>100000</v>
      </c>
      <c r="E260" s="96">
        <f>E261+E262</f>
        <v>100000</v>
      </c>
      <c r="F260" s="98"/>
      <c r="G260" s="176"/>
      <c r="H260" s="109"/>
      <c r="I260" s="161"/>
      <c r="J260" s="113" t="s">
        <v>187</v>
      </c>
      <c r="K260" s="161" t="s">
        <v>309</v>
      </c>
      <c r="L260" s="157" t="s">
        <v>310</v>
      </c>
    </row>
    <row r="261" spans="1:15" ht="30" customHeight="1">
      <c r="A261" s="154"/>
      <c r="B261" s="110" t="s">
        <v>347</v>
      </c>
      <c r="C261" s="97" t="s">
        <v>9</v>
      </c>
      <c r="D261" s="97" t="s">
        <v>9</v>
      </c>
      <c r="E261" s="98">
        <f>'冠名基金收支明细 (2023)'!E221</f>
        <v>100000</v>
      </c>
      <c r="F261" s="98"/>
      <c r="G261" s="176"/>
      <c r="H261" s="109"/>
      <c r="I261" s="161"/>
      <c r="J261" s="164" t="s">
        <v>187</v>
      </c>
      <c r="K261" s="161" t="s">
        <v>309</v>
      </c>
      <c r="L261" s="157" t="s">
        <v>310</v>
      </c>
    </row>
    <row r="262" spans="1:15" ht="30" customHeight="1">
      <c r="A262" s="154"/>
      <c r="B262" s="110" t="s">
        <v>431</v>
      </c>
      <c r="C262" s="98">
        <v>100000</v>
      </c>
      <c r="D262" s="98">
        <v>100000</v>
      </c>
      <c r="E262" s="98">
        <f>C262-D262</f>
        <v>0</v>
      </c>
      <c r="F262" s="98"/>
      <c r="G262" s="176"/>
      <c r="H262" s="109"/>
      <c r="I262" s="161"/>
      <c r="J262" s="164" t="s">
        <v>187</v>
      </c>
      <c r="K262" s="161" t="s">
        <v>309</v>
      </c>
      <c r="L262" s="157" t="s">
        <v>310</v>
      </c>
    </row>
    <row r="263" spans="1:15" ht="30" customHeight="1">
      <c r="A263" s="154" t="s">
        <v>378</v>
      </c>
      <c r="B263" s="104" t="s">
        <v>379</v>
      </c>
      <c r="C263" s="96">
        <f>C265</f>
        <v>0</v>
      </c>
      <c r="D263" s="96">
        <f>D265</f>
        <v>0</v>
      </c>
      <c r="E263" s="96">
        <f>E264</f>
        <v>400</v>
      </c>
      <c r="F263" s="98"/>
      <c r="G263" s="176"/>
      <c r="H263" s="109"/>
      <c r="I263" s="161"/>
      <c r="J263" s="113" t="s">
        <v>187</v>
      </c>
      <c r="K263" s="161" t="s">
        <v>380</v>
      </c>
      <c r="L263" s="157" t="s">
        <v>381</v>
      </c>
    </row>
    <row r="264" spans="1:15" ht="30" customHeight="1">
      <c r="A264" s="154"/>
      <c r="B264" s="110" t="s">
        <v>347</v>
      </c>
      <c r="C264" s="97" t="s">
        <v>9</v>
      </c>
      <c r="D264" s="97" t="s">
        <v>9</v>
      </c>
      <c r="E264" s="98">
        <f>'冠名基金收支明细 (2023)'!E224</f>
        <v>400</v>
      </c>
      <c r="F264" s="98"/>
      <c r="G264" s="176"/>
      <c r="H264" s="109"/>
      <c r="I264" s="161"/>
      <c r="J264" s="164" t="s">
        <v>187</v>
      </c>
      <c r="K264" s="161" t="s">
        <v>380</v>
      </c>
      <c r="L264" s="157" t="s">
        <v>381</v>
      </c>
    </row>
    <row r="265" spans="1:15" ht="30" customHeight="1">
      <c r="A265" s="154"/>
      <c r="B265" s="110" t="s">
        <v>431</v>
      </c>
      <c r="C265" s="98">
        <v>0</v>
      </c>
      <c r="D265" s="98">
        <v>0</v>
      </c>
      <c r="E265" s="98">
        <f>C265-D265</f>
        <v>0</v>
      </c>
      <c r="F265" s="98"/>
      <c r="G265" s="176"/>
      <c r="H265" s="109"/>
      <c r="I265" s="161"/>
      <c r="J265" s="164" t="s">
        <v>187</v>
      </c>
      <c r="K265" s="161" t="s">
        <v>380</v>
      </c>
      <c r="L265" s="157" t="s">
        <v>445</v>
      </c>
    </row>
    <row r="266" spans="1:15" ht="30" customHeight="1">
      <c r="A266" s="154" t="s">
        <v>382</v>
      </c>
      <c r="B266" s="104" t="s">
        <v>383</v>
      </c>
      <c r="C266" s="96">
        <f>C268</f>
        <v>50000</v>
      </c>
      <c r="D266" s="96">
        <f>D268</f>
        <v>42200</v>
      </c>
      <c r="E266" s="96">
        <f>E267+E268</f>
        <v>8500</v>
      </c>
      <c r="F266" s="98"/>
      <c r="G266" s="176"/>
      <c r="H266" s="109"/>
      <c r="I266" s="161"/>
      <c r="J266" s="113" t="s">
        <v>401</v>
      </c>
      <c r="K266" s="161" t="s">
        <v>384</v>
      </c>
      <c r="L266" s="157" t="s">
        <v>385</v>
      </c>
    </row>
    <row r="267" spans="1:15" ht="30" customHeight="1">
      <c r="A267" s="154"/>
      <c r="B267" s="110" t="s">
        <v>347</v>
      </c>
      <c r="C267" s="97" t="s">
        <v>9</v>
      </c>
      <c r="D267" s="97" t="s">
        <v>9</v>
      </c>
      <c r="E267" s="98">
        <f>'冠名基金收支明细 (2023)'!E226</f>
        <v>700</v>
      </c>
      <c r="F267" s="98"/>
      <c r="G267" s="176"/>
      <c r="H267" s="109"/>
      <c r="I267" s="161"/>
      <c r="J267" s="164" t="s">
        <v>401</v>
      </c>
      <c r="K267" s="161" t="s">
        <v>384</v>
      </c>
      <c r="L267" s="157" t="s">
        <v>385</v>
      </c>
      <c r="N267" s="151">
        <f>C5-D5</f>
        <v>36582</v>
      </c>
      <c r="O267" s="151">
        <f>C4-D4</f>
        <v>4521254.5099999979</v>
      </c>
    </row>
    <row r="268" spans="1:15" ht="30" customHeight="1">
      <c r="A268" s="154"/>
      <c r="B268" s="110" t="s">
        <v>431</v>
      </c>
      <c r="C268" s="98">
        <v>50000</v>
      </c>
      <c r="D268" s="98">
        <v>42200</v>
      </c>
      <c r="E268" s="98">
        <f>C268-D268</f>
        <v>7800</v>
      </c>
      <c r="F268" s="98"/>
      <c r="G268" s="176"/>
      <c r="H268" s="109"/>
      <c r="I268" s="161"/>
      <c r="J268" s="164" t="s">
        <v>401</v>
      </c>
      <c r="K268" s="161" t="s">
        <v>384</v>
      </c>
      <c r="L268" s="157" t="s">
        <v>446</v>
      </c>
    </row>
    <row r="269" spans="1:15" ht="30" customHeight="1">
      <c r="A269" s="154" t="s">
        <v>501</v>
      </c>
      <c r="B269" s="217" t="s">
        <v>450</v>
      </c>
      <c r="C269" s="96">
        <f>C270</f>
        <v>50000</v>
      </c>
      <c r="D269" s="96">
        <f>D270</f>
        <v>50000</v>
      </c>
      <c r="E269" s="96">
        <f>E270</f>
        <v>0</v>
      </c>
      <c r="F269" s="155"/>
      <c r="G269" s="155"/>
      <c r="H269" s="155"/>
      <c r="I269" s="155"/>
      <c r="J269" s="113" t="s">
        <v>401</v>
      </c>
      <c r="K269" s="232" t="s">
        <v>451</v>
      </c>
      <c r="L269" s="157" t="s">
        <v>493</v>
      </c>
    </row>
    <row r="270" spans="1:15" ht="30" customHeight="1">
      <c r="A270" s="154"/>
      <c r="B270" s="110" t="s">
        <v>431</v>
      </c>
      <c r="C270" s="98">
        <v>50000</v>
      </c>
      <c r="D270" s="98">
        <v>50000</v>
      </c>
      <c r="E270" s="98">
        <f>C270-D270</f>
        <v>0</v>
      </c>
      <c r="F270" s="231"/>
      <c r="G270" s="231"/>
      <c r="H270" s="231"/>
      <c r="I270" s="231"/>
      <c r="J270" s="164" t="s">
        <v>401</v>
      </c>
      <c r="K270" s="232" t="s">
        <v>451</v>
      </c>
      <c r="L270" s="157"/>
    </row>
    <row r="271" spans="1:15" ht="30" customHeight="1">
      <c r="A271" s="154" t="s">
        <v>502</v>
      </c>
      <c r="B271" s="217" t="s">
        <v>452</v>
      </c>
      <c r="C271" s="96">
        <f>C272</f>
        <v>50000</v>
      </c>
      <c r="D271" s="96">
        <f>D272</f>
        <v>50000</v>
      </c>
      <c r="E271" s="96">
        <f>E272</f>
        <v>0</v>
      </c>
      <c r="F271" s="155"/>
      <c r="G271" s="155"/>
      <c r="H271" s="155"/>
      <c r="I271" s="155"/>
      <c r="J271" s="113" t="s">
        <v>401</v>
      </c>
      <c r="K271" s="232" t="s">
        <v>453</v>
      </c>
      <c r="L271" s="157" t="s">
        <v>488</v>
      </c>
    </row>
    <row r="272" spans="1:15" ht="30" customHeight="1">
      <c r="A272" s="154"/>
      <c r="B272" s="110" t="s">
        <v>431</v>
      </c>
      <c r="C272" s="98">
        <v>50000</v>
      </c>
      <c r="D272" s="98">
        <v>50000</v>
      </c>
      <c r="E272" s="98">
        <f t="shared" ref="E272:E274" si="0">C272-D272</f>
        <v>0</v>
      </c>
      <c r="F272" s="231"/>
      <c r="G272" s="231"/>
      <c r="H272" s="231"/>
      <c r="I272" s="231"/>
      <c r="J272" s="164" t="s">
        <v>401</v>
      </c>
      <c r="K272" s="232" t="s">
        <v>453</v>
      </c>
      <c r="L272" s="157"/>
    </row>
    <row r="273" spans="1:1025" ht="30" customHeight="1">
      <c r="A273" s="154" t="s">
        <v>503</v>
      </c>
      <c r="B273" s="217" t="s">
        <v>465</v>
      </c>
      <c r="C273" s="96">
        <f>C274</f>
        <v>50000</v>
      </c>
      <c r="D273" s="96">
        <f>D274</f>
        <v>32850</v>
      </c>
      <c r="E273" s="96">
        <f>E274</f>
        <v>17150</v>
      </c>
      <c r="F273" s="155"/>
      <c r="G273" s="155"/>
      <c r="H273" s="155"/>
      <c r="I273" s="155"/>
      <c r="J273" s="113" t="s">
        <v>401</v>
      </c>
      <c r="K273" s="232" t="s">
        <v>466</v>
      </c>
      <c r="L273" s="157" t="s">
        <v>486</v>
      </c>
    </row>
    <row r="274" spans="1:1025" ht="30" customHeight="1">
      <c r="A274" s="154"/>
      <c r="B274" s="110" t="s">
        <v>431</v>
      </c>
      <c r="C274" s="98">
        <v>50000</v>
      </c>
      <c r="D274" s="98">
        <v>32850</v>
      </c>
      <c r="E274" s="98">
        <f t="shared" si="0"/>
        <v>17150</v>
      </c>
      <c r="F274" s="231"/>
      <c r="G274" s="231"/>
      <c r="H274" s="231"/>
      <c r="I274" s="231"/>
      <c r="J274" s="164" t="s">
        <v>401</v>
      </c>
      <c r="K274" s="232" t="s">
        <v>466</v>
      </c>
      <c r="L274" s="157"/>
    </row>
    <row r="275" spans="1:1025" ht="84.75" customHeight="1">
      <c r="A275" s="245" t="s">
        <v>512</v>
      </c>
      <c r="B275" s="245"/>
      <c r="C275" s="245"/>
      <c r="D275" s="245"/>
      <c r="E275" s="245"/>
      <c r="F275" s="245"/>
      <c r="G275" s="245"/>
      <c r="H275" s="245"/>
      <c r="I275" s="245"/>
      <c r="J275" s="245"/>
      <c r="K275" s="245"/>
      <c r="L275" s="245"/>
    </row>
    <row r="276" spans="1:1025" ht="21.95" customHeight="1">
      <c r="C276" s="137"/>
      <c r="D276" s="137"/>
      <c r="E276" s="137"/>
      <c r="J276" s="139"/>
    </row>
    <row r="277" spans="1:1025" ht="21.95" customHeight="1">
      <c r="C277" s="137"/>
      <c r="D277" s="137"/>
      <c r="E277" s="137"/>
      <c r="F277" s="151"/>
      <c r="J277" s="139"/>
    </row>
    <row r="278" spans="1:1025" ht="21.95" customHeight="1">
      <c r="C278" s="137"/>
      <c r="D278" s="137"/>
      <c r="E278" s="137"/>
      <c r="J278" s="139"/>
    </row>
    <row r="279" spans="1:1025" ht="21.95" customHeight="1">
      <c r="C279" s="137"/>
      <c r="D279" s="137"/>
      <c r="E279" s="137"/>
      <c r="J279" s="139"/>
    </row>
    <row r="280" spans="1:1025" ht="18" customHeight="1">
      <c r="C280" s="137"/>
      <c r="D280" s="137"/>
      <c r="E280" s="137"/>
      <c r="J280" s="139"/>
    </row>
    <row r="281" spans="1:1025" ht="18" customHeight="1">
      <c r="C281" s="137"/>
      <c r="D281" s="137"/>
      <c r="E281" s="137"/>
      <c r="J281" s="139"/>
    </row>
    <row r="282" spans="1:1025" ht="18" customHeight="1">
      <c r="C282" s="137"/>
      <c r="D282" s="137"/>
      <c r="E282" s="137"/>
      <c r="J282" s="139"/>
    </row>
    <row r="283" spans="1:1025">
      <c r="C283" s="137"/>
      <c r="D283" s="137"/>
      <c r="E283" s="137"/>
      <c r="J283" s="139"/>
    </row>
    <row r="284" spans="1:1025">
      <c r="C284" s="137"/>
      <c r="D284" s="137"/>
      <c r="E284" s="137"/>
      <c r="J284" s="139"/>
    </row>
    <row r="285" spans="1:1025">
      <c r="C285" s="137"/>
      <c r="D285" s="137"/>
      <c r="E285" s="137"/>
      <c r="J285" s="139"/>
    </row>
    <row r="286" spans="1:1025" s="140" customFormat="1">
      <c r="A286" s="210"/>
      <c r="B286" s="106"/>
      <c r="C286" s="137"/>
      <c r="D286" s="137"/>
      <c r="E286" s="137"/>
      <c r="F286" s="138"/>
      <c r="G286" s="138"/>
      <c r="H286" s="138"/>
      <c r="I286" s="138"/>
      <c r="J286" s="139"/>
      <c r="K286" s="138"/>
      <c r="M286" s="138"/>
      <c r="N286" s="138"/>
      <c r="O286" s="138"/>
      <c r="P286" s="138"/>
      <c r="Q286" s="138"/>
      <c r="R286" s="138"/>
      <c r="S286" s="138"/>
      <c r="T286" s="138"/>
      <c r="U286" s="138"/>
      <c r="V286" s="138"/>
      <c r="W286" s="138"/>
      <c r="X286" s="138"/>
      <c r="Y286" s="138"/>
      <c r="Z286" s="138"/>
      <c r="AA286" s="138"/>
      <c r="AB286" s="138"/>
      <c r="AC286" s="138"/>
      <c r="AD286" s="138"/>
      <c r="AE286" s="138"/>
      <c r="AF286" s="138"/>
      <c r="AG286" s="138"/>
      <c r="AH286" s="138"/>
      <c r="AI286" s="138"/>
      <c r="AJ286" s="138"/>
      <c r="AK286" s="138"/>
      <c r="AL286" s="138"/>
      <c r="AM286" s="138"/>
      <c r="AN286" s="138"/>
      <c r="AO286" s="138"/>
      <c r="AP286" s="138"/>
      <c r="AQ286" s="138"/>
      <c r="AR286" s="138"/>
      <c r="AS286" s="138"/>
      <c r="AT286" s="138"/>
      <c r="AU286" s="138"/>
      <c r="AV286" s="138"/>
      <c r="AW286" s="138"/>
      <c r="AX286" s="138"/>
      <c r="AY286" s="138"/>
      <c r="AZ286" s="138"/>
      <c r="BA286" s="138"/>
      <c r="BB286" s="138"/>
      <c r="BC286" s="138"/>
      <c r="BD286" s="138"/>
      <c r="BE286" s="138"/>
      <c r="BF286" s="138"/>
      <c r="BG286" s="138"/>
      <c r="BH286" s="138"/>
      <c r="BI286" s="138"/>
      <c r="BJ286" s="138"/>
      <c r="BK286" s="138"/>
      <c r="BL286" s="138"/>
      <c r="BM286" s="138"/>
      <c r="BN286" s="138"/>
      <c r="BO286" s="138"/>
      <c r="BP286" s="138"/>
      <c r="BQ286" s="138"/>
      <c r="BR286" s="138"/>
      <c r="BS286" s="138"/>
      <c r="BT286" s="138"/>
      <c r="BU286" s="138"/>
      <c r="BV286" s="138"/>
      <c r="BW286" s="138"/>
      <c r="BX286" s="138"/>
      <c r="BY286" s="138"/>
      <c r="BZ286" s="138"/>
      <c r="CA286" s="138"/>
      <c r="CB286" s="138"/>
      <c r="CC286" s="138"/>
      <c r="CD286" s="138"/>
      <c r="CE286" s="138"/>
      <c r="CF286" s="138"/>
      <c r="CG286" s="138"/>
      <c r="CH286" s="138"/>
      <c r="CI286" s="138"/>
      <c r="CJ286" s="138"/>
      <c r="CK286" s="138"/>
      <c r="CL286" s="138"/>
      <c r="CM286" s="138"/>
      <c r="CN286" s="138"/>
      <c r="CO286" s="138"/>
      <c r="CP286" s="138"/>
      <c r="CQ286" s="138"/>
      <c r="CR286" s="138"/>
      <c r="CS286" s="138"/>
      <c r="CT286" s="138"/>
      <c r="CU286" s="138"/>
      <c r="CV286" s="138"/>
      <c r="CW286" s="138"/>
      <c r="CX286" s="138"/>
      <c r="CY286" s="138"/>
      <c r="CZ286" s="138"/>
      <c r="DA286" s="138"/>
      <c r="DB286" s="138"/>
      <c r="DC286" s="138"/>
      <c r="DD286" s="138"/>
      <c r="DE286" s="138"/>
      <c r="DF286" s="138"/>
      <c r="DG286" s="138"/>
      <c r="DH286" s="138"/>
      <c r="DI286" s="138"/>
      <c r="DJ286" s="138"/>
      <c r="DK286" s="138"/>
      <c r="DL286" s="138"/>
      <c r="DM286" s="138"/>
      <c r="DN286" s="138"/>
      <c r="DO286" s="138"/>
      <c r="DP286" s="138"/>
      <c r="DQ286" s="138"/>
      <c r="DR286" s="138"/>
      <c r="DS286" s="138"/>
      <c r="DT286" s="138"/>
      <c r="DU286" s="138"/>
      <c r="DV286" s="138"/>
      <c r="DW286" s="138"/>
      <c r="DX286" s="138"/>
      <c r="DY286" s="138"/>
      <c r="DZ286" s="138"/>
      <c r="EA286" s="138"/>
      <c r="EB286" s="138"/>
      <c r="EC286" s="138"/>
      <c r="ED286" s="138"/>
      <c r="EE286" s="138"/>
      <c r="EF286" s="138"/>
      <c r="EG286" s="138"/>
      <c r="EH286" s="138"/>
      <c r="EI286" s="138"/>
      <c r="EJ286" s="138"/>
      <c r="EK286" s="138"/>
      <c r="EL286" s="138"/>
      <c r="EM286" s="138"/>
      <c r="EN286" s="138"/>
      <c r="EO286" s="138"/>
      <c r="EP286" s="138"/>
      <c r="EQ286" s="138"/>
      <c r="ER286" s="138"/>
      <c r="ES286" s="138"/>
      <c r="ET286" s="138"/>
      <c r="EU286" s="138"/>
      <c r="EV286" s="138"/>
      <c r="EW286" s="138"/>
      <c r="EX286" s="138"/>
      <c r="EY286" s="138"/>
      <c r="EZ286" s="138"/>
      <c r="FA286" s="138"/>
      <c r="FB286" s="138"/>
      <c r="FC286" s="138"/>
      <c r="FD286" s="138"/>
      <c r="FE286" s="138"/>
      <c r="FF286" s="138"/>
      <c r="FG286" s="138"/>
      <c r="FH286" s="138"/>
      <c r="FI286" s="138"/>
      <c r="FJ286" s="138"/>
      <c r="FK286" s="138"/>
      <c r="FL286" s="138"/>
      <c r="FM286" s="138"/>
      <c r="FN286" s="138"/>
      <c r="FO286" s="138"/>
      <c r="FP286" s="138"/>
      <c r="FQ286" s="138"/>
      <c r="FR286" s="138"/>
      <c r="FS286" s="138"/>
      <c r="FT286" s="138"/>
      <c r="FU286" s="138"/>
      <c r="FV286" s="138"/>
      <c r="FW286" s="138"/>
      <c r="FX286" s="138"/>
      <c r="FY286" s="138"/>
      <c r="FZ286" s="138"/>
      <c r="GA286" s="138"/>
      <c r="GB286" s="138"/>
      <c r="GC286" s="138"/>
      <c r="GD286" s="138"/>
      <c r="GE286" s="138"/>
      <c r="GF286" s="138"/>
      <c r="GG286" s="138"/>
      <c r="GH286" s="138"/>
      <c r="GI286" s="138"/>
      <c r="GJ286" s="138"/>
      <c r="GK286" s="138"/>
      <c r="GL286" s="138"/>
      <c r="GM286" s="138"/>
      <c r="GN286" s="138"/>
      <c r="GO286" s="138"/>
      <c r="GP286" s="138"/>
      <c r="GQ286" s="138"/>
      <c r="GR286" s="138"/>
      <c r="GS286" s="138"/>
      <c r="GT286" s="138"/>
      <c r="GU286" s="138"/>
      <c r="GV286" s="138"/>
      <c r="GW286" s="138"/>
      <c r="GX286" s="138"/>
      <c r="GY286" s="138"/>
      <c r="GZ286" s="138"/>
      <c r="HA286" s="138"/>
      <c r="HB286" s="138"/>
      <c r="HC286" s="138"/>
      <c r="HD286" s="138"/>
      <c r="HE286" s="138"/>
      <c r="HF286" s="138"/>
      <c r="HG286" s="138"/>
      <c r="HH286" s="138"/>
      <c r="HI286" s="138"/>
      <c r="HJ286" s="138"/>
      <c r="HK286" s="138"/>
      <c r="HL286" s="138"/>
      <c r="HM286" s="138"/>
      <c r="HN286" s="138"/>
      <c r="HO286" s="138"/>
      <c r="HP286" s="138"/>
      <c r="HQ286" s="138"/>
      <c r="HR286" s="138"/>
      <c r="HS286" s="138"/>
      <c r="HT286" s="138"/>
      <c r="HU286" s="138"/>
      <c r="HV286" s="138"/>
      <c r="HW286" s="138"/>
      <c r="HX286" s="138"/>
      <c r="HY286" s="138"/>
      <c r="HZ286" s="138"/>
      <c r="IA286" s="138"/>
      <c r="IB286" s="138"/>
      <c r="IC286" s="138"/>
      <c r="ID286" s="138"/>
      <c r="IE286" s="138"/>
      <c r="IF286" s="138"/>
      <c r="IG286" s="138"/>
      <c r="IH286" s="138"/>
      <c r="II286" s="138"/>
      <c r="IJ286" s="138"/>
      <c r="IK286" s="138"/>
      <c r="IL286" s="138"/>
      <c r="IM286" s="138"/>
      <c r="IN286" s="138"/>
      <c r="IO286" s="138"/>
      <c r="IP286" s="138"/>
      <c r="IQ286" s="138"/>
      <c r="IR286" s="138"/>
      <c r="IS286" s="138"/>
      <c r="IT286" s="138"/>
      <c r="IU286" s="138"/>
      <c r="IV286" s="138"/>
      <c r="IW286" s="138"/>
      <c r="IX286" s="138"/>
      <c r="IY286" s="138"/>
      <c r="IZ286" s="138"/>
      <c r="JA286" s="138"/>
      <c r="JB286" s="138"/>
      <c r="JC286" s="138"/>
      <c r="JD286" s="138"/>
      <c r="JE286" s="138"/>
      <c r="JF286" s="138"/>
      <c r="JG286" s="138"/>
      <c r="JH286" s="138"/>
      <c r="JI286" s="138"/>
      <c r="JJ286" s="138"/>
      <c r="JK286" s="138"/>
      <c r="JL286" s="138"/>
      <c r="JM286" s="138"/>
      <c r="JN286" s="138"/>
      <c r="JO286" s="138"/>
      <c r="JP286" s="138"/>
      <c r="JQ286" s="138"/>
      <c r="JR286" s="138"/>
      <c r="JS286" s="138"/>
      <c r="JT286" s="138"/>
      <c r="JU286" s="138"/>
      <c r="JV286" s="138"/>
      <c r="JW286" s="138"/>
      <c r="JX286" s="138"/>
      <c r="JY286" s="138"/>
      <c r="JZ286" s="138"/>
      <c r="KA286" s="138"/>
      <c r="KB286" s="138"/>
      <c r="KC286" s="138"/>
      <c r="KD286" s="138"/>
      <c r="KE286" s="138"/>
      <c r="KF286" s="138"/>
      <c r="KG286" s="138"/>
      <c r="KH286" s="138"/>
      <c r="KI286" s="138"/>
      <c r="KJ286" s="138"/>
      <c r="KK286" s="138"/>
      <c r="KL286" s="138"/>
      <c r="KM286" s="138"/>
      <c r="KN286" s="138"/>
      <c r="KO286" s="138"/>
      <c r="KP286" s="138"/>
      <c r="KQ286" s="138"/>
      <c r="KR286" s="138"/>
      <c r="KS286" s="138"/>
      <c r="KT286" s="138"/>
      <c r="KU286" s="138"/>
      <c r="KV286" s="138"/>
      <c r="KW286" s="138"/>
      <c r="KX286" s="138"/>
      <c r="KY286" s="138"/>
      <c r="KZ286" s="138"/>
      <c r="LA286" s="138"/>
      <c r="LB286" s="138"/>
      <c r="LC286" s="138"/>
      <c r="LD286" s="138"/>
      <c r="LE286" s="138"/>
      <c r="LF286" s="138"/>
      <c r="LG286" s="138"/>
      <c r="LH286" s="138"/>
      <c r="LI286" s="138"/>
      <c r="LJ286" s="138"/>
      <c r="LK286" s="138"/>
      <c r="LL286" s="138"/>
      <c r="LM286" s="138"/>
      <c r="LN286" s="138"/>
      <c r="LO286" s="138"/>
      <c r="LP286" s="138"/>
      <c r="LQ286" s="138"/>
      <c r="LR286" s="138"/>
      <c r="LS286" s="138"/>
      <c r="LT286" s="138"/>
      <c r="LU286" s="138"/>
      <c r="LV286" s="138"/>
      <c r="LW286" s="138"/>
      <c r="LX286" s="138"/>
      <c r="LY286" s="138"/>
      <c r="LZ286" s="138"/>
      <c r="MA286" s="138"/>
      <c r="MB286" s="138"/>
      <c r="MC286" s="138"/>
      <c r="MD286" s="138"/>
      <c r="ME286" s="138"/>
      <c r="MF286" s="138"/>
      <c r="MG286" s="138"/>
      <c r="MH286" s="138"/>
      <c r="MI286" s="138"/>
      <c r="MJ286" s="138"/>
      <c r="MK286" s="138"/>
      <c r="ML286" s="138"/>
      <c r="MM286" s="138"/>
      <c r="MN286" s="138"/>
      <c r="MO286" s="138"/>
      <c r="MP286" s="138"/>
      <c r="MQ286" s="138"/>
      <c r="MR286" s="138"/>
      <c r="MS286" s="138"/>
      <c r="MT286" s="138"/>
      <c r="MU286" s="138"/>
      <c r="MV286" s="138"/>
      <c r="MW286" s="138"/>
      <c r="MX286" s="138"/>
      <c r="MY286" s="138"/>
      <c r="MZ286" s="138"/>
      <c r="NA286" s="138"/>
      <c r="NB286" s="138"/>
      <c r="NC286" s="138"/>
      <c r="ND286" s="138"/>
      <c r="NE286" s="138"/>
      <c r="NF286" s="138"/>
      <c r="NG286" s="138"/>
      <c r="NH286" s="138"/>
      <c r="NI286" s="138"/>
      <c r="NJ286" s="138"/>
      <c r="NK286" s="138"/>
      <c r="NL286" s="138"/>
      <c r="NM286" s="138"/>
      <c r="NN286" s="138"/>
      <c r="NO286" s="138"/>
      <c r="NP286" s="138"/>
      <c r="NQ286" s="138"/>
      <c r="NR286" s="138"/>
      <c r="NS286" s="138"/>
      <c r="NT286" s="138"/>
      <c r="NU286" s="138"/>
      <c r="NV286" s="138"/>
      <c r="NW286" s="138"/>
      <c r="NX286" s="138"/>
      <c r="NY286" s="138"/>
      <c r="NZ286" s="138"/>
      <c r="OA286" s="138"/>
      <c r="OB286" s="138"/>
      <c r="OC286" s="138"/>
      <c r="OD286" s="138"/>
      <c r="OE286" s="138"/>
      <c r="OF286" s="138"/>
      <c r="OG286" s="138"/>
      <c r="OH286" s="138"/>
      <c r="OI286" s="138"/>
      <c r="OJ286" s="138"/>
      <c r="OK286" s="138"/>
      <c r="OL286" s="138"/>
      <c r="OM286" s="138"/>
      <c r="ON286" s="138"/>
      <c r="OO286" s="138"/>
      <c r="OP286" s="138"/>
      <c r="OQ286" s="138"/>
      <c r="OR286" s="138"/>
      <c r="OS286" s="138"/>
      <c r="OT286" s="138"/>
      <c r="OU286" s="138"/>
      <c r="OV286" s="138"/>
      <c r="OW286" s="138"/>
      <c r="OX286" s="138"/>
      <c r="OY286" s="138"/>
      <c r="OZ286" s="138"/>
      <c r="PA286" s="138"/>
      <c r="PB286" s="138"/>
      <c r="PC286" s="138"/>
      <c r="PD286" s="138"/>
      <c r="PE286" s="138"/>
      <c r="PF286" s="138"/>
      <c r="PG286" s="138"/>
      <c r="PH286" s="138"/>
      <c r="PI286" s="138"/>
      <c r="PJ286" s="138"/>
      <c r="PK286" s="138"/>
      <c r="PL286" s="138"/>
      <c r="PM286" s="138"/>
      <c r="PN286" s="138"/>
      <c r="PO286" s="138"/>
      <c r="PP286" s="138"/>
      <c r="PQ286" s="138"/>
      <c r="PR286" s="138"/>
      <c r="PS286" s="138"/>
      <c r="PT286" s="138"/>
      <c r="PU286" s="138"/>
      <c r="PV286" s="138"/>
      <c r="PW286" s="138"/>
      <c r="PX286" s="138"/>
      <c r="PY286" s="138"/>
      <c r="PZ286" s="138"/>
      <c r="QA286" s="138"/>
      <c r="QB286" s="138"/>
      <c r="QC286" s="138"/>
      <c r="QD286" s="138"/>
      <c r="QE286" s="138"/>
      <c r="QF286" s="138"/>
      <c r="QG286" s="138"/>
      <c r="QH286" s="138"/>
      <c r="QI286" s="138"/>
      <c r="QJ286" s="138"/>
      <c r="QK286" s="138"/>
      <c r="QL286" s="138"/>
      <c r="QM286" s="138"/>
      <c r="QN286" s="138"/>
      <c r="QO286" s="138"/>
      <c r="QP286" s="138"/>
      <c r="QQ286" s="138"/>
      <c r="QR286" s="138"/>
      <c r="QS286" s="138"/>
      <c r="QT286" s="138"/>
      <c r="QU286" s="138"/>
      <c r="QV286" s="138"/>
      <c r="QW286" s="138"/>
      <c r="QX286" s="138"/>
      <c r="QY286" s="138"/>
      <c r="QZ286" s="138"/>
      <c r="RA286" s="138"/>
      <c r="RB286" s="138"/>
      <c r="RC286" s="138"/>
      <c r="RD286" s="138"/>
      <c r="RE286" s="138"/>
      <c r="RF286" s="138"/>
      <c r="RG286" s="138"/>
      <c r="RH286" s="138"/>
      <c r="RI286" s="138"/>
      <c r="RJ286" s="138"/>
      <c r="RK286" s="138"/>
      <c r="RL286" s="138"/>
      <c r="RM286" s="138"/>
      <c r="RN286" s="138"/>
      <c r="RO286" s="138"/>
      <c r="RP286" s="138"/>
      <c r="RQ286" s="138"/>
      <c r="RR286" s="138"/>
      <c r="RS286" s="138"/>
      <c r="RT286" s="138"/>
      <c r="RU286" s="138"/>
      <c r="RV286" s="138"/>
      <c r="RW286" s="138"/>
      <c r="RX286" s="138"/>
      <c r="RY286" s="138"/>
      <c r="RZ286" s="138"/>
      <c r="SA286" s="138"/>
      <c r="SB286" s="138"/>
      <c r="SC286" s="138"/>
      <c r="SD286" s="138"/>
      <c r="SE286" s="138"/>
      <c r="SF286" s="138"/>
      <c r="SG286" s="138"/>
      <c r="SH286" s="138"/>
      <c r="SI286" s="138"/>
      <c r="SJ286" s="138"/>
      <c r="SK286" s="138"/>
      <c r="SL286" s="138"/>
      <c r="SM286" s="138"/>
      <c r="SN286" s="138"/>
      <c r="SO286" s="138"/>
      <c r="SP286" s="138"/>
      <c r="SQ286" s="138"/>
      <c r="SR286" s="138"/>
      <c r="SS286" s="138"/>
      <c r="ST286" s="138"/>
      <c r="SU286" s="138"/>
      <c r="SV286" s="138"/>
      <c r="SW286" s="138"/>
      <c r="SX286" s="138"/>
      <c r="SY286" s="138"/>
      <c r="SZ286" s="138"/>
      <c r="TA286" s="138"/>
      <c r="TB286" s="138"/>
      <c r="TC286" s="138"/>
      <c r="TD286" s="138"/>
      <c r="TE286" s="138"/>
      <c r="TF286" s="138"/>
      <c r="TG286" s="138"/>
      <c r="TH286" s="138"/>
      <c r="TI286" s="138"/>
      <c r="TJ286" s="138"/>
      <c r="TK286" s="138"/>
      <c r="TL286" s="138"/>
      <c r="TM286" s="138"/>
      <c r="TN286" s="138"/>
      <c r="TO286" s="138"/>
      <c r="TP286" s="138"/>
      <c r="TQ286" s="138"/>
      <c r="TR286" s="138"/>
      <c r="TS286" s="138"/>
      <c r="TT286" s="138"/>
      <c r="TU286" s="138"/>
      <c r="TV286" s="138"/>
      <c r="TW286" s="138"/>
      <c r="TX286" s="138"/>
      <c r="TY286" s="138"/>
      <c r="TZ286" s="138"/>
      <c r="UA286" s="138"/>
      <c r="UB286" s="138"/>
      <c r="UC286" s="138"/>
      <c r="UD286" s="138"/>
      <c r="UE286" s="138"/>
      <c r="UF286" s="138"/>
      <c r="UG286" s="138"/>
      <c r="UH286" s="138"/>
      <c r="UI286" s="138"/>
      <c r="UJ286" s="138"/>
      <c r="UK286" s="138"/>
      <c r="UL286" s="138"/>
      <c r="UM286" s="138"/>
      <c r="UN286" s="138"/>
      <c r="UO286" s="138"/>
      <c r="UP286" s="138"/>
      <c r="UQ286" s="138"/>
      <c r="UR286" s="138"/>
      <c r="US286" s="138"/>
      <c r="UT286" s="138"/>
      <c r="UU286" s="138"/>
      <c r="UV286" s="138"/>
      <c r="UW286" s="138"/>
      <c r="UX286" s="138"/>
      <c r="UY286" s="138"/>
      <c r="UZ286" s="138"/>
      <c r="VA286" s="138"/>
      <c r="VB286" s="138"/>
      <c r="VC286" s="138"/>
      <c r="VD286" s="138"/>
      <c r="VE286" s="138"/>
      <c r="VF286" s="138"/>
      <c r="VG286" s="138"/>
      <c r="VH286" s="138"/>
      <c r="VI286" s="138"/>
      <c r="VJ286" s="138"/>
      <c r="VK286" s="138"/>
      <c r="VL286" s="138"/>
      <c r="VM286" s="138"/>
      <c r="VN286" s="138"/>
      <c r="VO286" s="138"/>
      <c r="VP286" s="138"/>
      <c r="VQ286" s="138"/>
      <c r="VR286" s="138"/>
      <c r="VS286" s="138"/>
      <c r="VT286" s="138"/>
      <c r="VU286" s="138"/>
      <c r="VV286" s="138"/>
      <c r="VW286" s="138"/>
      <c r="VX286" s="138"/>
      <c r="VY286" s="138"/>
      <c r="VZ286" s="138"/>
      <c r="WA286" s="138"/>
      <c r="WB286" s="138"/>
      <c r="WC286" s="138"/>
      <c r="WD286" s="138"/>
      <c r="WE286" s="138"/>
      <c r="WF286" s="138"/>
      <c r="WG286" s="138"/>
      <c r="WH286" s="138"/>
      <c r="WI286" s="138"/>
      <c r="WJ286" s="138"/>
      <c r="WK286" s="138"/>
      <c r="WL286" s="138"/>
      <c r="WM286" s="138"/>
      <c r="WN286" s="138"/>
      <c r="WO286" s="138"/>
      <c r="WP286" s="138"/>
      <c r="WQ286" s="138"/>
      <c r="WR286" s="138"/>
      <c r="WS286" s="138"/>
      <c r="WT286" s="138"/>
      <c r="WU286" s="138"/>
      <c r="WV286" s="138"/>
      <c r="WW286" s="138"/>
      <c r="WX286" s="138"/>
      <c r="WY286" s="138"/>
      <c r="WZ286" s="138"/>
      <c r="XA286" s="138"/>
      <c r="XB286" s="138"/>
      <c r="XC286" s="138"/>
      <c r="XD286" s="138"/>
      <c r="XE286" s="138"/>
      <c r="XF286" s="138"/>
      <c r="XG286" s="138"/>
      <c r="XH286" s="138"/>
      <c r="XI286" s="138"/>
      <c r="XJ286" s="138"/>
      <c r="XK286" s="138"/>
      <c r="XL286" s="138"/>
      <c r="XM286" s="138"/>
      <c r="XN286" s="138"/>
      <c r="XO286" s="138"/>
      <c r="XP286" s="138"/>
      <c r="XQ286" s="138"/>
      <c r="XR286" s="138"/>
      <c r="XS286" s="138"/>
      <c r="XT286" s="138"/>
      <c r="XU286" s="138"/>
      <c r="XV286" s="138"/>
      <c r="XW286" s="138"/>
      <c r="XX286" s="138"/>
      <c r="XY286" s="138"/>
      <c r="XZ286" s="138"/>
      <c r="YA286" s="138"/>
      <c r="YB286" s="138"/>
      <c r="YC286" s="138"/>
      <c r="YD286" s="138"/>
      <c r="YE286" s="138"/>
      <c r="YF286" s="138"/>
      <c r="YG286" s="138"/>
      <c r="YH286" s="138"/>
      <c r="YI286" s="138"/>
      <c r="YJ286" s="138"/>
      <c r="YK286" s="138"/>
      <c r="YL286" s="138"/>
      <c r="YM286" s="138"/>
      <c r="YN286" s="138"/>
      <c r="YO286" s="138"/>
      <c r="YP286" s="138"/>
      <c r="YQ286" s="138"/>
      <c r="YR286" s="138"/>
      <c r="YS286" s="138"/>
      <c r="YT286" s="138"/>
      <c r="YU286" s="138"/>
      <c r="YV286" s="138"/>
      <c r="YW286" s="138"/>
      <c r="YX286" s="138"/>
      <c r="YY286" s="138"/>
      <c r="YZ286" s="138"/>
      <c r="ZA286" s="138"/>
      <c r="ZB286" s="138"/>
      <c r="ZC286" s="138"/>
      <c r="ZD286" s="138"/>
      <c r="ZE286" s="138"/>
      <c r="ZF286" s="138"/>
      <c r="ZG286" s="138"/>
      <c r="ZH286" s="138"/>
      <c r="ZI286" s="138"/>
      <c r="ZJ286" s="138"/>
      <c r="ZK286" s="138"/>
      <c r="ZL286" s="138"/>
      <c r="ZM286" s="138"/>
      <c r="ZN286" s="138"/>
      <c r="ZO286" s="138"/>
      <c r="ZP286" s="138"/>
      <c r="ZQ286" s="138"/>
      <c r="ZR286" s="138"/>
      <c r="ZS286" s="138"/>
      <c r="ZT286" s="138"/>
      <c r="ZU286" s="138"/>
      <c r="ZV286" s="138"/>
      <c r="ZW286" s="138"/>
      <c r="ZX286" s="138"/>
      <c r="ZY286" s="138"/>
      <c r="ZZ286" s="138"/>
      <c r="AAA286" s="138"/>
      <c r="AAB286" s="138"/>
      <c r="AAC286" s="138"/>
      <c r="AAD286" s="138"/>
      <c r="AAE286" s="138"/>
      <c r="AAF286" s="138"/>
      <c r="AAG286" s="138"/>
      <c r="AAH286" s="138"/>
      <c r="AAI286" s="138"/>
      <c r="AAJ286" s="138"/>
      <c r="AAK286" s="138"/>
      <c r="AAL286" s="138"/>
      <c r="AAM286" s="138"/>
      <c r="AAN286" s="138"/>
      <c r="AAO286" s="138"/>
      <c r="AAP286" s="138"/>
      <c r="AAQ286" s="138"/>
      <c r="AAR286" s="138"/>
      <c r="AAS286" s="138"/>
      <c r="AAT286" s="138"/>
      <c r="AAU286" s="138"/>
      <c r="AAV286" s="138"/>
      <c r="AAW286" s="138"/>
      <c r="AAX286" s="138"/>
      <c r="AAY286" s="138"/>
      <c r="AAZ286" s="138"/>
      <c r="ABA286" s="138"/>
      <c r="ABB286" s="138"/>
      <c r="ABC286" s="138"/>
      <c r="ABD286" s="138"/>
      <c r="ABE286" s="138"/>
      <c r="ABF286" s="138"/>
      <c r="ABG286" s="138"/>
      <c r="ABH286" s="138"/>
      <c r="ABI286" s="138"/>
      <c r="ABJ286" s="138"/>
      <c r="ABK286" s="138"/>
      <c r="ABL286" s="138"/>
      <c r="ABM286" s="138"/>
      <c r="ABN286" s="138"/>
      <c r="ABO286" s="138"/>
      <c r="ABP286" s="138"/>
      <c r="ABQ286" s="138"/>
      <c r="ABR286" s="138"/>
      <c r="ABS286" s="138"/>
      <c r="ABT286" s="138"/>
      <c r="ABU286" s="138"/>
      <c r="ABV286" s="138"/>
      <c r="ABW286" s="138"/>
      <c r="ABX286" s="138"/>
      <c r="ABY286" s="138"/>
      <c r="ABZ286" s="138"/>
      <c r="ACA286" s="138"/>
      <c r="ACB286" s="138"/>
      <c r="ACC286" s="138"/>
      <c r="ACD286" s="138"/>
      <c r="ACE286" s="138"/>
      <c r="ACF286" s="138"/>
      <c r="ACG286" s="138"/>
      <c r="ACH286" s="138"/>
      <c r="ACI286" s="138"/>
      <c r="ACJ286" s="138"/>
      <c r="ACK286" s="138"/>
      <c r="ACL286" s="138"/>
      <c r="ACM286" s="138"/>
      <c r="ACN286" s="138"/>
      <c r="ACO286" s="138"/>
      <c r="ACP286" s="138"/>
      <c r="ACQ286" s="138"/>
      <c r="ACR286" s="138"/>
      <c r="ACS286" s="138"/>
      <c r="ACT286" s="138"/>
      <c r="ACU286" s="138"/>
      <c r="ACV286" s="138"/>
      <c r="ACW286" s="138"/>
      <c r="ACX286" s="138"/>
      <c r="ACY286" s="138"/>
      <c r="ACZ286" s="138"/>
      <c r="ADA286" s="138"/>
      <c r="ADB286" s="138"/>
      <c r="ADC286" s="138"/>
      <c r="ADD286" s="138"/>
      <c r="ADE286" s="138"/>
      <c r="ADF286" s="138"/>
      <c r="ADG286" s="138"/>
      <c r="ADH286" s="138"/>
      <c r="ADI286" s="138"/>
      <c r="ADJ286" s="138"/>
      <c r="ADK286" s="138"/>
      <c r="ADL286" s="138"/>
      <c r="ADM286" s="138"/>
      <c r="ADN286" s="138"/>
      <c r="ADO286" s="138"/>
      <c r="ADP286" s="138"/>
      <c r="ADQ286" s="138"/>
      <c r="ADR286" s="138"/>
      <c r="ADS286" s="138"/>
      <c r="ADT286" s="138"/>
      <c r="ADU286" s="138"/>
      <c r="ADV286" s="138"/>
      <c r="ADW286" s="138"/>
      <c r="ADX286" s="138"/>
      <c r="ADY286" s="138"/>
      <c r="ADZ286" s="138"/>
      <c r="AEA286" s="138"/>
      <c r="AEB286" s="138"/>
      <c r="AEC286" s="138"/>
      <c r="AED286" s="138"/>
      <c r="AEE286" s="138"/>
      <c r="AEF286" s="138"/>
      <c r="AEG286" s="138"/>
      <c r="AEH286" s="138"/>
      <c r="AEI286" s="138"/>
      <c r="AEJ286" s="138"/>
      <c r="AEK286" s="138"/>
      <c r="AEL286" s="138"/>
      <c r="AEM286" s="138"/>
      <c r="AEN286" s="138"/>
      <c r="AEO286" s="138"/>
      <c r="AEP286" s="138"/>
      <c r="AEQ286" s="138"/>
      <c r="AER286" s="138"/>
      <c r="AES286" s="138"/>
      <c r="AET286" s="138"/>
      <c r="AEU286" s="138"/>
      <c r="AEV286" s="138"/>
      <c r="AEW286" s="138"/>
      <c r="AEX286" s="138"/>
      <c r="AEY286" s="138"/>
      <c r="AEZ286" s="138"/>
      <c r="AFA286" s="138"/>
      <c r="AFB286" s="138"/>
      <c r="AFC286" s="138"/>
      <c r="AFD286" s="138"/>
      <c r="AFE286" s="138"/>
      <c r="AFF286" s="138"/>
      <c r="AFG286" s="138"/>
      <c r="AFH286" s="138"/>
      <c r="AFI286" s="138"/>
      <c r="AFJ286" s="138"/>
      <c r="AFK286" s="138"/>
      <c r="AFL286" s="138"/>
      <c r="AFM286" s="138"/>
      <c r="AFN286" s="138"/>
      <c r="AFO286" s="138"/>
      <c r="AFP286" s="138"/>
      <c r="AFQ286" s="138"/>
      <c r="AFR286" s="138"/>
      <c r="AFS286" s="138"/>
      <c r="AFT286" s="138"/>
      <c r="AFU286" s="138"/>
      <c r="AFV286" s="138"/>
      <c r="AFW286" s="138"/>
      <c r="AFX286" s="138"/>
      <c r="AFY286" s="138"/>
      <c r="AFZ286" s="138"/>
      <c r="AGA286" s="138"/>
      <c r="AGB286" s="138"/>
      <c r="AGC286" s="138"/>
      <c r="AGD286" s="138"/>
      <c r="AGE286" s="138"/>
      <c r="AGF286" s="138"/>
      <c r="AGG286" s="138"/>
      <c r="AGH286" s="138"/>
      <c r="AGI286" s="138"/>
      <c r="AGJ286" s="138"/>
      <c r="AGK286" s="138"/>
      <c r="AGL286" s="138"/>
      <c r="AGM286" s="138"/>
      <c r="AGN286" s="138"/>
      <c r="AGO286" s="138"/>
      <c r="AGP286" s="138"/>
      <c r="AGQ286" s="138"/>
      <c r="AGR286" s="138"/>
      <c r="AGS286" s="138"/>
      <c r="AGT286" s="138"/>
      <c r="AGU286" s="138"/>
      <c r="AGV286" s="138"/>
      <c r="AGW286" s="138"/>
      <c r="AGX286" s="138"/>
      <c r="AGY286" s="138"/>
      <c r="AGZ286" s="138"/>
      <c r="AHA286" s="138"/>
      <c r="AHB286" s="138"/>
      <c r="AHC286" s="138"/>
      <c r="AHD286" s="138"/>
      <c r="AHE286" s="138"/>
      <c r="AHF286" s="138"/>
      <c r="AHG286" s="138"/>
      <c r="AHH286" s="138"/>
      <c r="AHI286" s="138"/>
      <c r="AHJ286" s="138"/>
      <c r="AHK286" s="138"/>
      <c r="AHL286" s="138"/>
      <c r="AHM286" s="138"/>
      <c r="AHN286" s="138"/>
      <c r="AHO286" s="138"/>
      <c r="AHP286" s="138"/>
      <c r="AHQ286" s="138"/>
      <c r="AHR286" s="138"/>
      <c r="AHS286" s="138"/>
      <c r="AHT286" s="138"/>
      <c r="AHU286" s="138"/>
      <c r="AHV286" s="138"/>
      <c r="AHW286" s="138"/>
      <c r="AHX286" s="138"/>
      <c r="AHY286" s="138"/>
      <c r="AHZ286" s="138"/>
      <c r="AIA286" s="138"/>
      <c r="AIB286" s="138"/>
      <c r="AIC286" s="138"/>
      <c r="AID286" s="138"/>
      <c r="AIE286" s="138"/>
      <c r="AIF286" s="138"/>
      <c r="AIG286" s="138"/>
      <c r="AIH286" s="138"/>
      <c r="AII286" s="138"/>
      <c r="AIJ286" s="138"/>
      <c r="AIK286" s="138"/>
      <c r="AIL286" s="138"/>
      <c r="AIM286" s="138"/>
      <c r="AIN286" s="138"/>
      <c r="AIO286" s="138"/>
      <c r="AIP286" s="138"/>
      <c r="AIQ286" s="138"/>
      <c r="AIR286" s="138"/>
      <c r="AIS286" s="138"/>
      <c r="AIT286" s="138"/>
      <c r="AIU286" s="138"/>
      <c r="AIV286" s="138"/>
      <c r="AIW286" s="138"/>
      <c r="AIX286" s="138"/>
      <c r="AIY286" s="138"/>
      <c r="AIZ286" s="138"/>
      <c r="AJA286" s="138"/>
      <c r="AJB286" s="138"/>
      <c r="AJC286" s="138"/>
      <c r="AJD286" s="138"/>
      <c r="AJE286" s="138"/>
      <c r="AJF286" s="138"/>
      <c r="AJG286" s="138"/>
      <c r="AJH286" s="138"/>
      <c r="AJI286" s="138"/>
      <c r="AJJ286" s="138"/>
      <c r="AJK286" s="138"/>
      <c r="AJL286" s="138"/>
      <c r="AJM286" s="138"/>
      <c r="AJN286" s="138"/>
      <c r="AJO286" s="138"/>
      <c r="AJP286" s="138"/>
      <c r="AJQ286" s="138"/>
      <c r="AJR286" s="138"/>
      <c r="AJS286" s="138"/>
      <c r="AJT286" s="138"/>
      <c r="AJU286" s="138"/>
      <c r="AJV286" s="138"/>
      <c r="AJW286" s="138"/>
      <c r="AJX286" s="138"/>
      <c r="AJY286" s="138"/>
      <c r="AJZ286" s="138"/>
      <c r="AKA286" s="138"/>
      <c r="AKB286" s="138"/>
      <c r="AKC286" s="138"/>
      <c r="AKD286" s="138"/>
      <c r="AKE286" s="138"/>
      <c r="AKF286" s="138"/>
      <c r="AKG286" s="138"/>
      <c r="AKH286" s="138"/>
      <c r="AKI286" s="138"/>
      <c r="AKJ286" s="138"/>
      <c r="AKK286" s="138"/>
      <c r="AKL286" s="138"/>
      <c r="AKM286" s="138"/>
      <c r="AKN286" s="138"/>
      <c r="AKO286" s="138"/>
      <c r="AKP286" s="138"/>
      <c r="AKQ286" s="138"/>
      <c r="AKR286" s="138"/>
      <c r="AKS286" s="138"/>
      <c r="AKT286" s="138"/>
      <c r="AKU286" s="138"/>
      <c r="AKV286" s="138"/>
      <c r="AKW286" s="138"/>
      <c r="AKX286" s="138"/>
      <c r="AKY286" s="138"/>
      <c r="AKZ286" s="138"/>
      <c r="ALA286" s="138"/>
      <c r="ALB286" s="138"/>
      <c r="ALC286" s="138"/>
      <c r="ALD286" s="138"/>
      <c r="ALE286" s="138"/>
      <c r="ALF286" s="138"/>
      <c r="ALG286" s="138"/>
      <c r="ALH286" s="138"/>
      <c r="ALI286" s="138"/>
      <c r="ALJ286" s="138"/>
      <c r="ALK286" s="138"/>
      <c r="ALL286" s="138"/>
      <c r="ALM286" s="138"/>
      <c r="ALN286" s="138"/>
      <c r="ALO286" s="138"/>
      <c r="ALP286" s="138"/>
      <c r="ALQ286" s="138"/>
      <c r="ALR286" s="138"/>
      <c r="ALS286" s="138"/>
      <c r="ALT286" s="138"/>
      <c r="ALU286" s="138"/>
      <c r="ALV286" s="138"/>
      <c r="ALW286" s="138"/>
      <c r="ALX286" s="138"/>
      <c r="ALY286" s="138"/>
      <c r="ALZ286" s="138"/>
      <c r="AMA286" s="138"/>
      <c r="AMB286" s="138"/>
      <c r="AMC286" s="138"/>
      <c r="AMD286" s="138"/>
      <c r="AME286" s="138"/>
      <c r="AMF286" s="138"/>
      <c r="AMG286" s="138"/>
      <c r="AMH286" s="138"/>
      <c r="AMI286" s="138"/>
      <c r="AMJ286" s="138"/>
      <c r="AMK286" s="138"/>
    </row>
    <row r="287" spans="1:1025" s="140" customFormat="1">
      <c r="A287" s="210"/>
      <c r="B287" s="106"/>
      <c r="C287" s="137"/>
      <c r="D287" s="137"/>
      <c r="E287" s="137"/>
      <c r="F287" s="138"/>
      <c r="G287" s="138"/>
      <c r="H287" s="138"/>
      <c r="I287" s="138"/>
      <c r="J287" s="139"/>
      <c r="K287" s="138"/>
      <c r="M287" s="138"/>
      <c r="N287" s="138"/>
      <c r="O287" s="138"/>
      <c r="P287" s="138"/>
      <c r="Q287" s="138"/>
      <c r="R287" s="138"/>
      <c r="S287" s="138"/>
      <c r="T287" s="138"/>
      <c r="U287" s="138"/>
      <c r="V287" s="138"/>
      <c r="W287" s="138"/>
      <c r="X287" s="138"/>
      <c r="Y287" s="138"/>
      <c r="Z287" s="138"/>
      <c r="AA287" s="138"/>
      <c r="AB287" s="138"/>
      <c r="AC287" s="138"/>
      <c r="AD287" s="138"/>
      <c r="AE287" s="138"/>
      <c r="AF287" s="138"/>
      <c r="AG287" s="138"/>
      <c r="AH287" s="138"/>
      <c r="AI287" s="138"/>
      <c r="AJ287" s="138"/>
      <c r="AK287" s="138"/>
      <c r="AL287" s="138"/>
      <c r="AM287" s="138"/>
      <c r="AN287" s="138"/>
      <c r="AO287" s="138"/>
      <c r="AP287" s="138"/>
      <c r="AQ287" s="138"/>
      <c r="AR287" s="138"/>
      <c r="AS287" s="138"/>
      <c r="AT287" s="138"/>
      <c r="AU287" s="138"/>
      <c r="AV287" s="138"/>
      <c r="AW287" s="138"/>
      <c r="AX287" s="138"/>
      <c r="AY287" s="138"/>
      <c r="AZ287" s="138"/>
      <c r="BA287" s="138"/>
      <c r="BB287" s="138"/>
      <c r="BC287" s="138"/>
      <c r="BD287" s="138"/>
      <c r="BE287" s="138"/>
      <c r="BF287" s="138"/>
      <c r="BG287" s="138"/>
      <c r="BH287" s="138"/>
      <c r="BI287" s="138"/>
      <c r="BJ287" s="138"/>
      <c r="BK287" s="138"/>
      <c r="BL287" s="138"/>
      <c r="BM287" s="138"/>
      <c r="BN287" s="138"/>
      <c r="BO287" s="138"/>
      <c r="BP287" s="138"/>
      <c r="BQ287" s="138"/>
      <c r="BR287" s="138"/>
      <c r="BS287" s="138"/>
      <c r="BT287" s="138"/>
      <c r="BU287" s="138"/>
      <c r="BV287" s="138"/>
      <c r="BW287" s="138"/>
      <c r="BX287" s="138"/>
      <c r="BY287" s="138"/>
      <c r="BZ287" s="138"/>
      <c r="CA287" s="138"/>
      <c r="CB287" s="138"/>
      <c r="CC287" s="138"/>
      <c r="CD287" s="138"/>
      <c r="CE287" s="138"/>
      <c r="CF287" s="138"/>
      <c r="CG287" s="138"/>
      <c r="CH287" s="138"/>
      <c r="CI287" s="138"/>
      <c r="CJ287" s="138"/>
      <c r="CK287" s="138"/>
      <c r="CL287" s="138"/>
      <c r="CM287" s="138"/>
      <c r="CN287" s="138"/>
      <c r="CO287" s="138"/>
      <c r="CP287" s="138"/>
      <c r="CQ287" s="138"/>
      <c r="CR287" s="138"/>
      <c r="CS287" s="138"/>
      <c r="CT287" s="138"/>
      <c r="CU287" s="138"/>
      <c r="CV287" s="138"/>
      <c r="CW287" s="138"/>
      <c r="CX287" s="138"/>
      <c r="CY287" s="138"/>
      <c r="CZ287" s="138"/>
      <c r="DA287" s="138"/>
      <c r="DB287" s="138"/>
      <c r="DC287" s="138"/>
      <c r="DD287" s="138"/>
      <c r="DE287" s="138"/>
      <c r="DF287" s="138"/>
      <c r="DG287" s="138"/>
      <c r="DH287" s="138"/>
      <c r="DI287" s="138"/>
      <c r="DJ287" s="138"/>
      <c r="DK287" s="138"/>
      <c r="DL287" s="138"/>
      <c r="DM287" s="138"/>
      <c r="DN287" s="138"/>
      <c r="DO287" s="138"/>
      <c r="DP287" s="138"/>
      <c r="DQ287" s="138"/>
      <c r="DR287" s="138"/>
      <c r="DS287" s="138"/>
      <c r="DT287" s="138"/>
      <c r="DU287" s="138"/>
      <c r="DV287" s="138"/>
      <c r="DW287" s="138"/>
      <c r="DX287" s="138"/>
      <c r="DY287" s="138"/>
      <c r="DZ287" s="138"/>
      <c r="EA287" s="138"/>
      <c r="EB287" s="138"/>
      <c r="EC287" s="138"/>
      <c r="ED287" s="138"/>
      <c r="EE287" s="138"/>
      <c r="EF287" s="138"/>
      <c r="EG287" s="138"/>
      <c r="EH287" s="138"/>
      <c r="EI287" s="138"/>
      <c r="EJ287" s="138"/>
      <c r="EK287" s="138"/>
      <c r="EL287" s="138"/>
      <c r="EM287" s="138"/>
      <c r="EN287" s="138"/>
      <c r="EO287" s="138"/>
      <c r="EP287" s="138"/>
      <c r="EQ287" s="138"/>
      <c r="ER287" s="138"/>
      <c r="ES287" s="138"/>
      <c r="ET287" s="138"/>
      <c r="EU287" s="138"/>
      <c r="EV287" s="138"/>
      <c r="EW287" s="138"/>
      <c r="EX287" s="138"/>
      <c r="EY287" s="138"/>
      <c r="EZ287" s="138"/>
      <c r="FA287" s="138"/>
      <c r="FB287" s="138"/>
      <c r="FC287" s="138"/>
      <c r="FD287" s="138"/>
      <c r="FE287" s="138"/>
      <c r="FF287" s="138"/>
      <c r="FG287" s="138"/>
      <c r="FH287" s="138"/>
      <c r="FI287" s="138"/>
      <c r="FJ287" s="138"/>
      <c r="FK287" s="138"/>
      <c r="FL287" s="138"/>
      <c r="FM287" s="138"/>
      <c r="FN287" s="138"/>
      <c r="FO287" s="138"/>
      <c r="FP287" s="138"/>
      <c r="FQ287" s="138"/>
      <c r="FR287" s="138"/>
      <c r="FS287" s="138"/>
      <c r="FT287" s="138"/>
      <c r="FU287" s="138"/>
      <c r="FV287" s="138"/>
      <c r="FW287" s="138"/>
      <c r="FX287" s="138"/>
      <c r="FY287" s="138"/>
      <c r="FZ287" s="138"/>
      <c r="GA287" s="138"/>
      <c r="GB287" s="138"/>
      <c r="GC287" s="138"/>
      <c r="GD287" s="138"/>
      <c r="GE287" s="138"/>
      <c r="GF287" s="138"/>
      <c r="GG287" s="138"/>
      <c r="GH287" s="138"/>
      <c r="GI287" s="138"/>
      <c r="GJ287" s="138"/>
      <c r="GK287" s="138"/>
      <c r="GL287" s="138"/>
      <c r="GM287" s="138"/>
      <c r="GN287" s="138"/>
      <c r="GO287" s="138"/>
      <c r="GP287" s="138"/>
      <c r="GQ287" s="138"/>
      <c r="GR287" s="138"/>
      <c r="GS287" s="138"/>
      <c r="GT287" s="138"/>
      <c r="GU287" s="138"/>
      <c r="GV287" s="138"/>
      <c r="GW287" s="138"/>
      <c r="GX287" s="138"/>
      <c r="GY287" s="138"/>
      <c r="GZ287" s="138"/>
      <c r="HA287" s="138"/>
      <c r="HB287" s="138"/>
      <c r="HC287" s="138"/>
      <c r="HD287" s="138"/>
      <c r="HE287" s="138"/>
      <c r="HF287" s="138"/>
      <c r="HG287" s="138"/>
      <c r="HH287" s="138"/>
      <c r="HI287" s="138"/>
      <c r="HJ287" s="138"/>
      <c r="HK287" s="138"/>
      <c r="HL287" s="138"/>
      <c r="HM287" s="138"/>
      <c r="HN287" s="138"/>
      <c r="HO287" s="138"/>
      <c r="HP287" s="138"/>
      <c r="HQ287" s="138"/>
      <c r="HR287" s="138"/>
      <c r="HS287" s="138"/>
      <c r="HT287" s="138"/>
      <c r="HU287" s="138"/>
      <c r="HV287" s="138"/>
      <c r="HW287" s="138"/>
      <c r="HX287" s="138"/>
      <c r="HY287" s="138"/>
      <c r="HZ287" s="138"/>
      <c r="IA287" s="138"/>
      <c r="IB287" s="138"/>
      <c r="IC287" s="138"/>
      <c r="ID287" s="138"/>
      <c r="IE287" s="138"/>
      <c r="IF287" s="138"/>
      <c r="IG287" s="138"/>
      <c r="IH287" s="138"/>
      <c r="II287" s="138"/>
      <c r="IJ287" s="138"/>
      <c r="IK287" s="138"/>
      <c r="IL287" s="138"/>
      <c r="IM287" s="138"/>
      <c r="IN287" s="138"/>
      <c r="IO287" s="138"/>
      <c r="IP287" s="138"/>
      <c r="IQ287" s="138"/>
      <c r="IR287" s="138"/>
      <c r="IS287" s="138"/>
      <c r="IT287" s="138"/>
      <c r="IU287" s="138"/>
      <c r="IV287" s="138"/>
      <c r="IW287" s="138"/>
      <c r="IX287" s="138"/>
      <c r="IY287" s="138"/>
      <c r="IZ287" s="138"/>
      <c r="JA287" s="138"/>
      <c r="JB287" s="138"/>
      <c r="JC287" s="138"/>
      <c r="JD287" s="138"/>
      <c r="JE287" s="138"/>
      <c r="JF287" s="138"/>
      <c r="JG287" s="138"/>
      <c r="JH287" s="138"/>
      <c r="JI287" s="138"/>
      <c r="JJ287" s="138"/>
      <c r="JK287" s="138"/>
      <c r="JL287" s="138"/>
      <c r="JM287" s="138"/>
      <c r="JN287" s="138"/>
      <c r="JO287" s="138"/>
      <c r="JP287" s="138"/>
      <c r="JQ287" s="138"/>
      <c r="JR287" s="138"/>
      <c r="JS287" s="138"/>
      <c r="JT287" s="138"/>
      <c r="JU287" s="138"/>
      <c r="JV287" s="138"/>
      <c r="JW287" s="138"/>
      <c r="JX287" s="138"/>
      <c r="JY287" s="138"/>
      <c r="JZ287" s="138"/>
      <c r="KA287" s="138"/>
      <c r="KB287" s="138"/>
      <c r="KC287" s="138"/>
      <c r="KD287" s="138"/>
      <c r="KE287" s="138"/>
      <c r="KF287" s="138"/>
      <c r="KG287" s="138"/>
      <c r="KH287" s="138"/>
      <c r="KI287" s="138"/>
      <c r="KJ287" s="138"/>
      <c r="KK287" s="138"/>
      <c r="KL287" s="138"/>
      <c r="KM287" s="138"/>
      <c r="KN287" s="138"/>
      <c r="KO287" s="138"/>
      <c r="KP287" s="138"/>
      <c r="KQ287" s="138"/>
      <c r="KR287" s="138"/>
      <c r="KS287" s="138"/>
      <c r="KT287" s="138"/>
      <c r="KU287" s="138"/>
      <c r="KV287" s="138"/>
      <c r="KW287" s="138"/>
      <c r="KX287" s="138"/>
      <c r="KY287" s="138"/>
      <c r="KZ287" s="138"/>
      <c r="LA287" s="138"/>
      <c r="LB287" s="138"/>
      <c r="LC287" s="138"/>
      <c r="LD287" s="138"/>
      <c r="LE287" s="138"/>
      <c r="LF287" s="138"/>
      <c r="LG287" s="138"/>
      <c r="LH287" s="138"/>
      <c r="LI287" s="138"/>
      <c r="LJ287" s="138"/>
      <c r="LK287" s="138"/>
      <c r="LL287" s="138"/>
      <c r="LM287" s="138"/>
      <c r="LN287" s="138"/>
      <c r="LO287" s="138"/>
      <c r="LP287" s="138"/>
      <c r="LQ287" s="138"/>
      <c r="LR287" s="138"/>
      <c r="LS287" s="138"/>
      <c r="LT287" s="138"/>
      <c r="LU287" s="138"/>
      <c r="LV287" s="138"/>
      <c r="LW287" s="138"/>
      <c r="LX287" s="138"/>
      <c r="LY287" s="138"/>
      <c r="LZ287" s="138"/>
      <c r="MA287" s="138"/>
      <c r="MB287" s="138"/>
      <c r="MC287" s="138"/>
      <c r="MD287" s="138"/>
      <c r="ME287" s="138"/>
      <c r="MF287" s="138"/>
      <c r="MG287" s="138"/>
      <c r="MH287" s="138"/>
      <c r="MI287" s="138"/>
      <c r="MJ287" s="138"/>
      <c r="MK287" s="138"/>
      <c r="ML287" s="138"/>
      <c r="MM287" s="138"/>
      <c r="MN287" s="138"/>
      <c r="MO287" s="138"/>
      <c r="MP287" s="138"/>
      <c r="MQ287" s="138"/>
      <c r="MR287" s="138"/>
      <c r="MS287" s="138"/>
      <c r="MT287" s="138"/>
      <c r="MU287" s="138"/>
      <c r="MV287" s="138"/>
      <c r="MW287" s="138"/>
      <c r="MX287" s="138"/>
      <c r="MY287" s="138"/>
      <c r="MZ287" s="138"/>
      <c r="NA287" s="138"/>
      <c r="NB287" s="138"/>
      <c r="NC287" s="138"/>
      <c r="ND287" s="138"/>
      <c r="NE287" s="138"/>
      <c r="NF287" s="138"/>
      <c r="NG287" s="138"/>
      <c r="NH287" s="138"/>
      <c r="NI287" s="138"/>
      <c r="NJ287" s="138"/>
      <c r="NK287" s="138"/>
      <c r="NL287" s="138"/>
      <c r="NM287" s="138"/>
      <c r="NN287" s="138"/>
      <c r="NO287" s="138"/>
      <c r="NP287" s="138"/>
      <c r="NQ287" s="138"/>
      <c r="NR287" s="138"/>
      <c r="NS287" s="138"/>
      <c r="NT287" s="138"/>
      <c r="NU287" s="138"/>
      <c r="NV287" s="138"/>
      <c r="NW287" s="138"/>
      <c r="NX287" s="138"/>
      <c r="NY287" s="138"/>
      <c r="NZ287" s="138"/>
      <c r="OA287" s="138"/>
      <c r="OB287" s="138"/>
      <c r="OC287" s="138"/>
      <c r="OD287" s="138"/>
      <c r="OE287" s="138"/>
      <c r="OF287" s="138"/>
      <c r="OG287" s="138"/>
      <c r="OH287" s="138"/>
      <c r="OI287" s="138"/>
      <c r="OJ287" s="138"/>
      <c r="OK287" s="138"/>
      <c r="OL287" s="138"/>
      <c r="OM287" s="138"/>
      <c r="ON287" s="138"/>
      <c r="OO287" s="138"/>
      <c r="OP287" s="138"/>
      <c r="OQ287" s="138"/>
      <c r="OR287" s="138"/>
      <c r="OS287" s="138"/>
      <c r="OT287" s="138"/>
      <c r="OU287" s="138"/>
      <c r="OV287" s="138"/>
      <c r="OW287" s="138"/>
      <c r="OX287" s="138"/>
      <c r="OY287" s="138"/>
      <c r="OZ287" s="138"/>
      <c r="PA287" s="138"/>
      <c r="PB287" s="138"/>
      <c r="PC287" s="138"/>
      <c r="PD287" s="138"/>
      <c r="PE287" s="138"/>
      <c r="PF287" s="138"/>
      <c r="PG287" s="138"/>
      <c r="PH287" s="138"/>
      <c r="PI287" s="138"/>
      <c r="PJ287" s="138"/>
      <c r="PK287" s="138"/>
      <c r="PL287" s="138"/>
      <c r="PM287" s="138"/>
      <c r="PN287" s="138"/>
      <c r="PO287" s="138"/>
      <c r="PP287" s="138"/>
      <c r="PQ287" s="138"/>
      <c r="PR287" s="138"/>
      <c r="PS287" s="138"/>
      <c r="PT287" s="138"/>
      <c r="PU287" s="138"/>
      <c r="PV287" s="138"/>
      <c r="PW287" s="138"/>
      <c r="PX287" s="138"/>
      <c r="PY287" s="138"/>
      <c r="PZ287" s="138"/>
      <c r="QA287" s="138"/>
      <c r="QB287" s="138"/>
      <c r="QC287" s="138"/>
      <c r="QD287" s="138"/>
      <c r="QE287" s="138"/>
      <c r="QF287" s="138"/>
      <c r="QG287" s="138"/>
      <c r="QH287" s="138"/>
      <c r="QI287" s="138"/>
      <c r="QJ287" s="138"/>
      <c r="QK287" s="138"/>
      <c r="QL287" s="138"/>
      <c r="QM287" s="138"/>
      <c r="QN287" s="138"/>
      <c r="QO287" s="138"/>
      <c r="QP287" s="138"/>
      <c r="QQ287" s="138"/>
      <c r="QR287" s="138"/>
      <c r="QS287" s="138"/>
      <c r="QT287" s="138"/>
      <c r="QU287" s="138"/>
      <c r="QV287" s="138"/>
      <c r="QW287" s="138"/>
      <c r="QX287" s="138"/>
      <c r="QY287" s="138"/>
      <c r="QZ287" s="138"/>
      <c r="RA287" s="138"/>
      <c r="RB287" s="138"/>
      <c r="RC287" s="138"/>
      <c r="RD287" s="138"/>
      <c r="RE287" s="138"/>
      <c r="RF287" s="138"/>
      <c r="RG287" s="138"/>
      <c r="RH287" s="138"/>
      <c r="RI287" s="138"/>
      <c r="RJ287" s="138"/>
      <c r="RK287" s="138"/>
      <c r="RL287" s="138"/>
      <c r="RM287" s="138"/>
      <c r="RN287" s="138"/>
      <c r="RO287" s="138"/>
      <c r="RP287" s="138"/>
      <c r="RQ287" s="138"/>
      <c r="RR287" s="138"/>
      <c r="RS287" s="138"/>
      <c r="RT287" s="138"/>
      <c r="RU287" s="138"/>
      <c r="RV287" s="138"/>
      <c r="RW287" s="138"/>
      <c r="RX287" s="138"/>
      <c r="RY287" s="138"/>
      <c r="RZ287" s="138"/>
      <c r="SA287" s="138"/>
      <c r="SB287" s="138"/>
      <c r="SC287" s="138"/>
      <c r="SD287" s="138"/>
      <c r="SE287" s="138"/>
      <c r="SF287" s="138"/>
      <c r="SG287" s="138"/>
      <c r="SH287" s="138"/>
      <c r="SI287" s="138"/>
      <c r="SJ287" s="138"/>
      <c r="SK287" s="138"/>
      <c r="SL287" s="138"/>
      <c r="SM287" s="138"/>
      <c r="SN287" s="138"/>
      <c r="SO287" s="138"/>
      <c r="SP287" s="138"/>
      <c r="SQ287" s="138"/>
      <c r="SR287" s="138"/>
      <c r="SS287" s="138"/>
      <c r="ST287" s="138"/>
      <c r="SU287" s="138"/>
      <c r="SV287" s="138"/>
      <c r="SW287" s="138"/>
      <c r="SX287" s="138"/>
      <c r="SY287" s="138"/>
      <c r="SZ287" s="138"/>
      <c r="TA287" s="138"/>
      <c r="TB287" s="138"/>
      <c r="TC287" s="138"/>
      <c r="TD287" s="138"/>
      <c r="TE287" s="138"/>
      <c r="TF287" s="138"/>
      <c r="TG287" s="138"/>
      <c r="TH287" s="138"/>
      <c r="TI287" s="138"/>
      <c r="TJ287" s="138"/>
      <c r="TK287" s="138"/>
      <c r="TL287" s="138"/>
      <c r="TM287" s="138"/>
      <c r="TN287" s="138"/>
      <c r="TO287" s="138"/>
      <c r="TP287" s="138"/>
      <c r="TQ287" s="138"/>
      <c r="TR287" s="138"/>
      <c r="TS287" s="138"/>
      <c r="TT287" s="138"/>
      <c r="TU287" s="138"/>
      <c r="TV287" s="138"/>
      <c r="TW287" s="138"/>
      <c r="TX287" s="138"/>
      <c r="TY287" s="138"/>
      <c r="TZ287" s="138"/>
      <c r="UA287" s="138"/>
      <c r="UB287" s="138"/>
      <c r="UC287" s="138"/>
      <c r="UD287" s="138"/>
      <c r="UE287" s="138"/>
      <c r="UF287" s="138"/>
      <c r="UG287" s="138"/>
      <c r="UH287" s="138"/>
      <c r="UI287" s="138"/>
      <c r="UJ287" s="138"/>
      <c r="UK287" s="138"/>
      <c r="UL287" s="138"/>
      <c r="UM287" s="138"/>
      <c r="UN287" s="138"/>
      <c r="UO287" s="138"/>
      <c r="UP287" s="138"/>
      <c r="UQ287" s="138"/>
      <c r="UR287" s="138"/>
      <c r="US287" s="138"/>
      <c r="UT287" s="138"/>
      <c r="UU287" s="138"/>
      <c r="UV287" s="138"/>
      <c r="UW287" s="138"/>
      <c r="UX287" s="138"/>
      <c r="UY287" s="138"/>
      <c r="UZ287" s="138"/>
      <c r="VA287" s="138"/>
      <c r="VB287" s="138"/>
      <c r="VC287" s="138"/>
      <c r="VD287" s="138"/>
      <c r="VE287" s="138"/>
      <c r="VF287" s="138"/>
      <c r="VG287" s="138"/>
      <c r="VH287" s="138"/>
      <c r="VI287" s="138"/>
      <c r="VJ287" s="138"/>
      <c r="VK287" s="138"/>
      <c r="VL287" s="138"/>
      <c r="VM287" s="138"/>
      <c r="VN287" s="138"/>
      <c r="VO287" s="138"/>
      <c r="VP287" s="138"/>
      <c r="VQ287" s="138"/>
      <c r="VR287" s="138"/>
      <c r="VS287" s="138"/>
      <c r="VT287" s="138"/>
      <c r="VU287" s="138"/>
      <c r="VV287" s="138"/>
      <c r="VW287" s="138"/>
      <c r="VX287" s="138"/>
      <c r="VY287" s="138"/>
      <c r="VZ287" s="138"/>
      <c r="WA287" s="138"/>
      <c r="WB287" s="138"/>
      <c r="WC287" s="138"/>
      <c r="WD287" s="138"/>
      <c r="WE287" s="138"/>
      <c r="WF287" s="138"/>
      <c r="WG287" s="138"/>
      <c r="WH287" s="138"/>
      <c r="WI287" s="138"/>
      <c r="WJ287" s="138"/>
      <c r="WK287" s="138"/>
      <c r="WL287" s="138"/>
      <c r="WM287" s="138"/>
      <c r="WN287" s="138"/>
      <c r="WO287" s="138"/>
      <c r="WP287" s="138"/>
      <c r="WQ287" s="138"/>
      <c r="WR287" s="138"/>
      <c r="WS287" s="138"/>
      <c r="WT287" s="138"/>
      <c r="WU287" s="138"/>
      <c r="WV287" s="138"/>
      <c r="WW287" s="138"/>
      <c r="WX287" s="138"/>
      <c r="WY287" s="138"/>
      <c r="WZ287" s="138"/>
      <c r="XA287" s="138"/>
      <c r="XB287" s="138"/>
      <c r="XC287" s="138"/>
      <c r="XD287" s="138"/>
      <c r="XE287" s="138"/>
      <c r="XF287" s="138"/>
      <c r="XG287" s="138"/>
      <c r="XH287" s="138"/>
      <c r="XI287" s="138"/>
      <c r="XJ287" s="138"/>
      <c r="XK287" s="138"/>
      <c r="XL287" s="138"/>
      <c r="XM287" s="138"/>
      <c r="XN287" s="138"/>
      <c r="XO287" s="138"/>
      <c r="XP287" s="138"/>
      <c r="XQ287" s="138"/>
      <c r="XR287" s="138"/>
      <c r="XS287" s="138"/>
      <c r="XT287" s="138"/>
      <c r="XU287" s="138"/>
      <c r="XV287" s="138"/>
      <c r="XW287" s="138"/>
      <c r="XX287" s="138"/>
      <c r="XY287" s="138"/>
      <c r="XZ287" s="138"/>
      <c r="YA287" s="138"/>
      <c r="YB287" s="138"/>
      <c r="YC287" s="138"/>
      <c r="YD287" s="138"/>
      <c r="YE287" s="138"/>
      <c r="YF287" s="138"/>
      <c r="YG287" s="138"/>
      <c r="YH287" s="138"/>
      <c r="YI287" s="138"/>
      <c r="YJ287" s="138"/>
      <c r="YK287" s="138"/>
      <c r="YL287" s="138"/>
      <c r="YM287" s="138"/>
      <c r="YN287" s="138"/>
      <c r="YO287" s="138"/>
      <c r="YP287" s="138"/>
      <c r="YQ287" s="138"/>
      <c r="YR287" s="138"/>
      <c r="YS287" s="138"/>
      <c r="YT287" s="138"/>
      <c r="YU287" s="138"/>
      <c r="YV287" s="138"/>
      <c r="YW287" s="138"/>
      <c r="YX287" s="138"/>
      <c r="YY287" s="138"/>
      <c r="YZ287" s="138"/>
      <c r="ZA287" s="138"/>
      <c r="ZB287" s="138"/>
      <c r="ZC287" s="138"/>
      <c r="ZD287" s="138"/>
      <c r="ZE287" s="138"/>
      <c r="ZF287" s="138"/>
      <c r="ZG287" s="138"/>
      <c r="ZH287" s="138"/>
      <c r="ZI287" s="138"/>
      <c r="ZJ287" s="138"/>
      <c r="ZK287" s="138"/>
      <c r="ZL287" s="138"/>
      <c r="ZM287" s="138"/>
      <c r="ZN287" s="138"/>
      <c r="ZO287" s="138"/>
      <c r="ZP287" s="138"/>
      <c r="ZQ287" s="138"/>
      <c r="ZR287" s="138"/>
      <c r="ZS287" s="138"/>
      <c r="ZT287" s="138"/>
      <c r="ZU287" s="138"/>
      <c r="ZV287" s="138"/>
      <c r="ZW287" s="138"/>
      <c r="ZX287" s="138"/>
      <c r="ZY287" s="138"/>
      <c r="ZZ287" s="138"/>
      <c r="AAA287" s="138"/>
      <c r="AAB287" s="138"/>
      <c r="AAC287" s="138"/>
      <c r="AAD287" s="138"/>
      <c r="AAE287" s="138"/>
      <c r="AAF287" s="138"/>
      <c r="AAG287" s="138"/>
      <c r="AAH287" s="138"/>
      <c r="AAI287" s="138"/>
      <c r="AAJ287" s="138"/>
      <c r="AAK287" s="138"/>
      <c r="AAL287" s="138"/>
      <c r="AAM287" s="138"/>
      <c r="AAN287" s="138"/>
      <c r="AAO287" s="138"/>
      <c r="AAP287" s="138"/>
      <c r="AAQ287" s="138"/>
      <c r="AAR287" s="138"/>
      <c r="AAS287" s="138"/>
      <c r="AAT287" s="138"/>
      <c r="AAU287" s="138"/>
      <c r="AAV287" s="138"/>
      <c r="AAW287" s="138"/>
      <c r="AAX287" s="138"/>
      <c r="AAY287" s="138"/>
      <c r="AAZ287" s="138"/>
      <c r="ABA287" s="138"/>
      <c r="ABB287" s="138"/>
      <c r="ABC287" s="138"/>
      <c r="ABD287" s="138"/>
      <c r="ABE287" s="138"/>
      <c r="ABF287" s="138"/>
      <c r="ABG287" s="138"/>
      <c r="ABH287" s="138"/>
      <c r="ABI287" s="138"/>
      <c r="ABJ287" s="138"/>
      <c r="ABK287" s="138"/>
      <c r="ABL287" s="138"/>
      <c r="ABM287" s="138"/>
      <c r="ABN287" s="138"/>
      <c r="ABO287" s="138"/>
      <c r="ABP287" s="138"/>
      <c r="ABQ287" s="138"/>
      <c r="ABR287" s="138"/>
      <c r="ABS287" s="138"/>
      <c r="ABT287" s="138"/>
      <c r="ABU287" s="138"/>
      <c r="ABV287" s="138"/>
      <c r="ABW287" s="138"/>
      <c r="ABX287" s="138"/>
      <c r="ABY287" s="138"/>
      <c r="ABZ287" s="138"/>
      <c r="ACA287" s="138"/>
      <c r="ACB287" s="138"/>
      <c r="ACC287" s="138"/>
      <c r="ACD287" s="138"/>
      <c r="ACE287" s="138"/>
      <c r="ACF287" s="138"/>
      <c r="ACG287" s="138"/>
      <c r="ACH287" s="138"/>
      <c r="ACI287" s="138"/>
      <c r="ACJ287" s="138"/>
      <c r="ACK287" s="138"/>
      <c r="ACL287" s="138"/>
      <c r="ACM287" s="138"/>
      <c r="ACN287" s="138"/>
      <c r="ACO287" s="138"/>
      <c r="ACP287" s="138"/>
      <c r="ACQ287" s="138"/>
      <c r="ACR287" s="138"/>
      <c r="ACS287" s="138"/>
      <c r="ACT287" s="138"/>
      <c r="ACU287" s="138"/>
      <c r="ACV287" s="138"/>
      <c r="ACW287" s="138"/>
      <c r="ACX287" s="138"/>
      <c r="ACY287" s="138"/>
      <c r="ACZ287" s="138"/>
      <c r="ADA287" s="138"/>
      <c r="ADB287" s="138"/>
      <c r="ADC287" s="138"/>
      <c r="ADD287" s="138"/>
      <c r="ADE287" s="138"/>
      <c r="ADF287" s="138"/>
      <c r="ADG287" s="138"/>
      <c r="ADH287" s="138"/>
      <c r="ADI287" s="138"/>
      <c r="ADJ287" s="138"/>
      <c r="ADK287" s="138"/>
      <c r="ADL287" s="138"/>
      <c r="ADM287" s="138"/>
      <c r="ADN287" s="138"/>
      <c r="ADO287" s="138"/>
      <c r="ADP287" s="138"/>
      <c r="ADQ287" s="138"/>
      <c r="ADR287" s="138"/>
      <c r="ADS287" s="138"/>
      <c r="ADT287" s="138"/>
      <c r="ADU287" s="138"/>
      <c r="ADV287" s="138"/>
      <c r="ADW287" s="138"/>
      <c r="ADX287" s="138"/>
      <c r="ADY287" s="138"/>
      <c r="ADZ287" s="138"/>
      <c r="AEA287" s="138"/>
      <c r="AEB287" s="138"/>
      <c r="AEC287" s="138"/>
      <c r="AED287" s="138"/>
      <c r="AEE287" s="138"/>
      <c r="AEF287" s="138"/>
      <c r="AEG287" s="138"/>
      <c r="AEH287" s="138"/>
      <c r="AEI287" s="138"/>
      <c r="AEJ287" s="138"/>
      <c r="AEK287" s="138"/>
      <c r="AEL287" s="138"/>
      <c r="AEM287" s="138"/>
      <c r="AEN287" s="138"/>
      <c r="AEO287" s="138"/>
      <c r="AEP287" s="138"/>
      <c r="AEQ287" s="138"/>
      <c r="AER287" s="138"/>
      <c r="AES287" s="138"/>
      <c r="AET287" s="138"/>
      <c r="AEU287" s="138"/>
      <c r="AEV287" s="138"/>
      <c r="AEW287" s="138"/>
      <c r="AEX287" s="138"/>
      <c r="AEY287" s="138"/>
      <c r="AEZ287" s="138"/>
      <c r="AFA287" s="138"/>
      <c r="AFB287" s="138"/>
      <c r="AFC287" s="138"/>
      <c r="AFD287" s="138"/>
      <c r="AFE287" s="138"/>
      <c r="AFF287" s="138"/>
      <c r="AFG287" s="138"/>
      <c r="AFH287" s="138"/>
      <c r="AFI287" s="138"/>
      <c r="AFJ287" s="138"/>
      <c r="AFK287" s="138"/>
      <c r="AFL287" s="138"/>
      <c r="AFM287" s="138"/>
      <c r="AFN287" s="138"/>
      <c r="AFO287" s="138"/>
      <c r="AFP287" s="138"/>
      <c r="AFQ287" s="138"/>
      <c r="AFR287" s="138"/>
      <c r="AFS287" s="138"/>
      <c r="AFT287" s="138"/>
      <c r="AFU287" s="138"/>
      <c r="AFV287" s="138"/>
      <c r="AFW287" s="138"/>
      <c r="AFX287" s="138"/>
      <c r="AFY287" s="138"/>
      <c r="AFZ287" s="138"/>
      <c r="AGA287" s="138"/>
      <c r="AGB287" s="138"/>
      <c r="AGC287" s="138"/>
      <c r="AGD287" s="138"/>
      <c r="AGE287" s="138"/>
      <c r="AGF287" s="138"/>
      <c r="AGG287" s="138"/>
      <c r="AGH287" s="138"/>
      <c r="AGI287" s="138"/>
      <c r="AGJ287" s="138"/>
      <c r="AGK287" s="138"/>
      <c r="AGL287" s="138"/>
      <c r="AGM287" s="138"/>
      <c r="AGN287" s="138"/>
      <c r="AGO287" s="138"/>
      <c r="AGP287" s="138"/>
      <c r="AGQ287" s="138"/>
      <c r="AGR287" s="138"/>
      <c r="AGS287" s="138"/>
      <c r="AGT287" s="138"/>
      <c r="AGU287" s="138"/>
      <c r="AGV287" s="138"/>
      <c r="AGW287" s="138"/>
      <c r="AGX287" s="138"/>
      <c r="AGY287" s="138"/>
      <c r="AGZ287" s="138"/>
      <c r="AHA287" s="138"/>
      <c r="AHB287" s="138"/>
      <c r="AHC287" s="138"/>
      <c r="AHD287" s="138"/>
      <c r="AHE287" s="138"/>
      <c r="AHF287" s="138"/>
      <c r="AHG287" s="138"/>
      <c r="AHH287" s="138"/>
      <c r="AHI287" s="138"/>
      <c r="AHJ287" s="138"/>
      <c r="AHK287" s="138"/>
      <c r="AHL287" s="138"/>
      <c r="AHM287" s="138"/>
      <c r="AHN287" s="138"/>
      <c r="AHO287" s="138"/>
      <c r="AHP287" s="138"/>
      <c r="AHQ287" s="138"/>
      <c r="AHR287" s="138"/>
      <c r="AHS287" s="138"/>
      <c r="AHT287" s="138"/>
      <c r="AHU287" s="138"/>
      <c r="AHV287" s="138"/>
      <c r="AHW287" s="138"/>
      <c r="AHX287" s="138"/>
      <c r="AHY287" s="138"/>
      <c r="AHZ287" s="138"/>
      <c r="AIA287" s="138"/>
      <c r="AIB287" s="138"/>
      <c r="AIC287" s="138"/>
      <c r="AID287" s="138"/>
      <c r="AIE287" s="138"/>
      <c r="AIF287" s="138"/>
      <c r="AIG287" s="138"/>
      <c r="AIH287" s="138"/>
      <c r="AII287" s="138"/>
      <c r="AIJ287" s="138"/>
      <c r="AIK287" s="138"/>
      <c r="AIL287" s="138"/>
      <c r="AIM287" s="138"/>
      <c r="AIN287" s="138"/>
      <c r="AIO287" s="138"/>
      <c r="AIP287" s="138"/>
      <c r="AIQ287" s="138"/>
      <c r="AIR287" s="138"/>
      <c r="AIS287" s="138"/>
      <c r="AIT287" s="138"/>
      <c r="AIU287" s="138"/>
      <c r="AIV287" s="138"/>
      <c r="AIW287" s="138"/>
      <c r="AIX287" s="138"/>
      <c r="AIY287" s="138"/>
      <c r="AIZ287" s="138"/>
      <c r="AJA287" s="138"/>
      <c r="AJB287" s="138"/>
      <c r="AJC287" s="138"/>
      <c r="AJD287" s="138"/>
      <c r="AJE287" s="138"/>
      <c r="AJF287" s="138"/>
      <c r="AJG287" s="138"/>
      <c r="AJH287" s="138"/>
      <c r="AJI287" s="138"/>
      <c r="AJJ287" s="138"/>
      <c r="AJK287" s="138"/>
      <c r="AJL287" s="138"/>
      <c r="AJM287" s="138"/>
      <c r="AJN287" s="138"/>
      <c r="AJO287" s="138"/>
      <c r="AJP287" s="138"/>
      <c r="AJQ287" s="138"/>
      <c r="AJR287" s="138"/>
      <c r="AJS287" s="138"/>
      <c r="AJT287" s="138"/>
      <c r="AJU287" s="138"/>
      <c r="AJV287" s="138"/>
      <c r="AJW287" s="138"/>
      <c r="AJX287" s="138"/>
      <c r="AJY287" s="138"/>
      <c r="AJZ287" s="138"/>
      <c r="AKA287" s="138"/>
      <c r="AKB287" s="138"/>
      <c r="AKC287" s="138"/>
      <c r="AKD287" s="138"/>
      <c r="AKE287" s="138"/>
      <c r="AKF287" s="138"/>
      <c r="AKG287" s="138"/>
      <c r="AKH287" s="138"/>
      <c r="AKI287" s="138"/>
      <c r="AKJ287" s="138"/>
      <c r="AKK287" s="138"/>
      <c r="AKL287" s="138"/>
      <c r="AKM287" s="138"/>
      <c r="AKN287" s="138"/>
      <c r="AKO287" s="138"/>
      <c r="AKP287" s="138"/>
      <c r="AKQ287" s="138"/>
      <c r="AKR287" s="138"/>
      <c r="AKS287" s="138"/>
      <c r="AKT287" s="138"/>
      <c r="AKU287" s="138"/>
      <c r="AKV287" s="138"/>
      <c r="AKW287" s="138"/>
      <c r="AKX287" s="138"/>
      <c r="AKY287" s="138"/>
      <c r="AKZ287" s="138"/>
      <c r="ALA287" s="138"/>
      <c r="ALB287" s="138"/>
      <c r="ALC287" s="138"/>
      <c r="ALD287" s="138"/>
      <c r="ALE287" s="138"/>
      <c r="ALF287" s="138"/>
      <c r="ALG287" s="138"/>
      <c r="ALH287" s="138"/>
      <c r="ALI287" s="138"/>
      <c r="ALJ287" s="138"/>
      <c r="ALK287" s="138"/>
      <c r="ALL287" s="138"/>
      <c r="ALM287" s="138"/>
      <c r="ALN287" s="138"/>
      <c r="ALO287" s="138"/>
      <c r="ALP287" s="138"/>
      <c r="ALQ287" s="138"/>
      <c r="ALR287" s="138"/>
      <c r="ALS287" s="138"/>
      <c r="ALT287" s="138"/>
      <c r="ALU287" s="138"/>
      <c r="ALV287" s="138"/>
      <c r="ALW287" s="138"/>
      <c r="ALX287" s="138"/>
      <c r="ALY287" s="138"/>
      <c r="ALZ287" s="138"/>
      <c r="AMA287" s="138"/>
      <c r="AMB287" s="138"/>
      <c r="AMC287" s="138"/>
      <c r="AMD287" s="138"/>
      <c r="AME287" s="138"/>
      <c r="AMF287" s="138"/>
      <c r="AMG287" s="138"/>
      <c r="AMH287" s="138"/>
      <c r="AMI287" s="138"/>
      <c r="AMJ287" s="138"/>
      <c r="AMK287" s="138"/>
    </row>
    <row r="288" spans="1:1025" s="140" customFormat="1">
      <c r="A288" s="210"/>
      <c r="B288" s="106"/>
      <c r="C288" s="137"/>
      <c r="D288" s="137"/>
      <c r="E288" s="137"/>
      <c r="F288" s="138"/>
      <c r="G288" s="138"/>
      <c r="H288" s="138"/>
      <c r="I288" s="138"/>
      <c r="J288" s="139"/>
      <c r="K288" s="138"/>
      <c r="M288" s="138"/>
      <c r="N288" s="138"/>
      <c r="O288" s="138"/>
      <c r="P288" s="138"/>
      <c r="Q288" s="138"/>
      <c r="R288" s="138"/>
      <c r="S288" s="138"/>
      <c r="T288" s="138"/>
      <c r="U288" s="138"/>
      <c r="V288" s="138"/>
      <c r="W288" s="138"/>
      <c r="X288" s="138"/>
      <c r="Y288" s="138"/>
      <c r="Z288" s="138"/>
      <c r="AA288" s="138"/>
      <c r="AB288" s="138"/>
      <c r="AC288" s="138"/>
      <c r="AD288" s="138"/>
      <c r="AE288" s="138"/>
      <c r="AF288" s="138"/>
      <c r="AG288" s="138"/>
      <c r="AH288" s="138"/>
      <c r="AI288" s="138"/>
      <c r="AJ288" s="138"/>
      <c r="AK288" s="138"/>
      <c r="AL288" s="138"/>
      <c r="AM288" s="138"/>
      <c r="AN288" s="138"/>
      <c r="AO288" s="138"/>
      <c r="AP288" s="138"/>
      <c r="AQ288" s="138"/>
      <c r="AR288" s="138"/>
      <c r="AS288" s="138"/>
      <c r="AT288" s="138"/>
      <c r="AU288" s="138"/>
      <c r="AV288" s="138"/>
      <c r="AW288" s="138"/>
      <c r="AX288" s="138"/>
      <c r="AY288" s="138"/>
      <c r="AZ288" s="138"/>
      <c r="BA288" s="138"/>
      <c r="BB288" s="138"/>
      <c r="BC288" s="138"/>
      <c r="BD288" s="138"/>
      <c r="BE288" s="138"/>
      <c r="BF288" s="138"/>
      <c r="BG288" s="138"/>
      <c r="BH288" s="138"/>
      <c r="BI288" s="138"/>
      <c r="BJ288" s="138"/>
      <c r="BK288" s="138"/>
      <c r="BL288" s="138"/>
      <c r="BM288" s="138"/>
      <c r="BN288" s="138"/>
      <c r="BO288" s="138"/>
      <c r="BP288" s="138"/>
      <c r="BQ288" s="138"/>
      <c r="BR288" s="138"/>
      <c r="BS288" s="138"/>
      <c r="BT288" s="138"/>
      <c r="BU288" s="138"/>
      <c r="BV288" s="138"/>
      <c r="BW288" s="138"/>
      <c r="BX288" s="138"/>
      <c r="BY288" s="138"/>
      <c r="BZ288" s="138"/>
      <c r="CA288" s="138"/>
      <c r="CB288" s="138"/>
      <c r="CC288" s="138"/>
      <c r="CD288" s="138"/>
      <c r="CE288" s="138"/>
      <c r="CF288" s="138"/>
      <c r="CG288" s="138"/>
      <c r="CH288" s="138"/>
      <c r="CI288" s="138"/>
      <c r="CJ288" s="138"/>
      <c r="CK288" s="138"/>
      <c r="CL288" s="138"/>
      <c r="CM288" s="138"/>
      <c r="CN288" s="138"/>
      <c r="CO288" s="138"/>
      <c r="CP288" s="138"/>
      <c r="CQ288" s="138"/>
      <c r="CR288" s="138"/>
      <c r="CS288" s="138"/>
      <c r="CT288" s="138"/>
      <c r="CU288" s="138"/>
      <c r="CV288" s="138"/>
      <c r="CW288" s="138"/>
      <c r="CX288" s="138"/>
      <c r="CY288" s="138"/>
      <c r="CZ288" s="138"/>
      <c r="DA288" s="138"/>
      <c r="DB288" s="138"/>
      <c r="DC288" s="138"/>
      <c r="DD288" s="138"/>
      <c r="DE288" s="138"/>
      <c r="DF288" s="138"/>
      <c r="DG288" s="138"/>
      <c r="DH288" s="138"/>
      <c r="DI288" s="138"/>
      <c r="DJ288" s="138"/>
      <c r="DK288" s="138"/>
      <c r="DL288" s="138"/>
      <c r="DM288" s="138"/>
      <c r="DN288" s="138"/>
      <c r="DO288" s="138"/>
      <c r="DP288" s="138"/>
      <c r="DQ288" s="138"/>
      <c r="DR288" s="138"/>
      <c r="DS288" s="138"/>
      <c r="DT288" s="138"/>
      <c r="DU288" s="138"/>
      <c r="DV288" s="138"/>
      <c r="DW288" s="138"/>
      <c r="DX288" s="138"/>
      <c r="DY288" s="138"/>
      <c r="DZ288" s="138"/>
      <c r="EA288" s="138"/>
      <c r="EB288" s="138"/>
      <c r="EC288" s="138"/>
      <c r="ED288" s="138"/>
      <c r="EE288" s="138"/>
      <c r="EF288" s="138"/>
      <c r="EG288" s="138"/>
      <c r="EH288" s="138"/>
      <c r="EI288" s="138"/>
      <c r="EJ288" s="138"/>
      <c r="EK288" s="138"/>
      <c r="EL288" s="138"/>
      <c r="EM288" s="138"/>
      <c r="EN288" s="138"/>
      <c r="EO288" s="138"/>
      <c r="EP288" s="138"/>
      <c r="EQ288" s="138"/>
      <c r="ER288" s="138"/>
      <c r="ES288" s="138"/>
      <c r="ET288" s="138"/>
      <c r="EU288" s="138"/>
      <c r="EV288" s="138"/>
      <c r="EW288" s="138"/>
      <c r="EX288" s="138"/>
      <c r="EY288" s="138"/>
      <c r="EZ288" s="138"/>
      <c r="FA288" s="138"/>
      <c r="FB288" s="138"/>
      <c r="FC288" s="138"/>
      <c r="FD288" s="138"/>
      <c r="FE288" s="138"/>
      <c r="FF288" s="138"/>
      <c r="FG288" s="138"/>
      <c r="FH288" s="138"/>
      <c r="FI288" s="138"/>
      <c r="FJ288" s="138"/>
      <c r="FK288" s="138"/>
      <c r="FL288" s="138"/>
      <c r="FM288" s="138"/>
      <c r="FN288" s="138"/>
      <c r="FO288" s="138"/>
      <c r="FP288" s="138"/>
      <c r="FQ288" s="138"/>
      <c r="FR288" s="138"/>
      <c r="FS288" s="138"/>
      <c r="FT288" s="138"/>
      <c r="FU288" s="138"/>
      <c r="FV288" s="138"/>
      <c r="FW288" s="138"/>
      <c r="FX288" s="138"/>
      <c r="FY288" s="138"/>
      <c r="FZ288" s="138"/>
      <c r="GA288" s="138"/>
      <c r="GB288" s="138"/>
      <c r="GC288" s="138"/>
      <c r="GD288" s="138"/>
      <c r="GE288" s="138"/>
      <c r="GF288" s="138"/>
      <c r="GG288" s="138"/>
      <c r="GH288" s="138"/>
      <c r="GI288" s="138"/>
      <c r="GJ288" s="138"/>
      <c r="GK288" s="138"/>
      <c r="GL288" s="138"/>
      <c r="GM288" s="138"/>
      <c r="GN288" s="138"/>
      <c r="GO288" s="138"/>
      <c r="GP288" s="138"/>
      <c r="GQ288" s="138"/>
      <c r="GR288" s="138"/>
      <c r="GS288" s="138"/>
      <c r="GT288" s="138"/>
      <c r="GU288" s="138"/>
      <c r="GV288" s="138"/>
      <c r="GW288" s="138"/>
      <c r="GX288" s="138"/>
      <c r="GY288" s="138"/>
      <c r="GZ288" s="138"/>
      <c r="HA288" s="138"/>
      <c r="HB288" s="138"/>
      <c r="HC288" s="138"/>
      <c r="HD288" s="138"/>
      <c r="HE288" s="138"/>
      <c r="HF288" s="138"/>
      <c r="HG288" s="138"/>
      <c r="HH288" s="138"/>
      <c r="HI288" s="138"/>
      <c r="HJ288" s="138"/>
      <c r="HK288" s="138"/>
      <c r="HL288" s="138"/>
      <c r="HM288" s="138"/>
      <c r="HN288" s="138"/>
      <c r="HO288" s="138"/>
      <c r="HP288" s="138"/>
      <c r="HQ288" s="138"/>
      <c r="HR288" s="138"/>
      <c r="HS288" s="138"/>
      <c r="HT288" s="138"/>
      <c r="HU288" s="138"/>
      <c r="HV288" s="138"/>
      <c r="HW288" s="138"/>
      <c r="HX288" s="138"/>
      <c r="HY288" s="138"/>
      <c r="HZ288" s="138"/>
      <c r="IA288" s="138"/>
      <c r="IB288" s="138"/>
      <c r="IC288" s="138"/>
      <c r="ID288" s="138"/>
      <c r="IE288" s="138"/>
      <c r="IF288" s="138"/>
      <c r="IG288" s="138"/>
      <c r="IH288" s="138"/>
      <c r="II288" s="138"/>
      <c r="IJ288" s="138"/>
      <c r="IK288" s="138"/>
      <c r="IL288" s="138"/>
      <c r="IM288" s="138"/>
      <c r="IN288" s="138"/>
      <c r="IO288" s="138"/>
      <c r="IP288" s="138"/>
      <c r="IQ288" s="138"/>
      <c r="IR288" s="138"/>
      <c r="IS288" s="138"/>
      <c r="IT288" s="138"/>
      <c r="IU288" s="138"/>
      <c r="IV288" s="138"/>
      <c r="IW288" s="138"/>
      <c r="IX288" s="138"/>
      <c r="IY288" s="138"/>
      <c r="IZ288" s="138"/>
      <c r="JA288" s="138"/>
      <c r="JB288" s="138"/>
      <c r="JC288" s="138"/>
      <c r="JD288" s="138"/>
      <c r="JE288" s="138"/>
      <c r="JF288" s="138"/>
      <c r="JG288" s="138"/>
      <c r="JH288" s="138"/>
      <c r="JI288" s="138"/>
      <c r="JJ288" s="138"/>
      <c r="JK288" s="138"/>
      <c r="JL288" s="138"/>
      <c r="JM288" s="138"/>
      <c r="JN288" s="138"/>
      <c r="JO288" s="138"/>
      <c r="JP288" s="138"/>
      <c r="JQ288" s="138"/>
      <c r="JR288" s="138"/>
      <c r="JS288" s="138"/>
      <c r="JT288" s="138"/>
      <c r="JU288" s="138"/>
      <c r="JV288" s="138"/>
      <c r="JW288" s="138"/>
      <c r="JX288" s="138"/>
      <c r="JY288" s="138"/>
      <c r="JZ288" s="138"/>
      <c r="KA288" s="138"/>
      <c r="KB288" s="138"/>
      <c r="KC288" s="138"/>
      <c r="KD288" s="138"/>
      <c r="KE288" s="138"/>
      <c r="KF288" s="138"/>
      <c r="KG288" s="138"/>
      <c r="KH288" s="138"/>
      <c r="KI288" s="138"/>
      <c r="KJ288" s="138"/>
      <c r="KK288" s="138"/>
      <c r="KL288" s="138"/>
      <c r="KM288" s="138"/>
      <c r="KN288" s="138"/>
      <c r="KO288" s="138"/>
      <c r="KP288" s="138"/>
      <c r="KQ288" s="138"/>
      <c r="KR288" s="138"/>
      <c r="KS288" s="138"/>
      <c r="KT288" s="138"/>
      <c r="KU288" s="138"/>
      <c r="KV288" s="138"/>
      <c r="KW288" s="138"/>
      <c r="KX288" s="138"/>
      <c r="KY288" s="138"/>
      <c r="KZ288" s="138"/>
      <c r="LA288" s="138"/>
      <c r="LB288" s="138"/>
      <c r="LC288" s="138"/>
      <c r="LD288" s="138"/>
      <c r="LE288" s="138"/>
      <c r="LF288" s="138"/>
      <c r="LG288" s="138"/>
      <c r="LH288" s="138"/>
      <c r="LI288" s="138"/>
      <c r="LJ288" s="138"/>
      <c r="LK288" s="138"/>
      <c r="LL288" s="138"/>
      <c r="LM288" s="138"/>
      <c r="LN288" s="138"/>
      <c r="LO288" s="138"/>
      <c r="LP288" s="138"/>
      <c r="LQ288" s="138"/>
      <c r="LR288" s="138"/>
      <c r="LS288" s="138"/>
      <c r="LT288" s="138"/>
      <c r="LU288" s="138"/>
      <c r="LV288" s="138"/>
      <c r="LW288" s="138"/>
      <c r="LX288" s="138"/>
      <c r="LY288" s="138"/>
      <c r="LZ288" s="138"/>
      <c r="MA288" s="138"/>
      <c r="MB288" s="138"/>
      <c r="MC288" s="138"/>
      <c r="MD288" s="138"/>
      <c r="ME288" s="138"/>
      <c r="MF288" s="138"/>
      <c r="MG288" s="138"/>
      <c r="MH288" s="138"/>
      <c r="MI288" s="138"/>
      <c r="MJ288" s="138"/>
      <c r="MK288" s="138"/>
      <c r="ML288" s="138"/>
      <c r="MM288" s="138"/>
      <c r="MN288" s="138"/>
      <c r="MO288" s="138"/>
      <c r="MP288" s="138"/>
      <c r="MQ288" s="138"/>
      <c r="MR288" s="138"/>
      <c r="MS288" s="138"/>
      <c r="MT288" s="138"/>
      <c r="MU288" s="138"/>
      <c r="MV288" s="138"/>
      <c r="MW288" s="138"/>
      <c r="MX288" s="138"/>
      <c r="MY288" s="138"/>
      <c r="MZ288" s="138"/>
      <c r="NA288" s="138"/>
      <c r="NB288" s="138"/>
      <c r="NC288" s="138"/>
      <c r="ND288" s="138"/>
      <c r="NE288" s="138"/>
      <c r="NF288" s="138"/>
      <c r="NG288" s="138"/>
      <c r="NH288" s="138"/>
      <c r="NI288" s="138"/>
      <c r="NJ288" s="138"/>
      <c r="NK288" s="138"/>
      <c r="NL288" s="138"/>
      <c r="NM288" s="138"/>
      <c r="NN288" s="138"/>
      <c r="NO288" s="138"/>
      <c r="NP288" s="138"/>
      <c r="NQ288" s="138"/>
      <c r="NR288" s="138"/>
      <c r="NS288" s="138"/>
      <c r="NT288" s="138"/>
      <c r="NU288" s="138"/>
      <c r="NV288" s="138"/>
      <c r="NW288" s="138"/>
      <c r="NX288" s="138"/>
      <c r="NY288" s="138"/>
      <c r="NZ288" s="138"/>
      <c r="OA288" s="138"/>
      <c r="OB288" s="138"/>
      <c r="OC288" s="138"/>
      <c r="OD288" s="138"/>
      <c r="OE288" s="138"/>
      <c r="OF288" s="138"/>
      <c r="OG288" s="138"/>
      <c r="OH288" s="138"/>
      <c r="OI288" s="138"/>
      <c r="OJ288" s="138"/>
      <c r="OK288" s="138"/>
      <c r="OL288" s="138"/>
      <c r="OM288" s="138"/>
      <c r="ON288" s="138"/>
      <c r="OO288" s="138"/>
      <c r="OP288" s="138"/>
      <c r="OQ288" s="138"/>
      <c r="OR288" s="138"/>
      <c r="OS288" s="138"/>
      <c r="OT288" s="138"/>
      <c r="OU288" s="138"/>
      <c r="OV288" s="138"/>
      <c r="OW288" s="138"/>
      <c r="OX288" s="138"/>
      <c r="OY288" s="138"/>
      <c r="OZ288" s="138"/>
      <c r="PA288" s="138"/>
      <c r="PB288" s="138"/>
      <c r="PC288" s="138"/>
      <c r="PD288" s="138"/>
      <c r="PE288" s="138"/>
      <c r="PF288" s="138"/>
      <c r="PG288" s="138"/>
      <c r="PH288" s="138"/>
      <c r="PI288" s="138"/>
      <c r="PJ288" s="138"/>
      <c r="PK288" s="138"/>
      <c r="PL288" s="138"/>
      <c r="PM288" s="138"/>
      <c r="PN288" s="138"/>
      <c r="PO288" s="138"/>
      <c r="PP288" s="138"/>
      <c r="PQ288" s="138"/>
      <c r="PR288" s="138"/>
      <c r="PS288" s="138"/>
      <c r="PT288" s="138"/>
      <c r="PU288" s="138"/>
      <c r="PV288" s="138"/>
      <c r="PW288" s="138"/>
      <c r="PX288" s="138"/>
      <c r="PY288" s="138"/>
      <c r="PZ288" s="138"/>
      <c r="QA288" s="138"/>
      <c r="QB288" s="138"/>
      <c r="QC288" s="138"/>
      <c r="QD288" s="138"/>
      <c r="QE288" s="138"/>
      <c r="QF288" s="138"/>
      <c r="QG288" s="138"/>
      <c r="QH288" s="138"/>
      <c r="QI288" s="138"/>
      <c r="QJ288" s="138"/>
      <c r="QK288" s="138"/>
      <c r="QL288" s="138"/>
      <c r="QM288" s="138"/>
      <c r="QN288" s="138"/>
      <c r="QO288" s="138"/>
      <c r="QP288" s="138"/>
      <c r="QQ288" s="138"/>
      <c r="QR288" s="138"/>
      <c r="QS288" s="138"/>
      <c r="QT288" s="138"/>
      <c r="QU288" s="138"/>
      <c r="QV288" s="138"/>
      <c r="QW288" s="138"/>
      <c r="QX288" s="138"/>
      <c r="QY288" s="138"/>
      <c r="QZ288" s="138"/>
      <c r="RA288" s="138"/>
      <c r="RB288" s="138"/>
      <c r="RC288" s="138"/>
      <c r="RD288" s="138"/>
      <c r="RE288" s="138"/>
      <c r="RF288" s="138"/>
      <c r="RG288" s="138"/>
      <c r="RH288" s="138"/>
      <c r="RI288" s="138"/>
      <c r="RJ288" s="138"/>
      <c r="RK288" s="138"/>
      <c r="RL288" s="138"/>
      <c r="RM288" s="138"/>
      <c r="RN288" s="138"/>
      <c r="RO288" s="138"/>
      <c r="RP288" s="138"/>
      <c r="RQ288" s="138"/>
      <c r="RR288" s="138"/>
      <c r="RS288" s="138"/>
      <c r="RT288" s="138"/>
      <c r="RU288" s="138"/>
      <c r="RV288" s="138"/>
      <c r="RW288" s="138"/>
      <c r="RX288" s="138"/>
      <c r="RY288" s="138"/>
      <c r="RZ288" s="138"/>
      <c r="SA288" s="138"/>
      <c r="SB288" s="138"/>
      <c r="SC288" s="138"/>
      <c r="SD288" s="138"/>
      <c r="SE288" s="138"/>
      <c r="SF288" s="138"/>
      <c r="SG288" s="138"/>
      <c r="SH288" s="138"/>
      <c r="SI288" s="138"/>
      <c r="SJ288" s="138"/>
      <c r="SK288" s="138"/>
      <c r="SL288" s="138"/>
      <c r="SM288" s="138"/>
      <c r="SN288" s="138"/>
      <c r="SO288" s="138"/>
      <c r="SP288" s="138"/>
      <c r="SQ288" s="138"/>
      <c r="SR288" s="138"/>
      <c r="SS288" s="138"/>
      <c r="ST288" s="138"/>
      <c r="SU288" s="138"/>
      <c r="SV288" s="138"/>
      <c r="SW288" s="138"/>
      <c r="SX288" s="138"/>
      <c r="SY288" s="138"/>
      <c r="SZ288" s="138"/>
      <c r="TA288" s="138"/>
      <c r="TB288" s="138"/>
      <c r="TC288" s="138"/>
      <c r="TD288" s="138"/>
      <c r="TE288" s="138"/>
      <c r="TF288" s="138"/>
      <c r="TG288" s="138"/>
      <c r="TH288" s="138"/>
      <c r="TI288" s="138"/>
      <c r="TJ288" s="138"/>
      <c r="TK288" s="138"/>
      <c r="TL288" s="138"/>
      <c r="TM288" s="138"/>
      <c r="TN288" s="138"/>
      <c r="TO288" s="138"/>
      <c r="TP288" s="138"/>
      <c r="TQ288" s="138"/>
      <c r="TR288" s="138"/>
      <c r="TS288" s="138"/>
      <c r="TT288" s="138"/>
      <c r="TU288" s="138"/>
      <c r="TV288" s="138"/>
      <c r="TW288" s="138"/>
      <c r="TX288" s="138"/>
      <c r="TY288" s="138"/>
      <c r="TZ288" s="138"/>
      <c r="UA288" s="138"/>
      <c r="UB288" s="138"/>
      <c r="UC288" s="138"/>
      <c r="UD288" s="138"/>
      <c r="UE288" s="138"/>
      <c r="UF288" s="138"/>
      <c r="UG288" s="138"/>
      <c r="UH288" s="138"/>
      <c r="UI288" s="138"/>
      <c r="UJ288" s="138"/>
      <c r="UK288" s="138"/>
      <c r="UL288" s="138"/>
      <c r="UM288" s="138"/>
      <c r="UN288" s="138"/>
      <c r="UO288" s="138"/>
      <c r="UP288" s="138"/>
      <c r="UQ288" s="138"/>
      <c r="UR288" s="138"/>
      <c r="US288" s="138"/>
      <c r="UT288" s="138"/>
      <c r="UU288" s="138"/>
      <c r="UV288" s="138"/>
      <c r="UW288" s="138"/>
      <c r="UX288" s="138"/>
      <c r="UY288" s="138"/>
      <c r="UZ288" s="138"/>
      <c r="VA288" s="138"/>
      <c r="VB288" s="138"/>
      <c r="VC288" s="138"/>
      <c r="VD288" s="138"/>
      <c r="VE288" s="138"/>
      <c r="VF288" s="138"/>
      <c r="VG288" s="138"/>
      <c r="VH288" s="138"/>
      <c r="VI288" s="138"/>
      <c r="VJ288" s="138"/>
      <c r="VK288" s="138"/>
      <c r="VL288" s="138"/>
      <c r="VM288" s="138"/>
      <c r="VN288" s="138"/>
      <c r="VO288" s="138"/>
      <c r="VP288" s="138"/>
      <c r="VQ288" s="138"/>
      <c r="VR288" s="138"/>
      <c r="VS288" s="138"/>
      <c r="VT288" s="138"/>
      <c r="VU288" s="138"/>
      <c r="VV288" s="138"/>
      <c r="VW288" s="138"/>
      <c r="VX288" s="138"/>
      <c r="VY288" s="138"/>
      <c r="VZ288" s="138"/>
      <c r="WA288" s="138"/>
      <c r="WB288" s="138"/>
      <c r="WC288" s="138"/>
      <c r="WD288" s="138"/>
      <c r="WE288" s="138"/>
      <c r="WF288" s="138"/>
      <c r="WG288" s="138"/>
      <c r="WH288" s="138"/>
      <c r="WI288" s="138"/>
      <c r="WJ288" s="138"/>
      <c r="WK288" s="138"/>
      <c r="WL288" s="138"/>
      <c r="WM288" s="138"/>
      <c r="WN288" s="138"/>
      <c r="WO288" s="138"/>
      <c r="WP288" s="138"/>
      <c r="WQ288" s="138"/>
      <c r="WR288" s="138"/>
      <c r="WS288" s="138"/>
      <c r="WT288" s="138"/>
      <c r="WU288" s="138"/>
      <c r="WV288" s="138"/>
      <c r="WW288" s="138"/>
      <c r="WX288" s="138"/>
      <c r="WY288" s="138"/>
      <c r="WZ288" s="138"/>
      <c r="XA288" s="138"/>
      <c r="XB288" s="138"/>
      <c r="XC288" s="138"/>
      <c r="XD288" s="138"/>
      <c r="XE288" s="138"/>
      <c r="XF288" s="138"/>
      <c r="XG288" s="138"/>
      <c r="XH288" s="138"/>
      <c r="XI288" s="138"/>
      <c r="XJ288" s="138"/>
      <c r="XK288" s="138"/>
      <c r="XL288" s="138"/>
      <c r="XM288" s="138"/>
      <c r="XN288" s="138"/>
      <c r="XO288" s="138"/>
      <c r="XP288" s="138"/>
      <c r="XQ288" s="138"/>
      <c r="XR288" s="138"/>
      <c r="XS288" s="138"/>
      <c r="XT288" s="138"/>
      <c r="XU288" s="138"/>
      <c r="XV288" s="138"/>
      <c r="XW288" s="138"/>
      <c r="XX288" s="138"/>
      <c r="XY288" s="138"/>
      <c r="XZ288" s="138"/>
      <c r="YA288" s="138"/>
      <c r="YB288" s="138"/>
      <c r="YC288" s="138"/>
      <c r="YD288" s="138"/>
      <c r="YE288" s="138"/>
      <c r="YF288" s="138"/>
      <c r="YG288" s="138"/>
      <c r="YH288" s="138"/>
      <c r="YI288" s="138"/>
      <c r="YJ288" s="138"/>
      <c r="YK288" s="138"/>
      <c r="YL288" s="138"/>
      <c r="YM288" s="138"/>
      <c r="YN288" s="138"/>
      <c r="YO288" s="138"/>
      <c r="YP288" s="138"/>
      <c r="YQ288" s="138"/>
      <c r="YR288" s="138"/>
      <c r="YS288" s="138"/>
      <c r="YT288" s="138"/>
      <c r="YU288" s="138"/>
      <c r="YV288" s="138"/>
      <c r="YW288" s="138"/>
      <c r="YX288" s="138"/>
      <c r="YY288" s="138"/>
      <c r="YZ288" s="138"/>
      <c r="ZA288" s="138"/>
      <c r="ZB288" s="138"/>
      <c r="ZC288" s="138"/>
      <c r="ZD288" s="138"/>
      <c r="ZE288" s="138"/>
      <c r="ZF288" s="138"/>
      <c r="ZG288" s="138"/>
      <c r="ZH288" s="138"/>
      <c r="ZI288" s="138"/>
      <c r="ZJ288" s="138"/>
      <c r="ZK288" s="138"/>
      <c r="ZL288" s="138"/>
      <c r="ZM288" s="138"/>
      <c r="ZN288" s="138"/>
      <c r="ZO288" s="138"/>
      <c r="ZP288" s="138"/>
      <c r="ZQ288" s="138"/>
      <c r="ZR288" s="138"/>
      <c r="ZS288" s="138"/>
      <c r="ZT288" s="138"/>
      <c r="ZU288" s="138"/>
      <c r="ZV288" s="138"/>
      <c r="ZW288" s="138"/>
      <c r="ZX288" s="138"/>
      <c r="ZY288" s="138"/>
      <c r="ZZ288" s="138"/>
      <c r="AAA288" s="138"/>
      <c r="AAB288" s="138"/>
      <c r="AAC288" s="138"/>
      <c r="AAD288" s="138"/>
      <c r="AAE288" s="138"/>
      <c r="AAF288" s="138"/>
      <c r="AAG288" s="138"/>
      <c r="AAH288" s="138"/>
      <c r="AAI288" s="138"/>
      <c r="AAJ288" s="138"/>
      <c r="AAK288" s="138"/>
      <c r="AAL288" s="138"/>
      <c r="AAM288" s="138"/>
      <c r="AAN288" s="138"/>
      <c r="AAO288" s="138"/>
      <c r="AAP288" s="138"/>
      <c r="AAQ288" s="138"/>
      <c r="AAR288" s="138"/>
      <c r="AAS288" s="138"/>
      <c r="AAT288" s="138"/>
      <c r="AAU288" s="138"/>
      <c r="AAV288" s="138"/>
      <c r="AAW288" s="138"/>
      <c r="AAX288" s="138"/>
      <c r="AAY288" s="138"/>
      <c r="AAZ288" s="138"/>
      <c r="ABA288" s="138"/>
      <c r="ABB288" s="138"/>
      <c r="ABC288" s="138"/>
      <c r="ABD288" s="138"/>
      <c r="ABE288" s="138"/>
      <c r="ABF288" s="138"/>
      <c r="ABG288" s="138"/>
      <c r="ABH288" s="138"/>
      <c r="ABI288" s="138"/>
      <c r="ABJ288" s="138"/>
      <c r="ABK288" s="138"/>
      <c r="ABL288" s="138"/>
      <c r="ABM288" s="138"/>
      <c r="ABN288" s="138"/>
      <c r="ABO288" s="138"/>
      <c r="ABP288" s="138"/>
      <c r="ABQ288" s="138"/>
      <c r="ABR288" s="138"/>
      <c r="ABS288" s="138"/>
      <c r="ABT288" s="138"/>
      <c r="ABU288" s="138"/>
      <c r="ABV288" s="138"/>
      <c r="ABW288" s="138"/>
      <c r="ABX288" s="138"/>
      <c r="ABY288" s="138"/>
      <c r="ABZ288" s="138"/>
      <c r="ACA288" s="138"/>
      <c r="ACB288" s="138"/>
      <c r="ACC288" s="138"/>
      <c r="ACD288" s="138"/>
      <c r="ACE288" s="138"/>
      <c r="ACF288" s="138"/>
      <c r="ACG288" s="138"/>
      <c r="ACH288" s="138"/>
      <c r="ACI288" s="138"/>
      <c r="ACJ288" s="138"/>
      <c r="ACK288" s="138"/>
      <c r="ACL288" s="138"/>
      <c r="ACM288" s="138"/>
      <c r="ACN288" s="138"/>
      <c r="ACO288" s="138"/>
      <c r="ACP288" s="138"/>
      <c r="ACQ288" s="138"/>
      <c r="ACR288" s="138"/>
      <c r="ACS288" s="138"/>
      <c r="ACT288" s="138"/>
      <c r="ACU288" s="138"/>
      <c r="ACV288" s="138"/>
      <c r="ACW288" s="138"/>
      <c r="ACX288" s="138"/>
      <c r="ACY288" s="138"/>
      <c r="ACZ288" s="138"/>
      <c r="ADA288" s="138"/>
      <c r="ADB288" s="138"/>
      <c r="ADC288" s="138"/>
      <c r="ADD288" s="138"/>
      <c r="ADE288" s="138"/>
      <c r="ADF288" s="138"/>
      <c r="ADG288" s="138"/>
      <c r="ADH288" s="138"/>
      <c r="ADI288" s="138"/>
      <c r="ADJ288" s="138"/>
      <c r="ADK288" s="138"/>
      <c r="ADL288" s="138"/>
      <c r="ADM288" s="138"/>
      <c r="ADN288" s="138"/>
      <c r="ADO288" s="138"/>
      <c r="ADP288" s="138"/>
      <c r="ADQ288" s="138"/>
      <c r="ADR288" s="138"/>
      <c r="ADS288" s="138"/>
      <c r="ADT288" s="138"/>
      <c r="ADU288" s="138"/>
      <c r="ADV288" s="138"/>
      <c r="ADW288" s="138"/>
      <c r="ADX288" s="138"/>
      <c r="ADY288" s="138"/>
      <c r="ADZ288" s="138"/>
      <c r="AEA288" s="138"/>
      <c r="AEB288" s="138"/>
      <c r="AEC288" s="138"/>
      <c r="AED288" s="138"/>
      <c r="AEE288" s="138"/>
      <c r="AEF288" s="138"/>
      <c r="AEG288" s="138"/>
      <c r="AEH288" s="138"/>
      <c r="AEI288" s="138"/>
      <c r="AEJ288" s="138"/>
      <c r="AEK288" s="138"/>
      <c r="AEL288" s="138"/>
      <c r="AEM288" s="138"/>
      <c r="AEN288" s="138"/>
      <c r="AEO288" s="138"/>
      <c r="AEP288" s="138"/>
      <c r="AEQ288" s="138"/>
      <c r="AER288" s="138"/>
      <c r="AES288" s="138"/>
      <c r="AET288" s="138"/>
      <c r="AEU288" s="138"/>
      <c r="AEV288" s="138"/>
      <c r="AEW288" s="138"/>
      <c r="AEX288" s="138"/>
      <c r="AEY288" s="138"/>
      <c r="AEZ288" s="138"/>
      <c r="AFA288" s="138"/>
      <c r="AFB288" s="138"/>
      <c r="AFC288" s="138"/>
      <c r="AFD288" s="138"/>
      <c r="AFE288" s="138"/>
      <c r="AFF288" s="138"/>
      <c r="AFG288" s="138"/>
      <c r="AFH288" s="138"/>
      <c r="AFI288" s="138"/>
      <c r="AFJ288" s="138"/>
      <c r="AFK288" s="138"/>
      <c r="AFL288" s="138"/>
      <c r="AFM288" s="138"/>
      <c r="AFN288" s="138"/>
      <c r="AFO288" s="138"/>
      <c r="AFP288" s="138"/>
      <c r="AFQ288" s="138"/>
      <c r="AFR288" s="138"/>
      <c r="AFS288" s="138"/>
      <c r="AFT288" s="138"/>
      <c r="AFU288" s="138"/>
      <c r="AFV288" s="138"/>
      <c r="AFW288" s="138"/>
      <c r="AFX288" s="138"/>
      <c r="AFY288" s="138"/>
      <c r="AFZ288" s="138"/>
      <c r="AGA288" s="138"/>
      <c r="AGB288" s="138"/>
      <c r="AGC288" s="138"/>
      <c r="AGD288" s="138"/>
      <c r="AGE288" s="138"/>
      <c r="AGF288" s="138"/>
      <c r="AGG288" s="138"/>
      <c r="AGH288" s="138"/>
      <c r="AGI288" s="138"/>
      <c r="AGJ288" s="138"/>
      <c r="AGK288" s="138"/>
      <c r="AGL288" s="138"/>
      <c r="AGM288" s="138"/>
      <c r="AGN288" s="138"/>
      <c r="AGO288" s="138"/>
      <c r="AGP288" s="138"/>
      <c r="AGQ288" s="138"/>
      <c r="AGR288" s="138"/>
      <c r="AGS288" s="138"/>
      <c r="AGT288" s="138"/>
      <c r="AGU288" s="138"/>
      <c r="AGV288" s="138"/>
      <c r="AGW288" s="138"/>
      <c r="AGX288" s="138"/>
      <c r="AGY288" s="138"/>
      <c r="AGZ288" s="138"/>
      <c r="AHA288" s="138"/>
      <c r="AHB288" s="138"/>
      <c r="AHC288" s="138"/>
      <c r="AHD288" s="138"/>
      <c r="AHE288" s="138"/>
      <c r="AHF288" s="138"/>
      <c r="AHG288" s="138"/>
      <c r="AHH288" s="138"/>
      <c r="AHI288" s="138"/>
      <c r="AHJ288" s="138"/>
      <c r="AHK288" s="138"/>
      <c r="AHL288" s="138"/>
      <c r="AHM288" s="138"/>
      <c r="AHN288" s="138"/>
      <c r="AHO288" s="138"/>
      <c r="AHP288" s="138"/>
      <c r="AHQ288" s="138"/>
      <c r="AHR288" s="138"/>
      <c r="AHS288" s="138"/>
      <c r="AHT288" s="138"/>
      <c r="AHU288" s="138"/>
      <c r="AHV288" s="138"/>
      <c r="AHW288" s="138"/>
      <c r="AHX288" s="138"/>
      <c r="AHY288" s="138"/>
      <c r="AHZ288" s="138"/>
      <c r="AIA288" s="138"/>
      <c r="AIB288" s="138"/>
      <c r="AIC288" s="138"/>
      <c r="AID288" s="138"/>
      <c r="AIE288" s="138"/>
      <c r="AIF288" s="138"/>
      <c r="AIG288" s="138"/>
      <c r="AIH288" s="138"/>
      <c r="AII288" s="138"/>
      <c r="AIJ288" s="138"/>
      <c r="AIK288" s="138"/>
      <c r="AIL288" s="138"/>
      <c r="AIM288" s="138"/>
      <c r="AIN288" s="138"/>
      <c r="AIO288" s="138"/>
      <c r="AIP288" s="138"/>
      <c r="AIQ288" s="138"/>
      <c r="AIR288" s="138"/>
      <c r="AIS288" s="138"/>
      <c r="AIT288" s="138"/>
      <c r="AIU288" s="138"/>
      <c r="AIV288" s="138"/>
      <c r="AIW288" s="138"/>
      <c r="AIX288" s="138"/>
      <c r="AIY288" s="138"/>
      <c r="AIZ288" s="138"/>
      <c r="AJA288" s="138"/>
      <c r="AJB288" s="138"/>
      <c r="AJC288" s="138"/>
      <c r="AJD288" s="138"/>
      <c r="AJE288" s="138"/>
      <c r="AJF288" s="138"/>
      <c r="AJG288" s="138"/>
      <c r="AJH288" s="138"/>
      <c r="AJI288" s="138"/>
      <c r="AJJ288" s="138"/>
      <c r="AJK288" s="138"/>
      <c r="AJL288" s="138"/>
      <c r="AJM288" s="138"/>
      <c r="AJN288" s="138"/>
      <c r="AJO288" s="138"/>
      <c r="AJP288" s="138"/>
      <c r="AJQ288" s="138"/>
      <c r="AJR288" s="138"/>
      <c r="AJS288" s="138"/>
      <c r="AJT288" s="138"/>
      <c r="AJU288" s="138"/>
      <c r="AJV288" s="138"/>
      <c r="AJW288" s="138"/>
      <c r="AJX288" s="138"/>
      <c r="AJY288" s="138"/>
      <c r="AJZ288" s="138"/>
      <c r="AKA288" s="138"/>
      <c r="AKB288" s="138"/>
      <c r="AKC288" s="138"/>
      <c r="AKD288" s="138"/>
      <c r="AKE288" s="138"/>
      <c r="AKF288" s="138"/>
      <c r="AKG288" s="138"/>
      <c r="AKH288" s="138"/>
      <c r="AKI288" s="138"/>
      <c r="AKJ288" s="138"/>
      <c r="AKK288" s="138"/>
      <c r="AKL288" s="138"/>
      <c r="AKM288" s="138"/>
      <c r="AKN288" s="138"/>
      <c r="AKO288" s="138"/>
      <c r="AKP288" s="138"/>
      <c r="AKQ288" s="138"/>
      <c r="AKR288" s="138"/>
      <c r="AKS288" s="138"/>
      <c r="AKT288" s="138"/>
      <c r="AKU288" s="138"/>
      <c r="AKV288" s="138"/>
      <c r="AKW288" s="138"/>
      <c r="AKX288" s="138"/>
      <c r="AKY288" s="138"/>
      <c r="AKZ288" s="138"/>
      <c r="ALA288" s="138"/>
      <c r="ALB288" s="138"/>
      <c r="ALC288" s="138"/>
      <c r="ALD288" s="138"/>
      <c r="ALE288" s="138"/>
      <c r="ALF288" s="138"/>
      <c r="ALG288" s="138"/>
      <c r="ALH288" s="138"/>
      <c r="ALI288" s="138"/>
      <c r="ALJ288" s="138"/>
      <c r="ALK288" s="138"/>
      <c r="ALL288" s="138"/>
      <c r="ALM288" s="138"/>
      <c r="ALN288" s="138"/>
      <c r="ALO288" s="138"/>
      <c r="ALP288" s="138"/>
      <c r="ALQ288" s="138"/>
      <c r="ALR288" s="138"/>
      <c r="ALS288" s="138"/>
      <c r="ALT288" s="138"/>
      <c r="ALU288" s="138"/>
      <c r="ALV288" s="138"/>
      <c r="ALW288" s="138"/>
      <c r="ALX288" s="138"/>
      <c r="ALY288" s="138"/>
      <c r="ALZ288" s="138"/>
      <c r="AMA288" s="138"/>
      <c r="AMB288" s="138"/>
      <c r="AMC288" s="138"/>
      <c r="AMD288" s="138"/>
      <c r="AME288" s="138"/>
      <c r="AMF288" s="138"/>
      <c r="AMG288" s="138"/>
      <c r="AMH288" s="138"/>
      <c r="AMI288" s="138"/>
      <c r="AMJ288" s="138"/>
      <c r="AMK288" s="138"/>
    </row>
    <row r="289" spans="1:11" s="140" customFormat="1">
      <c r="A289" s="210"/>
      <c r="B289" s="106"/>
      <c r="C289" s="137"/>
      <c r="D289" s="137"/>
      <c r="E289" s="137"/>
      <c r="I289" s="138"/>
      <c r="J289" s="139"/>
      <c r="K289" s="138"/>
    </row>
    <row r="290" spans="1:11" s="140" customFormat="1">
      <c r="A290" s="210"/>
      <c r="B290" s="106"/>
      <c r="C290" s="137"/>
      <c r="D290" s="137"/>
      <c r="E290" s="137"/>
      <c r="I290" s="138"/>
      <c r="J290" s="139"/>
      <c r="K290" s="138"/>
    </row>
    <row r="291" spans="1:11" s="140" customFormat="1">
      <c r="A291" s="210"/>
      <c r="B291" s="106"/>
      <c r="C291" s="137"/>
      <c r="D291" s="137"/>
      <c r="E291" s="137"/>
      <c r="I291" s="138"/>
      <c r="J291" s="139"/>
      <c r="K291" s="138"/>
    </row>
    <row r="292" spans="1:11" s="140" customFormat="1">
      <c r="A292" s="210"/>
      <c r="B292" s="106"/>
      <c r="C292" s="137"/>
      <c r="D292" s="137"/>
      <c r="E292" s="137"/>
      <c r="I292" s="138"/>
      <c r="J292" s="139"/>
      <c r="K292" s="138"/>
    </row>
    <row r="293" spans="1:11" s="140" customFormat="1">
      <c r="A293" s="210"/>
      <c r="B293" s="106"/>
      <c r="C293" s="137"/>
      <c r="D293" s="137"/>
      <c r="E293" s="137"/>
      <c r="I293" s="138"/>
      <c r="J293" s="139"/>
      <c r="K293" s="138"/>
    </row>
    <row r="294" spans="1:11" s="140" customFormat="1">
      <c r="A294" s="210"/>
      <c r="B294" s="106"/>
      <c r="C294" s="137"/>
      <c r="D294" s="137"/>
      <c r="E294" s="137"/>
      <c r="I294" s="138"/>
      <c r="J294" s="139"/>
      <c r="K294" s="138"/>
    </row>
    <row r="295" spans="1:11" s="140" customFormat="1">
      <c r="A295" s="210"/>
      <c r="B295" s="106"/>
      <c r="C295" s="137"/>
      <c r="D295" s="137"/>
      <c r="E295" s="137"/>
      <c r="I295" s="138"/>
      <c r="J295" s="139"/>
      <c r="K295" s="138"/>
    </row>
    <row r="296" spans="1:11" s="140" customFormat="1">
      <c r="A296" s="210"/>
      <c r="B296" s="106"/>
      <c r="C296" s="137"/>
      <c r="D296" s="137"/>
      <c r="E296" s="137"/>
      <c r="I296" s="138"/>
      <c r="J296" s="139"/>
      <c r="K296" s="138"/>
    </row>
    <row r="297" spans="1:11" s="140" customFormat="1">
      <c r="A297" s="210"/>
      <c r="B297" s="106"/>
      <c r="C297" s="137"/>
      <c r="D297" s="137"/>
      <c r="E297" s="137"/>
      <c r="I297" s="138"/>
      <c r="J297" s="139"/>
      <c r="K297" s="138"/>
    </row>
    <row r="298" spans="1:11" s="140" customFormat="1">
      <c r="A298" s="210"/>
      <c r="B298" s="106"/>
      <c r="C298" s="137"/>
      <c r="D298" s="137"/>
      <c r="E298" s="137"/>
      <c r="I298" s="138"/>
      <c r="J298" s="139"/>
      <c r="K298" s="138"/>
    </row>
    <row r="299" spans="1:11" s="140" customFormat="1">
      <c r="A299" s="210"/>
      <c r="B299" s="106"/>
      <c r="C299" s="137"/>
      <c r="D299" s="137"/>
      <c r="E299" s="137"/>
      <c r="I299" s="138"/>
      <c r="J299" s="139"/>
      <c r="K299" s="138"/>
    </row>
    <row r="300" spans="1:11" s="140" customFormat="1">
      <c r="A300" s="210"/>
      <c r="B300" s="106"/>
      <c r="C300" s="137"/>
      <c r="D300" s="137"/>
      <c r="E300" s="137"/>
      <c r="I300" s="138"/>
      <c r="J300" s="139"/>
      <c r="K300" s="138"/>
    </row>
    <row r="301" spans="1:11" s="140" customFormat="1">
      <c r="A301" s="210"/>
      <c r="B301" s="106"/>
      <c r="C301" s="137"/>
      <c r="D301" s="137"/>
      <c r="E301" s="137"/>
      <c r="I301" s="138"/>
      <c r="J301" s="139"/>
      <c r="K301" s="138"/>
    </row>
    <row r="302" spans="1:11" s="140" customFormat="1">
      <c r="A302" s="210"/>
      <c r="B302" s="106"/>
      <c r="C302" s="137"/>
      <c r="D302" s="137"/>
      <c r="E302" s="137"/>
      <c r="I302" s="138"/>
      <c r="J302" s="139"/>
      <c r="K302" s="138"/>
    </row>
    <row r="303" spans="1:11" s="140" customFormat="1">
      <c r="A303" s="210"/>
      <c r="B303" s="106"/>
      <c r="C303" s="137"/>
      <c r="D303" s="137"/>
      <c r="E303" s="137"/>
      <c r="I303" s="138"/>
      <c r="J303" s="139"/>
      <c r="K303" s="138"/>
    </row>
    <row r="304" spans="1:11" s="140" customFormat="1">
      <c r="A304" s="210"/>
      <c r="B304" s="106"/>
      <c r="C304" s="137"/>
      <c r="D304" s="137"/>
      <c r="E304" s="137"/>
      <c r="I304" s="138"/>
      <c r="J304" s="139"/>
      <c r="K304" s="138"/>
    </row>
    <row r="305" spans="1:1025" s="140" customFormat="1">
      <c r="A305" s="210"/>
      <c r="B305" s="106"/>
      <c r="C305" s="137"/>
      <c r="D305" s="137"/>
      <c r="E305" s="137"/>
      <c r="I305" s="138"/>
      <c r="J305" s="139"/>
      <c r="K305" s="138"/>
    </row>
    <row r="306" spans="1:1025" s="140" customFormat="1">
      <c r="A306" s="210"/>
      <c r="B306" s="106"/>
      <c r="C306" s="137"/>
      <c r="D306" s="137"/>
      <c r="E306" s="137"/>
      <c r="F306" s="138"/>
      <c r="G306" s="138"/>
      <c r="H306" s="138"/>
      <c r="I306" s="138"/>
      <c r="J306" s="139"/>
      <c r="K306" s="138"/>
      <c r="M306" s="138"/>
      <c r="N306" s="138"/>
      <c r="O306" s="138"/>
      <c r="P306" s="138"/>
      <c r="Q306" s="138"/>
      <c r="R306" s="138"/>
      <c r="S306" s="138"/>
      <c r="T306" s="138"/>
      <c r="U306" s="138"/>
      <c r="V306" s="138"/>
      <c r="W306" s="138"/>
      <c r="X306" s="138"/>
      <c r="Y306" s="138"/>
      <c r="Z306" s="138"/>
      <c r="AA306" s="138"/>
      <c r="AB306" s="138"/>
      <c r="AC306" s="138"/>
      <c r="AD306" s="138"/>
      <c r="AE306" s="138"/>
      <c r="AF306" s="138"/>
      <c r="AG306" s="138"/>
      <c r="AH306" s="138"/>
      <c r="AI306" s="138"/>
      <c r="AJ306" s="138"/>
      <c r="AK306" s="138"/>
      <c r="AL306" s="138"/>
      <c r="AM306" s="138"/>
      <c r="AN306" s="138"/>
      <c r="AO306" s="138"/>
      <c r="AP306" s="138"/>
      <c r="AQ306" s="138"/>
      <c r="AR306" s="138"/>
      <c r="AS306" s="138"/>
      <c r="AT306" s="138"/>
      <c r="AU306" s="138"/>
      <c r="AV306" s="138"/>
      <c r="AW306" s="138"/>
      <c r="AX306" s="138"/>
      <c r="AY306" s="138"/>
      <c r="AZ306" s="138"/>
      <c r="BA306" s="138"/>
      <c r="BB306" s="138"/>
      <c r="BC306" s="138"/>
      <c r="BD306" s="138"/>
      <c r="BE306" s="138"/>
      <c r="BF306" s="138"/>
      <c r="BG306" s="138"/>
      <c r="BH306" s="138"/>
      <c r="BI306" s="138"/>
      <c r="BJ306" s="138"/>
      <c r="BK306" s="138"/>
      <c r="BL306" s="138"/>
      <c r="BM306" s="138"/>
      <c r="BN306" s="138"/>
      <c r="BO306" s="138"/>
      <c r="BP306" s="138"/>
      <c r="BQ306" s="138"/>
      <c r="BR306" s="138"/>
      <c r="BS306" s="138"/>
      <c r="BT306" s="138"/>
      <c r="BU306" s="138"/>
      <c r="BV306" s="138"/>
      <c r="BW306" s="138"/>
      <c r="BX306" s="138"/>
      <c r="BY306" s="138"/>
      <c r="BZ306" s="138"/>
      <c r="CA306" s="138"/>
      <c r="CB306" s="138"/>
      <c r="CC306" s="138"/>
      <c r="CD306" s="138"/>
      <c r="CE306" s="138"/>
      <c r="CF306" s="138"/>
      <c r="CG306" s="138"/>
      <c r="CH306" s="138"/>
      <c r="CI306" s="138"/>
      <c r="CJ306" s="138"/>
      <c r="CK306" s="138"/>
      <c r="CL306" s="138"/>
      <c r="CM306" s="138"/>
      <c r="CN306" s="138"/>
      <c r="CO306" s="138"/>
      <c r="CP306" s="138"/>
      <c r="CQ306" s="138"/>
      <c r="CR306" s="138"/>
      <c r="CS306" s="138"/>
      <c r="CT306" s="138"/>
      <c r="CU306" s="138"/>
      <c r="CV306" s="138"/>
      <c r="CW306" s="138"/>
      <c r="CX306" s="138"/>
      <c r="CY306" s="138"/>
      <c r="CZ306" s="138"/>
      <c r="DA306" s="138"/>
      <c r="DB306" s="138"/>
      <c r="DC306" s="138"/>
      <c r="DD306" s="138"/>
      <c r="DE306" s="138"/>
      <c r="DF306" s="138"/>
      <c r="DG306" s="138"/>
      <c r="DH306" s="138"/>
      <c r="DI306" s="138"/>
      <c r="DJ306" s="138"/>
      <c r="DK306" s="138"/>
      <c r="DL306" s="138"/>
      <c r="DM306" s="138"/>
      <c r="DN306" s="138"/>
      <c r="DO306" s="138"/>
      <c r="DP306" s="138"/>
      <c r="DQ306" s="138"/>
      <c r="DR306" s="138"/>
      <c r="DS306" s="138"/>
      <c r="DT306" s="138"/>
      <c r="DU306" s="138"/>
      <c r="DV306" s="138"/>
      <c r="DW306" s="138"/>
      <c r="DX306" s="138"/>
      <c r="DY306" s="138"/>
      <c r="DZ306" s="138"/>
      <c r="EA306" s="138"/>
      <c r="EB306" s="138"/>
      <c r="EC306" s="138"/>
      <c r="ED306" s="138"/>
      <c r="EE306" s="138"/>
      <c r="EF306" s="138"/>
      <c r="EG306" s="138"/>
      <c r="EH306" s="138"/>
      <c r="EI306" s="138"/>
      <c r="EJ306" s="138"/>
      <c r="EK306" s="138"/>
      <c r="EL306" s="138"/>
      <c r="EM306" s="138"/>
      <c r="EN306" s="138"/>
      <c r="EO306" s="138"/>
      <c r="EP306" s="138"/>
      <c r="EQ306" s="138"/>
      <c r="ER306" s="138"/>
      <c r="ES306" s="138"/>
      <c r="ET306" s="138"/>
      <c r="EU306" s="138"/>
      <c r="EV306" s="138"/>
      <c r="EW306" s="138"/>
      <c r="EX306" s="138"/>
      <c r="EY306" s="138"/>
      <c r="EZ306" s="138"/>
      <c r="FA306" s="138"/>
      <c r="FB306" s="138"/>
      <c r="FC306" s="138"/>
      <c r="FD306" s="138"/>
      <c r="FE306" s="138"/>
      <c r="FF306" s="138"/>
      <c r="FG306" s="138"/>
      <c r="FH306" s="138"/>
      <c r="FI306" s="138"/>
      <c r="FJ306" s="138"/>
      <c r="FK306" s="138"/>
      <c r="FL306" s="138"/>
      <c r="FM306" s="138"/>
      <c r="FN306" s="138"/>
      <c r="FO306" s="138"/>
      <c r="FP306" s="138"/>
      <c r="FQ306" s="138"/>
      <c r="FR306" s="138"/>
      <c r="FS306" s="138"/>
      <c r="FT306" s="138"/>
      <c r="FU306" s="138"/>
      <c r="FV306" s="138"/>
      <c r="FW306" s="138"/>
      <c r="FX306" s="138"/>
      <c r="FY306" s="138"/>
      <c r="FZ306" s="138"/>
      <c r="GA306" s="138"/>
      <c r="GB306" s="138"/>
      <c r="GC306" s="138"/>
      <c r="GD306" s="138"/>
      <c r="GE306" s="138"/>
      <c r="GF306" s="138"/>
      <c r="GG306" s="138"/>
      <c r="GH306" s="138"/>
      <c r="GI306" s="138"/>
      <c r="GJ306" s="138"/>
      <c r="GK306" s="138"/>
      <c r="GL306" s="138"/>
      <c r="GM306" s="138"/>
      <c r="GN306" s="138"/>
      <c r="GO306" s="138"/>
      <c r="GP306" s="138"/>
      <c r="GQ306" s="138"/>
      <c r="GR306" s="138"/>
      <c r="GS306" s="138"/>
      <c r="GT306" s="138"/>
      <c r="GU306" s="138"/>
      <c r="GV306" s="138"/>
      <c r="GW306" s="138"/>
      <c r="GX306" s="138"/>
      <c r="GY306" s="138"/>
      <c r="GZ306" s="138"/>
      <c r="HA306" s="138"/>
      <c r="HB306" s="138"/>
      <c r="HC306" s="138"/>
      <c r="HD306" s="138"/>
      <c r="HE306" s="138"/>
      <c r="HF306" s="138"/>
      <c r="HG306" s="138"/>
      <c r="HH306" s="138"/>
      <c r="HI306" s="138"/>
      <c r="HJ306" s="138"/>
      <c r="HK306" s="138"/>
      <c r="HL306" s="138"/>
      <c r="HM306" s="138"/>
      <c r="HN306" s="138"/>
      <c r="HO306" s="138"/>
      <c r="HP306" s="138"/>
      <c r="HQ306" s="138"/>
      <c r="HR306" s="138"/>
      <c r="HS306" s="138"/>
      <c r="HT306" s="138"/>
      <c r="HU306" s="138"/>
      <c r="HV306" s="138"/>
      <c r="HW306" s="138"/>
      <c r="HX306" s="138"/>
      <c r="HY306" s="138"/>
      <c r="HZ306" s="138"/>
      <c r="IA306" s="138"/>
      <c r="IB306" s="138"/>
      <c r="IC306" s="138"/>
      <c r="ID306" s="138"/>
      <c r="IE306" s="138"/>
      <c r="IF306" s="138"/>
      <c r="IG306" s="138"/>
      <c r="IH306" s="138"/>
      <c r="II306" s="138"/>
      <c r="IJ306" s="138"/>
      <c r="IK306" s="138"/>
      <c r="IL306" s="138"/>
      <c r="IM306" s="138"/>
      <c r="IN306" s="138"/>
      <c r="IO306" s="138"/>
      <c r="IP306" s="138"/>
      <c r="IQ306" s="138"/>
      <c r="IR306" s="138"/>
      <c r="IS306" s="138"/>
      <c r="IT306" s="138"/>
      <c r="IU306" s="138"/>
      <c r="IV306" s="138"/>
      <c r="IW306" s="138"/>
      <c r="IX306" s="138"/>
      <c r="IY306" s="138"/>
      <c r="IZ306" s="138"/>
      <c r="JA306" s="138"/>
      <c r="JB306" s="138"/>
      <c r="JC306" s="138"/>
      <c r="JD306" s="138"/>
      <c r="JE306" s="138"/>
      <c r="JF306" s="138"/>
      <c r="JG306" s="138"/>
      <c r="JH306" s="138"/>
      <c r="JI306" s="138"/>
      <c r="JJ306" s="138"/>
      <c r="JK306" s="138"/>
      <c r="JL306" s="138"/>
      <c r="JM306" s="138"/>
      <c r="JN306" s="138"/>
      <c r="JO306" s="138"/>
      <c r="JP306" s="138"/>
      <c r="JQ306" s="138"/>
      <c r="JR306" s="138"/>
      <c r="JS306" s="138"/>
      <c r="JT306" s="138"/>
      <c r="JU306" s="138"/>
      <c r="JV306" s="138"/>
      <c r="JW306" s="138"/>
      <c r="JX306" s="138"/>
      <c r="JY306" s="138"/>
      <c r="JZ306" s="138"/>
      <c r="KA306" s="138"/>
      <c r="KB306" s="138"/>
      <c r="KC306" s="138"/>
      <c r="KD306" s="138"/>
      <c r="KE306" s="138"/>
      <c r="KF306" s="138"/>
      <c r="KG306" s="138"/>
      <c r="KH306" s="138"/>
      <c r="KI306" s="138"/>
      <c r="KJ306" s="138"/>
      <c r="KK306" s="138"/>
      <c r="KL306" s="138"/>
      <c r="KM306" s="138"/>
      <c r="KN306" s="138"/>
      <c r="KO306" s="138"/>
      <c r="KP306" s="138"/>
      <c r="KQ306" s="138"/>
      <c r="KR306" s="138"/>
      <c r="KS306" s="138"/>
      <c r="KT306" s="138"/>
      <c r="KU306" s="138"/>
      <c r="KV306" s="138"/>
      <c r="KW306" s="138"/>
      <c r="KX306" s="138"/>
      <c r="KY306" s="138"/>
      <c r="KZ306" s="138"/>
      <c r="LA306" s="138"/>
      <c r="LB306" s="138"/>
      <c r="LC306" s="138"/>
      <c r="LD306" s="138"/>
      <c r="LE306" s="138"/>
      <c r="LF306" s="138"/>
      <c r="LG306" s="138"/>
      <c r="LH306" s="138"/>
      <c r="LI306" s="138"/>
      <c r="LJ306" s="138"/>
      <c r="LK306" s="138"/>
      <c r="LL306" s="138"/>
      <c r="LM306" s="138"/>
      <c r="LN306" s="138"/>
      <c r="LO306" s="138"/>
      <c r="LP306" s="138"/>
      <c r="LQ306" s="138"/>
      <c r="LR306" s="138"/>
      <c r="LS306" s="138"/>
      <c r="LT306" s="138"/>
      <c r="LU306" s="138"/>
      <c r="LV306" s="138"/>
      <c r="LW306" s="138"/>
      <c r="LX306" s="138"/>
      <c r="LY306" s="138"/>
      <c r="LZ306" s="138"/>
      <c r="MA306" s="138"/>
      <c r="MB306" s="138"/>
      <c r="MC306" s="138"/>
      <c r="MD306" s="138"/>
      <c r="ME306" s="138"/>
      <c r="MF306" s="138"/>
      <c r="MG306" s="138"/>
      <c r="MH306" s="138"/>
      <c r="MI306" s="138"/>
      <c r="MJ306" s="138"/>
      <c r="MK306" s="138"/>
      <c r="ML306" s="138"/>
      <c r="MM306" s="138"/>
      <c r="MN306" s="138"/>
      <c r="MO306" s="138"/>
      <c r="MP306" s="138"/>
      <c r="MQ306" s="138"/>
      <c r="MR306" s="138"/>
      <c r="MS306" s="138"/>
      <c r="MT306" s="138"/>
      <c r="MU306" s="138"/>
      <c r="MV306" s="138"/>
      <c r="MW306" s="138"/>
      <c r="MX306" s="138"/>
      <c r="MY306" s="138"/>
      <c r="MZ306" s="138"/>
      <c r="NA306" s="138"/>
      <c r="NB306" s="138"/>
      <c r="NC306" s="138"/>
      <c r="ND306" s="138"/>
      <c r="NE306" s="138"/>
      <c r="NF306" s="138"/>
      <c r="NG306" s="138"/>
      <c r="NH306" s="138"/>
      <c r="NI306" s="138"/>
      <c r="NJ306" s="138"/>
      <c r="NK306" s="138"/>
      <c r="NL306" s="138"/>
      <c r="NM306" s="138"/>
      <c r="NN306" s="138"/>
      <c r="NO306" s="138"/>
      <c r="NP306" s="138"/>
      <c r="NQ306" s="138"/>
      <c r="NR306" s="138"/>
      <c r="NS306" s="138"/>
      <c r="NT306" s="138"/>
      <c r="NU306" s="138"/>
      <c r="NV306" s="138"/>
      <c r="NW306" s="138"/>
      <c r="NX306" s="138"/>
      <c r="NY306" s="138"/>
      <c r="NZ306" s="138"/>
      <c r="OA306" s="138"/>
      <c r="OB306" s="138"/>
      <c r="OC306" s="138"/>
      <c r="OD306" s="138"/>
      <c r="OE306" s="138"/>
      <c r="OF306" s="138"/>
      <c r="OG306" s="138"/>
      <c r="OH306" s="138"/>
      <c r="OI306" s="138"/>
      <c r="OJ306" s="138"/>
      <c r="OK306" s="138"/>
      <c r="OL306" s="138"/>
      <c r="OM306" s="138"/>
      <c r="ON306" s="138"/>
      <c r="OO306" s="138"/>
      <c r="OP306" s="138"/>
      <c r="OQ306" s="138"/>
      <c r="OR306" s="138"/>
      <c r="OS306" s="138"/>
      <c r="OT306" s="138"/>
      <c r="OU306" s="138"/>
      <c r="OV306" s="138"/>
      <c r="OW306" s="138"/>
      <c r="OX306" s="138"/>
      <c r="OY306" s="138"/>
      <c r="OZ306" s="138"/>
      <c r="PA306" s="138"/>
      <c r="PB306" s="138"/>
      <c r="PC306" s="138"/>
      <c r="PD306" s="138"/>
      <c r="PE306" s="138"/>
      <c r="PF306" s="138"/>
      <c r="PG306" s="138"/>
      <c r="PH306" s="138"/>
      <c r="PI306" s="138"/>
      <c r="PJ306" s="138"/>
      <c r="PK306" s="138"/>
      <c r="PL306" s="138"/>
      <c r="PM306" s="138"/>
      <c r="PN306" s="138"/>
      <c r="PO306" s="138"/>
      <c r="PP306" s="138"/>
      <c r="PQ306" s="138"/>
      <c r="PR306" s="138"/>
      <c r="PS306" s="138"/>
      <c r="PT306" s="138"/>
      <c r="PU306" s="138"/>
      <c r="PV306" s="138"/>
      <c r="PW306" s="138"/>
      <c r="PX306" s="138"/>
      <c r="PY306" s="138"/>
      <c r="PZ306" s="138"/>
      <c r="QA306" s="138"/>
      <c r="QB306" s="138"/>
      <c r="QC306" s="138"/>
      <c r="QD306" s="138"/>
      <c r="QE306" s="138"/>
      <c r="QF306" s="138"/>
      <c r="QG306" s="138"/>
      <c r="QH306" s="138"/>
      <c r="QI306" s="138"/>
      <c r="QJ306" s="138"/>
      <c r="QK306" s="138"/>
      <c r="QL306" s="138"/>
      <c r="QM306" s="138"/>
      <c r="QN306" s="138"/>
      <c r="QO306" s="138"/>
      <c r="QP306" s="138"/>
      <c r="QQ306" s="138"/>
      <c r="QR306" s="138"/>
      <c r="QS306" s="138"/>
      <c r="QT306" s="138"/>
      <c r="QU306" s="138"/>
      <c r="QV306" s="138"/>
      <c r="QW306" s="138"/>
      <c r="QX306" s="138"/>
      <c r="QY306" s="138"/>
      <c r="QZ306" s="138"/>
      <c r="RA306" s="138"/>
      <c r="RB306" s="138"/>
      <c r="RC306" s="138"/>
      <c r="RD306" s="138"/>
      <c r="RE306" s="138"/>
      <c r="RF306" s="138"/>
      <c r="RG306" s="138"/>
      <c r="RH306" s="138"/>
      <c r="RI306" s="138"/>
      <c r="RJ306" s="138"/>
      <c r="RK306" s="138"/>
      <c r="RL306" s="138"/>
      <c r="RM306" s="138"/>
      <c r="RN306" s="138"/>
      <c r="RO306" s="138"/>
      <c r="RP306" s="138"/>
      <c r="RQ306" s="138"/>
      <c r="RR306" s="138"/>
      <c r="RS306" s="138"/>
      <c r="RT306" s="138"/>
      <c r="RU306" s="138"/>
      <c r="RV306" s="138"/>
      <c r="RW306" s="138"/>
      <c r="RX306" s="138"/>
      <c r="RY306" s="138"/>
      <c r="RZ306" s="138"/>
      <c r="SA306" s="138"/>
      <c r="SB306" s="138"/>
      <c r="SC306" s="138"/>
      <c r="SD306" s="138"/>
      <c r="SE306" s="138"/>
      <c r="SF306" s="138"/>
      <c r="SG306" s="138"/>
      <c r="SH306" s="138"/>
      <c r="SI306" s="138"/>
      <c r="SJ306" s="138"/>
      <c r="SK306" s="138"/>
      <c r="SL306" s="138"/>
      <c r="SM306" s="138"/>
      <c r="SN306" s="138"/>
      <c r="SO306" s="138"/>
      <c r="SP306" s="138"/>
      <c r="SQ306" s="138"/>
      <c r="SR306" s="138"/>
      <c r="SS306" s="138"/>
      <c r="ST306" s="138"/>
      <c r="SU306" s="138"/>
      <c r="SV306" s="138"/>
      <c r="SW306" s="138"/>
      <c r="SX306" s="138"/>
      <c r="SY306" s="138"/>
      <c r="SZ306" s="138"/>
      <c r="TA306" s="138"/>
      <c r="TB306" s="138"/>
      <c r="TC306" s="138"/>
      <c r="TD306" s="138"/>
      <c r="TE306" s="138"/>
      <c r="TF306" s="138"/>
      <c r="TG306" s="138"/>
      <c r="TH306" s="138"/>
      <c r="TI306" s="138"/>
      <c r="TJ306" s="138"/>
      <c r="TK306" s="138"/>
      <c r="TL306" s="138"/>
      <c r="TM306" s="138"/>
      <c r="TN306" s="138"/>
      <c r="TO306" s="138"/>
      <c r="TP306" s="138"/>
      <c r="TQ306" s="138"/>
      <c r="TR306" s="138"/>
      <c r="TS306" s="138"/>
      <c r="TT306" s="138"/>
      <c r="TU306" s="138"/>
      <c r="TV306" s="138"/>
      <c r="TW306" s="138"/>
      <c r="TX306" s="138"/>
      <c r="TY306" s="138"/>
      <c r="TZ306" s="138"/>
      <c r="UA306" s="138"/>
      <c r="UB306" s="138"/>
      <c r="UC306" s="138"/>
      <c r="UD306" s="138"/>
      <c r="UE306" s="138"/>
      <c r="UF306" s="138"/>
      <c r="UG306" s="138"/>
      <c r="UH306" s="138"/>
      <c r="UI306" s="138"/>
      <c r="UJ306" s="138"/>
      <c r="UK306" s="138"/>
      <c r="UL306" s="138"/>
      <c r="UM306" s="138"/>
      <c r="UN306" s="138"/>
      <c r="UO306" s="138"/>
      <c r="UP306" s="138"/>
      <c r="UQ306" s="138"/>
      <c r="UR306" s="138"/>
      <c r="US306" s="138"/>
      <c r="UT306" s="138"/>
      <c r="UU306" s="138"/>
      <c r="UV306" s="138"/>
      <c r="UW306" s="138"/>
      <c r="UX306" s="138"/>
      <c r="UY306" s="138"/>
      <c r="UZ306" s="138"/>
      <c r="VA306" s="138"/>
      <c r="VB306" s="138"/>
      <c r="VC306" s="138"/>
      <c r="VD306" s="138"/>
      <c r="VE306" s="138"/>
      <c r="VF306" s="138"/>
      <c r="VG306" s="138"/>
      <c r="VH306" s="138"/>
      <c r="VI306" s="138"/>
      <c r="VJ306" s="138"/>
      <c r="VK306" s="138"/>
      <c r="VL306" s="138"/>
      <c r="VM306" s="138"/>
      <c r="VN306" s="138"/>
      <c r="VO306" s="138"/>
      <c r="VP306" s="138"/>
      <c r="VQ306" s="138"/>
      <c r="VR306" s="138"/>
      <c r="VS306" s="138"/>
      <c r="VT306" s="138"/>
      <c r="VU306" s="138"/>
      <c r="VV306" s="138"/>
      <c r="VW306" s="138"/>
      <c r="VX306" s="138"/>
      <c r="VY306" s="138"/>
      <c r="VZ306" s="138"/>
      <c r="WA306" s="138"/>
      <c r="WB306" s="138"/>
      <c r="WC306" s="138"/>
      <c r="WD306" s="138"/>
      <c r="WE306" s="138"/>
      <c r="WF306" s="138"/>
      <c r="WG306" s="138"/>
      <c r="WH306" s="138"/>
      <c r="WI306" s="138"/>
      <c r="WJ306" s="138"/>
      <c r="WK306" s="138"/>
      <c r="WL306" s="138"/>
      <c r="WM306" s="138"/>
      <c r="WN306" s="138"/>
      <c r="WO306" s="138"/>
      <c r="WP306" s="138"/>
      <c r="WQ306" s="138"/>
      <c r="WR306" s="138"/>
      <c r="WS306" s="138"/>
      <c r="WT306" s="138"/>
      <c r="WU306" s="138"/>
      <c r="WV306" s="138"/>
      <c r="WW306" s="138"/>
      <c r="WX306" s="138"/>
      <c r="WY306" s="138"/>
      <c r="WZ306" s="138"/>
      <c r="XA306" s="138"/>
      <c r="XB306" s="138"/>
      <c r="XC306" s="138"/>
      <c r="XD306" s="138"/>
      <c r="XE306" s="138"/>
      <c r="XF306" s="138"/>
      <c r="XG306" s="138"/>
      <c r="XH306" s="138"/>
      <c r="XI306" s="138"/>
      <c r="XJ306" s="138"/>
      <c r="XK306" s="138"/>
      <c r="XL306" s="138"/>
      <c r="XM306" s="138"/>
      <c r="XN306" s="138"/>
      <c r="XO306" s="138"/>
      <c r="XP306" s="138"/>
      <c r="XQ306" s="138"/>
      <c r="XR306" s="138"/>
      <c r="XS306" s="138"/>
      <c r="XT306" s="138"/>
      <c r="XU306" s="138"/>
      <c r="XV306" s="138"/>
      <c r="XW306" s="138"/>
      <c r="XX306" s="138"/>
      <c r="XY306" s="138"/>
      <c r="XZ306" s="138"/>
      <c r="YA306" s="138"/>
      <c r="YB306" s="138"/>
      <c r="YC306" s="138"/>
      <c r="YD306" s="138"/>
      <c r="YE306" s="138"/>
      <c r="YF306" s="138"/>
      <c r="YG306" s="138"/>
      <c r="YH306" s="138"/>
      <c r="YI306" s="138"/>
      <c r="YJ306" s="138"/>
      <c r="YK306" s="138"/>
      <c r="YL306" s="138"/>
      <c r="YM306" s="138"/>
      <c r="YN306" s="138"/>
      <c r="YO306" s="138"/>
      <c r="YP306" s="138"/>
      <c r="YQ306" s="138"/>
      <c r="YR306" s="138"/>
      <c r="YS306" s="138"/>
      <c r="YT306" s="138"/>
      <c r="YU306" s="138"/>
      <c r="YV306" s="138"/>
      <c r="YW306" s="138"/>
      <c r="YX306" s="138"/>
      <c r="YY306" s="138"/>
      <c r="YZ306" s="138"/>
      <c r="ZA306" s="138"/>
      <c r="ZB306" s="138"/>
      <c r="ZC306" s="138"/>
      <c r="ZD306" s="138"/>
      <c r="ZE306" s="138"/>
      <c r="ZF306" s="138"/>
      <c r="ZG306" s="138"/>
      <c r="ZH306" s="138"/>
      <c r="ZI306" s="138"/>
      <c r="ZJ306" s="138"/>
      <c r="ZK306" s="138"/>
      <c r="ZL306" s="138"/>
      <c r="ZM306" s="138"/>
      <c r="ZN306" s="138"/>
      <c r="ZO306" s="138"/>
      <c r="ZP306" s="138"/>
      <c r="ZQ306" s="138"/>
      <c r="ZR306" s="138"/>
      <c r="ZS306" s="138"/>
      <c r="ZT306" s="138"/>
      <c r="ZU306" s="138"/>
      <c r="ZV306" s="138"/>
      <c r="ZW306" s="138"/>
      <c r="ZX306" s="138"/>
      <c r="ZY306" s="138"/>
      <c r="ZZ306" s="138"/>
      <c r="AAA306" s="138"/>
      <c r="AAB306" s="138"/>
      <c r="AAC306" s="138"/>
      <c r="AAD306" s="138"/>
      <c r="AAE306" s="138"/>
      <c r="AAF306" s="138"/>
      <c r="AAG306" s="138"/>
      <c r="AAH306" s="138"/>
      <c r="AAI306" s="138"/>
      <c r="AAJ306" s="138"/>
      <c r="AAK306" s="138"/>
      <c r="AAL306" s="138"/>
      <c r="AAM306" s="138"/>
      <c r="AAN306" s="138"/>
      <c r="AAO306" s="138"/>
      <c r="AAP306" s="138"/>
      <c r="AAQ306" s="138"/>
      <c r="AAR306" s="138"/>
      <c r="AAS306" s="138"/>
      <c r="AAT306" s="138"/>
      <c r="AAU306" s="138"/>
      <c r="AAV306" s="138"/>
      <c r="AAW306" s="138"/>
      <c r="AAX306" s="138"/>
      <c r="AAY306" s="138"/>
      <c r="AAZ306" s="138"/>
      <c r="ABA306" s="138"/>
      <c r="ABB306" s="138"/>
      <c r="ABC306" s="138"/>
      <c r="ABD306" s="138"/>
      <c r="ABE306" s="138"/>
      <c r="ABF306" s="138"/>
      <c r="ABG306" s="138"/>
      <c r="ABH306" s="138"/>
      <c r="ABI306" s="138"/>
      <c r="ABJ306" s="138"/>
      <c r="ABK306" s="138"/>
      <c r="ABL306" s="138"/>
      <c r="ABM306" s="138"/>
      <c r="ABN306" s="138"/>
      <c r="ABO306" s="138"/>
      <c r="ABP306" s="138"/>
      <c r="ABQ306" s="138"/>
      <c r="ABR306" s="138"/>
      <c r="ABS306" s="138"/>
      <c r="ABT306" s="138"/>
      <c r="ABU306" s="138"/>
      <c r="ABV306" s="138"/>
      <c r="ABW306" s="138"/>
      <c r="ABX306" s="138"/>
      <c r="ABY306" s="138"/>
      <c r="ABZ306" s="138"/>
      <c r="ACA306" s="138"/>
      <c r="ACB306" s="138"/>
      <c r="ACC306" s="138"/>
      <c r="ACD306" s="138"/>
      <c r="ACE306" s="138"/>
      <c r="ACF306" s="138"/>
      <c r="ACG306" s="138"/>
      <c r="ACH306" s="138"/>
      <c r="ACI306" s="138"/>
      <c r="ACJ306" s="138"/>
      <c r="ACK306" s="138"/>
      <c r="ACL306" s="138"/>
      <c r="ACM306" s="138"/>
      <c r="ACN306" s="138"/>
      <c r="ACO306" s="138"/>
      <c r="ACP306" s="138"/>
      <c r="ACQ306" s="138"/>
      <c r="ACR306" s="138"/>
      <c r="ACS306" s="138"/>
      <c r="ACT306" s="138"/>
      <c r="ACU306" s="138"/>
      <c r="ACV306" s="138"/>
      <c r="ACW306" s="138"/>
      <c r="ACX306" s="138"/>
      <c r="ACY306" s="138"/>
      <c r="ACZ306" s="138"/>
      <c r="ADA306" s="138"/>
      <c r="ADB306" s="138"/>
      <c r="ADC306" s="138"/>
      <c r="ADD306" s="138"/>
      <c r="ADE306" s="138"/>
      <c r="ADF306" s="138"/>
      <c r="ADG306" s="138"/>
      <c r="ADH306" s="138"/>
      <c r="ADI306" s="138"/>
      <c r="ADJ306" s="138"/>
      <c r="ADK306" s="138"/>
      <c r="ADL306" s="138"/>
      <c r="ADM306" s="138"/>
      <c r="ADN306" s="138"/>
      <c r="ADO306" s="138"/>
      <c r="ADP306" s="138"/>
      <c r="ADQ306" s="138"/>
      <c r="ADR306" s="138"/>
      <c r="ADS306" s="138"/>
      <c r="ADT306" s="138"/>
      <c r="ADU306" s="138"/>
      <c r="ADV306" s="138"/>
      <c r="ADW306" s="138"/>
      <c r="ADX306" s="138"/>
      <c r="ADY306" s="138"/>
      <c r="ADZ306" s="138"/>
      <c r="AEA306" s="138"/>
      <c r="AEB306" s="138"/>
      <c r="AEC306" s="138"/>
      <c r="AED306" s="138"/>
      <c r="AEE306" s="138"/>
      <c r="AEF306" s="138"/>
      <c r="AEG306" s="138"/>
      <c r="AEH306" s="138"/>
      <c r="AEI306" s="138"/>
      <c r="AEJ306" s="138"/>
      <c r="AEK306" s="138"/>
      <c r="AEL306" s="138"/>
      <c r="AEM306" s="138"/>
      <c r="AEN306" s="138"/>
      <c r="AEO306" s="138"/>
      <c r="AEP306" s="138"/>
      <c r="AEQ306" s="138"/>
      <c r="AER306" s="138"/>
      <c r="AES306" s="138"/>
      <c r="AET306" s="138"/>
      <c r="AEU306" s="138"/>
      <c r="AEV306" s="138"/>
      <c r="AEW306" s="138"/>
      <c r="AEX306" s="138"/>
      <c r="AEY306" s="138"/>
      <c r="AEZ306" s="138"/>
      <c r="AFA306" s="138"/>
      <c r="AFB306" s="138"/>
      <c r="AFC306" s="138"/>
      <c r="AFD306" s="138"/>
      <c r="AFE306" s="138"/>
      <c r="AFF306" s="138"/>
      <c r="AFG306" s="138"/>
      <c r="AFH306" s="138"/>
      <c r="AFI306" s="138"/>
      <c r="AFJ306" s="138"/>
      <c r="AFK306" s="138"/>
      <c r="AFL306" s="138"/>
      <c r="AFM306" s="138"/>
      <c r="AFN306" s="138"/>
      <c r="AFO306" s="138"/>
      <c r="AFP306" s="138"/>
      <c r="AFQ306" s="138"/>
      <c r="AFR306" s="138"/>
      <c r="AFS306" s="138"/>
      <c r="AFT306" s="138"/>
      <c r="AFU306" s="138"/>
      <c r="AFV306" s="138"/>
      <c r="AFW306" s="138"/>
      <c r="AFX306" s="138"/>
      <c r="AFY306" s="138"/>
      <c r="AFZ306" s="138"/>
      <c r="AGA306" s="138"/>
      <c r="AGB306" s="138"/>
      <c r="AGC306" s="138"/>
      <c r="AGD306" s="138"/>
      <c r="AGE306" s="138"/>
      <c r="AGF306" s="138"/>
      <c r="AGG306" s="138"/>
      <c r="AGH306" s="138"/>
      <c r="AGI306" s="138"/>
      <c r="AGJ306" s="138"/>
      <c r="AGK306" s="138"/>
      <c r="AGL306" s="138"/>
      <c r="AGM306" s="138"/>
      <c r="AGN306" s="138"/>
      <c r="AGO306" s="138"/>
      <c r="AGP306" s="138"/>
      <c r="AGQ306" s="138"/>
      <c r="AGR306" s="138"/>
      <c r="AGS306" s="138"/>
      <c r="AGT306" s="138"/>
      <c r="AGU306" s="138"/>
      <c r="AGV306" s="138"/>
      <c r="AGW306" s="138"/>
      <c r="AGX306" s="138"/>
      <c r="AGY306" s="138"/>
      <c r="AGZ306" s="138"/>
      <c r="AHA306" s="138"/>
      <c r="AHB306" s="138"/>
      <c r="AHC306" s="138"/>
      <c r="AHD306" s="138"/>
      <c r="AHE306" s="138"/>
      <c r="AHF306" s="138"/>
      <c r="AHG306" s="138"/>
      <c r="AHH306" s="138"/>
      <c r="AHI306" s="138"/>
      <c r="AHJ306" s="138"/>
      <c r="AHK306" s="138"/>
      <c r="AHL306" s="138"/>
      <c r="AHM306" s="138"/>
      <c r="AHN306" s="138"/>
      <c r="AHO306" s="138"/>
      <c r="AHP306" s="138"/>
      <c r="AHQ306" s="138"/>
      <c r="AHR306" s="138"/>
      <c r="AHS306" s="138"/>
      <c r="AHT306" s="138"/>
      <c r="AHU306" s="138"/>
      <c r="AHV306" s="138"/>
      <c r="AHW306" s="138"/>
      <c r="AHX306" s="138"/>
      <c r="AHY306" s="138"/>
      <c r="AHZ306" s="138"/>
      <c r="AIA306" s="138"/>
      <c r="AIB306" s="138"/>
      <c r="AIC306" s="138"/>
      <c r="AID306" s="138"/>
      <c r="AIE306" s="138"/>
      <c r="AIF306" s="138"/>
      <c r="AIG306" s="138"/>
      <c r="AIH306" s="138"/>
      <c r="AII306" s="138"/>
      <c r="AIJ306" s="138"/>
      <c r="AIK306" s="138"/>
      <c r="AIL306" s="138"/>
      <c r="AIM306" s="138"/>
      <c r="AIN306" s="138"/>
      <c r="AIO306" s="138"/>
      <c r="AIP306" s="138"/>
      <c r="AIQ306" s="138"/>
      <c r="AIR306" s="138"/>
      <c r="AIS306" s="138"/>
      <c r="AIT306" s="138"/>
      <c r="AIU306" s="138"/>
      <c r="AIV306" s="138"/>
      <c r="AIW306" s="138"/>
      <c r="AIX306" s="138"/>
      <c r="AIY306" s="138"/>
      <c r="AIZ306" s="138"/>
      <c r="AJA306" s="138"/>
      <c r="AJB306" s="138"/>
      <c r="AJC306" s="138"/>
      <c r="AJD306" s="138"/>
      <c r="AJE306" s="138"/>
      <c r="AJF306" s="138"/>
      <c r="AJG306" s="138"/>
      <c r="AJH306" s="138"/>
      <c r="AJI306" s="138"/>
      <c r="AJJ306" s="138"/>
      <c r="AJK306" s="138"/>
      <c r="AJL306" s="138"/>
      <c r="AJM306" s="138"/>
      <c r="AJN306" s="138"/>
      <c r="AJO306" s="138"/>
      <c r="AJP306" s="138"/>
      <c r="AJQ306" s="138"/>
      <c r="AJR306" s="138"/>
      <c r="AJS306" s="138"/>
      <c r="AJT306" s="138"/>
      <c r="AJU306" s="138"/>
      <c r="AJV306" s="138"/>
      <c r="AJW306" s="138"/>
      <c r="AJX306" s="138"/>
      <c r="AJY306" s="138"/>
      <c r="AJZ306" s="138"/>
      <c r="AKA306" s="138"/>
      <c r="AKB306" s="138"/>
      <c r="AKC306" s="138"/>
      <c r="AKD306" s="138"/>
      <c r="AKE306" s="138"/>
      <c r="AKF306" s="138"/>
      <c r="AKG306" s="138"/>
      <c r="AKH306" s="138"/>
      <c r="AKI306" s="138"/>
      <c r="AKJ306" s="138"/>
      <c r="AKK306" s="138"/>
      <c r="AKL306" s="138"/>
      <c r="AKM306" s="138"/>
      <c r="AKN306" s="138"/>
      <c r="AKO306" s="138"/>
      <c r="AKP306" s="138"/>
      <c r="AKQ306" s="138"/>
      <c r="AKR306" s="138"/>
      <c r="AKS306" s="138"/>
      <c r="AKT306" s="138"/>
      <c r="AKU306" s="138"/>
      <c r="AKV306" s="138"/>
      <c r="AKW306" s="138"/>
      <c r="AKX306" s="138"/>
      <c r="AKY306" s="138"/>
      <c r="AKZ306" s="138"/>
      <c r="ALA306" s="138"/>
      <c r="ALB306" s="138"/>
      <c r="ALC306" s="138"/>
      <c r="ALD306" s="138"/>
      <c r="ALE306" s="138"/>
      <c r="ALF306" s="138"/>
      <c r="ALG306" s="138"/>
      <c r="ALH306" s="138"/>
      <c r="ALI306" s="138"/>
      <c r="ALJ306" s="138"/>
      <c r="ALK306" s="138"/>
      <c r="ALL306" s="138"/>
      <c r="ALM306" s="138"/>
      <c r="ALN306" s="138"/>
      <c r="ALO306" s="138"/>
      <c r="ALP306" s="138"/>
      <c r="ALQ306" s="138"/>
      <c r="ALR306" s="138"/>
      <c r="ALS306" s="138"/>
      <c r="ALT306" s="138"/>
      <c r="ALU306" s="138"/>
      <c r="ALV306" s="138"/>
      <c r="ALW306" s="138"/>
      <c r="ALX306" s="138"/>
      <c r="ALY306" s="138"/>
      <c r="ALZ306" s="138"/>
      <c r="AMA306" s="138"/>
      <c r="AMB306" s="138"/>
      <c r="AMC306" s="138"/>
      <c r="AMD306" s="138"/>
      <c r="AME306" s="138"/>
      <c r="AMF306" s="138"/>
      <c r="AMG306" s="138"/>
      <c r="AMH306" s="138"/>
      <c r="AMI306" s="138"/>
      <c r="AMJ306" s="138"/>
      <c r="AMK306" s="138"/>
    </row>
    <row r="307" spans="1:1025" s="140" customFormat="1">
      <c r="A307" s="210"/>
      <c r="B307" s="106"/>
      <c r="C307" s="137"/>
      <c r="D307" s="137"/>
      <c r="E307" s="137"/>
      <c r="F307" s="138"/>
      <c r="G307" s="138"/>
      <c r="H307" s="138"/>
      <c r="I307" s="138"/>
      <c r="J307" s="139"/>
      <c r="K307" s="138"/>
      <c r="M307" s="138"/>
      <c r="N307" s="138"/>
      <c r="O307" s="138"/>
      <c r="P307" s="138"/>
      <c r="Q307" s="138"/>
      <c r="R307" s="138"/>
      <c r="S307" s="138"/>
      <c r="T307" s="138"/>
      <c r="U307" s="138"/>
      <c r="V307" s="138"/>
      <c r="W307" s="138"/>
      <c r="X307" s="138"/>
      <c r="Y307" s="138"/>
      <c r="Z307" s="138"/>
      <c r="AA307" s="138"/>
      <c r="AB307" s="138"/>
      <c r="AC307" s="138"/>
      <c r="AD307" s="138"/>
      <c r="AE307" s="138"/>
      <c r="AF307" s="138"/>
      <c r="AG307" s="138"/>
      <c r="AH307" s="138"/>
      <c r="AI307" s="138"/>
      <c r="AJ307" s="138"/>
      <c r="AK307" s="138"/>
      <c r="AL307" s="138"/>
      <c r="AM307" s="138"/>
      <c r="AN307" s="138"/>
      <c r="AO307" s="138"/>
      <c r="AP307" s="138"/>
      <c r="AQ307" s="138"/>
      <c r="AR307" s="138"/>
      <c r="AS307" s="138"/>
      <c r="AT307" s="138"/>
      <c r="AU307" s="138"/>
      <c r="AV307" s="138"/>
      <c r="AW307" s="138"/>
      <c r="AX307" s="138"/>
      <c r="AY307" s="138"/>
      <c r="AZ307" s="138"/>
      <c r="BA307" s="138"/>
      <c r="BB307" s="138"/>
      <c r="BC307" s="138"/>
      <c r="BD307" s="138"/>
      <c r="BE307" s="138"/>
      <c r="BF307" s="138"/>
      <c r="BG307" s="138"/>
      <c r="BH307" s="138"/>
      <c r="BI307" s="138"/>
      <c r="BJ307" s="138"/>
      <c r="BK307" s="138"/>
      <c r="BL307" s="138"/>
      <c r="BM307" s="138"/>
      <c r="BN307" s="138"/>
      <c r="BO307" s="138"/>
      <c r="BP307" s="138"/>
      <c r="BQ307" s="138"/>
      <c r="BR307" s="138"/>
      <c r="BS307" s="138"/>
      <c r="BT307" s="138"/>
      <c r="BU307" s="138"/>
      <c r="BV307" s="138"/>
      <c r="BW307" s="138"/>
      <c r="BX307" s="138"/>
      <c r="BY307" s="138"/>
      <c r="BZ307" s="138"/>
      <c r="CA307" s="138"/>
      <c r="CB307" s="138"/>
      <c r="CC307" s="138"/>
      <c r="CD307" s="138"/>
      <c r="CE307" s="138"/>
      <c r="CF307" s="138"/>
      <c r="CG307" s="138"/>
      <c r="CH307" s="138"/>
      <c r="CI307" s="138"/>
      <c r="CJ307" s="138"/>
      <c r="CK307" s="138"/>
      <c r="CL307" s="138"/>
      <c r="CM307" s="138"/>
      <c r="CN307" s="138"/>
      <c r="CO307" s="138"/>
      <c r="CP307" s="138"/>
      <c r="CQ307" s="138"/>
      <c r="CR307" s="138"/>
      <c r="CS307" s="138"/>
      <c r="CT307" s="138"/>
      <c r="CU307" s="138"/>
      <c r="CV307" s="138"/>
      <c r="CW307" s="138"/>
      <c r="CX307" s="138"/>
      <c r="CY307" s="138"/>
      <c r="CZ307" s="138"/>
      <c r="DA307" s="138"/>
      <c r="DB307" s="138"/>
      <c r="DC307" s="138"/>
      <c r="DD307" s="138"/>
      <c r="DE307" s="138"/>
      <c r="DF307" s="138"/>
      <c r="DG307" s="138"/>
      <c r="DH307" s="138"/>
      <c r="DI307" s="138"/>
      <c r="DJ307" s="138"/>
      <c r="DK307" s="138"/>
      <c r="DL307" s="138"/>
      <c r="DM307" s="138"/>
      <c r="DN307" s="138"/>
      <c r="DO307" s="138"/>
      <c r="DP307" s="138"/>
      <c r="DQ307" s="138"/>
      <c r="DR307" s="138"/>
      <c r="DS307" s="138"/>
      <c r="DT307" s="138"/>
      <c r="DU307" s="138"/>
      <c r="DV307" s="138"/>
      <c r="DW307" s="138"/>
      <c r="DX307" s="138"/>
      <c r="DY307" s="138"/>
      <c r="DZ307" s="138"/>
      <c r="EA307" s="138"/>
      <c r="EB307" s="138"/>
      <c r="EC307" s="138"/>
      <c r="ED307" s="138"/>
      <c r="EE307" s="138"/>
      <c r="EF307" s="138"/>
      <c r="EG307" s="138"/>
      <c r="EH307" s="138"/>
      <c r="EI307" s="138"/>
      <c r="EJ307" s="138"/>
      <c r="EK307" s="138"/>
      <c r="EL307" s="138"/>
      <c r="EM307" s="138"/>
      <c r="EN307" s="138"/>
      <c r="EO307" s="138"/>
      <c r="EP307" s="138"/>
      <c r="EQ307" s="138"/>
      <c r="ER307" s="138"/>
      <c r="ES307" s="138"/>
      <c r="ET307" s="138"/>
      <c r="EU307" s="138"/>
      <c r="EV307" s="138"/>
      <c r="EW307" s="138"/>
      <c r="EX307" s="138"/>
      <c r="EY307" s="138"/>
      <c r="EZ307" s="138"/>
      <c r="FA307" s="138"/>
      <c r="FB307" s="138"/>
      <c r="FC307" s="138"/>
      <c r="FD307" s="138"/>
      <c r="FE307" s="138"/>
      <c r="FF307" s="138"/>
      <c r="FG307" s="138"/>
      <c r="FH307" s="138"/>
      <c r="FI307" s="138"/>
      <c r="FJ307" s="138"/>
      <c r="FK307" s="138"/>
      <c r="FL307" s="138"/>
      <c r="FM307" s="138"/>
      <c r="FN307" s="138"/>
      <c r="FO307" s="138"/>
      <c r="FP307" s="138"/>
      <c r="FQ307" s="138"/>
      <c r="FR307" s="138"/>
      <c r="FS307" s="138"/>
      <c r="FT307" s="138"/>
      <c r="FU307" s="138"/>
      <c r="FV307" s="138"/>
      <c r="FW307" s="138"/>
      <c r="FX307" s="138"/>
      <c r="FY307" s="138"/>
      <c r="FZ307" s="138"/>
      <c r="GA307" s="138"/>
      <c r="GB307" s="138"/>
      <c r="GC307" s="138"/>
      <c r="GD307" s="138"/>
      <c r="GE307" s="138"/>
      <c r="GF307" s="138"/>
      <c r="GG307" s="138"/>
      <c r="GH307" s="138"/>
      <c r="GI307" s="138"/>
      <c r="GJ307" s="138"/>
      <c r="GK307" s="138"/>
      <c r="GL307" s="138"/>
      <c r="GM307" s="138"/>
      <c r="GN307" s="138"/>
      <c r="GO307" s="138"/>
      <c r="GP307" s="138"/>
      <c r="GQ307" s="138"/>
      <c r="GR307" s="138"/>
      <c r="GS307" s="138"/>
      <c r="GT307" s="138"/>
      <c r="GU307" s="138"/>
      <c r="GV307" s="138"/>
      <c r="GW307" s="138"/>
      <c r="GX307" s="138"/>
      <c r="GY307" s="138"/>
      <c r="GZ307" s="138"/>
      <c r="HA307" s="138"/>
      <c r="HB307" s="138"/>
      <c r="HC307" s="138"/>
      <c r="HD307" s="138"/>
      <c r="HE307" s="138"/>
      <c r="HF307" s="138"/>
      <c r="HG307" s="138"/>
      <c r="HH307" s="138"/>
      <c r="HI307" s="138"/>
      <c r="HJ307" s="138"/>
      <c r="HK307" s="138"/>
      <c r="HL307" s="138"/>
      <c r="HM307" s="138"/>
      <c r="HN307" s="138"/>
      <c r="HO307" s="138"/>
      <c r="HP307" s="138"/>
      <c r="HQ307" s="138"/>
      <c r="HR307" s="138"/>
      <c r="HS307" s="138"/>
      <c r="HT307" s="138"/>
      <c r="HU307" s="138"/>
      <c r="HV307" s="138"/>
      <c r="HW307" s="138"/>
      <c r="HX307" s="138"/>
      <c r="HY307" s="138"/>
      <c r="HZ307" s="138"/>
      <c r="IA307" s="138"/>
      <c r="IB307" s="138"/>
      <c r="IC307" s="138"/>
      <c r="ID307" s="138"/>
      <c r="IE307" s="138"/>
      <c r="IF307" s="138"/>
      <c r="IG307" s="138"/>
      <c r="IH307" s="138"/>
      <c r="II307" s="138"/>
      <c r="IJ307" s="138"/>
      <c r="IK307" s="138"/>
      <c r="IL307" s="138"/>
      <c r="IM307" s="138"/>
      <c r="IN307" s="138"/>
      <c r="IO307" s="138"/>
      <c r="IP307" s="138"/>
      <c r="IQ307" s="138"/>
      <c r="IR307" s="138"/>
      <c r="IS307" s="138"/>
      <c r="IT307" s="138"/>
      <c r="IU307" s="138"/>
      <c r="IV307" s="138"/>
      <c r="IW307" s="138"/>
      <c r="IX307" s="138"/>
      <c r="IY307" s="138"/>
      <c r="IZ307" s="138"/>
      <c r="JA307" s="138"/>
      <c r="JB307" s="138"/>
      <c r="JC307" s="138"/>
      <c r="JD307" s="138"/>
      <c r="JE307" s="138"/>
      <c r="JF307" s="138"/>
      <c r="JG307" s="138"/>
      <c r="JH307" s="138"/>
      <c r="JI307" s="138"/>
      <c r="JJ307" s="138"/>
      <c r="JK307" s="138"/>
      <c r="JL307" s="138"/>
      <c r="JM307" s="138"/>
      <c r="JN307" s="138"/>
      <c r="JO307" s="138"/>
      <c r="JP307" s="138"/>
      <c r="JQ307" s="138"/>
      <c r="JR307" s="138"/>
      <c r="JS307" s="138"/>
      <c r="JT307" s="138"/>
      <c r="JU307" s="138"/>
      <c r="JV307" s="138"/>
      <c r="JW307" s="138"/>
      <c r="JX307" s="138"/>
      <c r="JY307" s="138"/>
      <c r="JZ307" s="138"/>
      <c r="KA307" s="138"/>
      <c r="KB307" s="138"/>
      <c r="KC307" s="138"/>
      <c r="KD307" s="138"/>
      <c r="KE307" s="138"/>
      <c r="KF307" s="138"/>
      <c r="KG307" s="138"/>
      <c r="KH307" s="138"/>
      <c r="KI307" s="138"/>
      <c r="KJ307" s="138"/>
      <c r="KK307" s="138"/>
      <c r="KL307" s="138"/>
      <c r="KM307" s="138"/>
      <c r="KN307" s="138"/>
      <c r="KO307" s="138"/>
      <c r="KP307" s="138"/>
      <c r="KQ307" s="138"/>
      <c r="KR307" s="138"/>
      <c r="KS307" s="138"/>
      <c r="KT307" s="138"/>
      <c r="KU307" s="138"/>
      <c r="KV307" s="138"/>
      <c r="KW307" s="138"/>
      <c r="KX307" s="138"/>
      <c r="KY307" s="138"/>
      <c r="KZ307" s="138"/>
      <c r="LA307" s="138"/>
      <c r="LB307" s="138"/>
      <c r="LC307" s="138"/>
      <c r="LD307" s="138"/>
      <c r="LE307" s="138"/>
      <c r="LF307" s="138"/>
      <c r="LG307" s="138"/>
      <c r="LH307" s="138"/>
      <c r="LI307" s="138"/>
      <c r="LJ307" s="138"/>
      <c r="LK307" s="138"/>
      <c r="LL307" s="138"/>
      <c r="LM307" s="138"/>
      <c r="LN307" s="138"/>
      <c r="LO307" s="138"/>
      <c r="LP307" s="138"/>
      <c r="LQ307" s="138"/>
      <c r="LR307" s="138"/>
      <c r="LS307" s="138"/>
      <c r="LT307" s="138"/>
      <c r="LU307" s="138"/>
      <c r="LV307" s="138"/>
      <c r="LW307" s="138"/>
      <c r="LX307" s="138"/>
      <c r="LY307" s="138"/>
      <c r="LZ307" s="138"/>
      <c r="MA307" s="138"/>
      <c r="MB307" s="138"/>
      <c r="MC307" s="138"/>
      <c r="MD307" s="138"/>
      <c r="ME307" s="138"/>
      <c r="MF307" s="138"/>
      <c r="MG307" s="138"/>
      <c r="MH307" s="138"/>
      <c r="MI307" s="138"/>
      <c r="MJ307" s="138"/>
      <c r="MK307" s="138"/>
      <c r="ML307" s="138"/>
      <c r="MM307" s="138"/>
      <c r="MN307" s="138"/>
      <c r="MO307" s="138"/>
      <c r="MP307" s="138"/>
      <c r="MQ307" s="138"/>
      <c r="MR307" s="138"/>
      <c r="MS307" s="138"/>
      <c r="MT307" s="138"/>
      <c r="MU307" s="138"/>
      <c r="MV307" s="138"/>
      <c r="MW307" s="138"/>
      <c r="MX307" s="138"/>
      <c r="MY307" s="138"/>
      <c r="MZ307" s="138"/>
      <c r="NA307" s="138"/>
      <c r="NB307" s="138"/>
      <c r="NC307" s="138"/>
      <c r="ND307" s="138"/>
      <c r="NE307" s="138"/>
      <c r="NF307" s="138"/>
      <c r="NG307" s="138"/>
      <c r="NH307" s="138"/>
      <c r="NI307" s="138"/>
      <c r="NJ307" s="138"/>
      <c r="NK307" s="138"/>
      <c r="NL307" s="138"/>
      <c r="NM307" s="138"/>
      <c r="NN307" s="138"/>
      <c r="NO307" s="138"/>
      <c r="NP307" s="138"/>
      <c r="NQ307" s="138"/>
      <c r="NR307" s="138"/>
      <c r="NS307" s="138"/>
      <c r="NT307" s="138"/>
      <c r="NU307" s="138"/>
      <c r="NV307" s="138"/>
      <c r="NW307" s="138"/>
      <c r="NX307" s="138"/>
      <c r="NY307" s="138"/>
      <c r="NZ307" s="138"/>
      <c r="OA307" s="138"/>
      <c r="OB307" s="138"/>
      <c r="OC307" s="138"/>
      <c r="OD307" s="138"/>
      <c r="OE307" s="138"/>
      <c r="OF307" s="138"/>
      <c r="OG307" s="138"/>
      <c r="OH307" s="138"/>
      <c r="OI307" s="138"/>
      <c r="OJ307" s="138"/>
      <c r="OK307" s="138"/>
      <c r="OL307" s="138"/>
      <c r="OM307" s="138"/>
      <c r="ON307" s="138"/>
      <c r="OO307" s="138"/>
      <c r="OP307" s="138"/>
      <c r="OQ307" s="138"/>
      <c r="OR307" s="138"/>
      <c r="OS307" s="138"/>
      <c r="OT307" s="138"/>
      <c r="OU307" s="138"/>
      <c r="OV307" s="138"/>
      <c r="OW307" s="138"/>
      <c r="OX307" s="138"/>
      <c r="OY307" s="138"/>
      <c r="OZ307" s="138"/>
      <c r="PA307" s="138"/>
      <c r="PB307" s="138"/>
      <c r="PC307" s="138"/>
      <c r="PD307" s="138"/>
      <c r="PE307" s="138"/>
      <c r="PF307" s="138"/>
      <c r="PG307" s="138"/>
      <c r="PH307" s="138"/>
      <c r="PI307" s="138"/>
      <c r="PJ307" s="138"/>
      <c r="PK307" s="138"/>
      <c r="PL307" s="138"/>
      <c r="PM307" s="138"/>
      <c r="PN307" s="138"/>
      <c r="PO307" s="138"/>
      <c r="PP307" s="138"/>
      <c r="PQ307" s="138"/>
      <c r="PR307" s="138"/>
      <c r="PS307" s="138"/>
      <c r="PT307" s="138"/>
      <c r="PU307" s="138"/>
      <c r="PV307" s="138"/>
      <c r="PW307" s="138"/>
      <c r="PX307" s="138"/>
      <c r="PY307" s="138"/>
      <c r="PZ307" s="138"/>
      <c r="QA307" s="138"/>
      <c r="QB307" s="138"/>
      <c r="QC307" s="138"/>
      <c r="QD307" s="138"/>
      <c r="QE307" s="138"/>
      <c r="QF307" s="138"/>
      <c r="QG307" s="138"/>
      <c r="QH307" s="138"/>
      <c r="QI307" s="138"/>
      <c r="QJ307" s="138"/>
      <c r="QK307" s="138"/>
      <c r="QL307" s="138"/>
      <c r="QM307" s="138"/>
      <c r="QN307" s="138"/>
      <c r="QO307" s="138"/>
      <c r="QP307" s="138"/>
      <c r="QQ307" s="138"/>
      <c r="QR307" s="138"/>
      <c r="QS307" s="138"/>
      <c r="QT307" s="138"/>
      <c r="QU307" s="138"/>
      <c r="QV307" s="138"/>
      <c r="QW307" s="138"/>
      <c r="QX307" s="138"/>
      <c r="QY307" s="138"/>
      <c r="QZ307" s="138"/>
      <c r="RA307" s="138"/>
      <c r="RB307" s="138"/>
      <c r="RC307" s="138"/>
      <c r="RD307" s="138"/>
      <c r="RE307" s="138"/>
      <c r="RF307" s="138"/>
      <c r="RG307" s="138"/>
      <c r="RH307" s="138"/>
      <c r="RI307" s="138"/>
      <c r="RJ307" s="138"/>
      <c r="RK307" s="138"/>
      <c r="RL307" s="138"/>
      <c r="RM307" s="138"/>
      <c r="RN307" s="138"/>
      <c r="RO307" s="138"/>
      <c r="RP307" s="138"/>
      <c r="RQ307" s="138"/>
      <c r="RR307" s="138"/>
      <c r="RS307" s="138"/>
      <c r="RT307" s="138"/>
      <c r="RU307" s="138"/>
      <c r="RV307" s="138"/>
      <c r="RW307" s="138"/>
      <c r="RX307" s="138"/>
      <c r="RY307" s="138"/>
      <c r="RZ307" s="138"/>
      <c r="SA307" s="138"/>
      <c r="SB307" s="138"/>
      <c r="SC307" s="138"/>
      <c r="SD307" s="138"/>
      <c r="SE307" s="138"/>
      <c r="SF307" s="138"/>
      <c r="SG307" s="138"/>
      <c r="SH307" s="138"/>
      <c r="SI307" s="138"/>
      <c r="SJ307" s="138"/>
      <c r="SK307" s="138"/>
      <c r="SL307" s="138"/>
      <c r="SM307" s="138"/>
      <c r="SN307" s="138"/>
      <c r="SO307" s="138"/>
      <c r="SP307" s="138"/>
      <c r="SQ307" s="138"/>
      <c r="SR307" s="138"/>
      <c r="SS307" s="138"/>
      <c r="ST307" s="138"/>
      <c r="SU307" s="138"/>
      <c r="SV307" s="138"/>
      <c r="SW307" s="138"/>
      <c r="SX307" s="138"/>
      <c r="SY307" s="138"/>
      <c r="SZ307" s="138"/>
      <c r="TA307" s="138"/>
      <c r="TB307" s="138"/>
      <c r="TC307" s="138"/>
      <c r="TD307" s="138"/>
      <c r="TE307" s="138"/>
      <c r="TF307" s="138"/>
      <c r="TG307" s="138"/>
      <c r="TH307" s="138"/>
      <c r="TI307" s="138"/>
      <c r="TJ307" s="138"/>
      <c r="TK307" s="138"/>
      <c r="TL307" s="138"/>
      <c r="TM307" s="138"/>
      <c r="TN307" s="138"/>
      <c r="TO307" s="138"/>
      <c r="TP307" s="138"/>
      <c r="TQ307" s="138"/>
      <c r="TR307" s="138"/>
      <c r="TS307" s="138"/>
      <c r="TT307" s="138"/>
      <c r="TU307" s="138"/>
      <c r="TV307" s="138"/>
      <c r="TW307" s="138"/>
      <c r="TX307" s="138"/>
      <c r="TY307" s="138"/>
      <c r="TZ307" s="138"/>
      <c r="UA307" s="138"/>
      <c r="UB307" s="138"/>
      <c r="UC307" s="138"/>
      <c r="UD307" s="138"/>
      <c r="UE307" s="138"/>
      <c r="UF307" s="138"/>
      <c r="UG307" s="138"/>
      <c r="UH307" s="138"/>
      <c r="UI307" s="138"/>
      <c r="UJ307" s="138"/>
      <c r="UK307" s="138"/>
      <c r="UL307" s="138"/>
      <c r="UM307" s="138"/>
      <c r="UN307" s="138"/>
      <c r="UO307" s="138"/>
      <c r="UP307" s="138"/>
      <c r="UQ307" s="138"/>
      <c r="UR307" s="138"/>
      <c r="US307" s="138"/>
      <c r="UT307" s="138"/>
      <c r="UU307" s="138"/>
      <c r="UV307" s="138"/>
      <c r="UW307" s="138"/>
      <c r="UX307" s="138"/>
      <c r="UY307" s="138"/>
      <c r="UZ307" s="138"/>
      <c r="VA307" s="138"/>
      <c r="VB307" s="138"/>
      <c r="VC307" s="138"/>
      <c r="VD307" s="138"/>
      <c r="VE307" s="138"/>
      <c r="VF307" s="138"/>
      <c r="VG307" s="138"/>
      <c r="VH307" s="138"/>
      <c r="VI307" s="138"/>
      <c r="VJ307" s="138"/>
      <c r="VK307" s="138"/>
      <c r="VL307" s="138"/>
      <c r="VM307" s="138"/>
      <c r="VN307" s="138"/>
      <c r="VO307" s="138"/>
      <c r="VP307" s="138"/>
      <c r="VQ307" s="138"/>
      <c r="VR307" s="138"/>
      <c r="VS307" s="138"/>
      <c r="VT307" s="138"/>
      <c r="VU307" s="138"/>
      <c r="VV307" s="138"/>
      <c r="VW307" s="138"/>
      <c r="VX307" s="138"/>
      <c r="VY307" s="138"/>
      <c r="VZ307" s="138"/>
      <c r="WA307" s="138"/>
      <c r="WB307" s="138"/>
      <c r="WC307" s="138"/>
      <c r="WD307" s="138"/>
      <c r="WE307" s="138"/>
      <c r="WF307" s="138"/>
      <c r="WG307" s="138"/>
      <c r="WH307" s="138"/>
      <c r="WI307" s="138"/>
      <c r="WJ307" s="138"/>
      <c r="WK307" s="138"/>
      <c r="WL307" s="138"/>
      <c r="WM307" s="138"/>
      <c r="WN307" s="138"/>
      <c r="WO307" s="138"/>
      <c r="WP307" s="138"/>
      <c r="WQ307" s="138"/>
      <c r="WR307" s="138"/>
      <c r="WS307" s="138"/>
      <c r="WT307" s="138"/>
      <c r="WU307" s="138"/>
      <c r="WV307" s="138"/>
      <c r="WW307" s="138"/>
      <c r="WX307" s="138"/>
      <c r="WY307" s="138"/>
      <c r="WZ307" s="138"/>
      <c r="XA307" s="138"/>
      <c r="XB307" s="138"/>
      <c r="XC307" s="138"/>
      <c r="XD307" s="138"/>
      <c r="XE307" s="138"/>
      <c r="XF307" s="138"/>
      <c r="XG307" s="138"/>
      <c r="XH307" s="138"/>
      <c r="XI307" s="138"/>
      <c r="XJ307" s="138"/>
      <c r="XK307" s="138"/>
      <c r="XL307" s="138"/>
      <c r="XM307" s="138"/>
      <c r="XN307" s="138"/>
      <c r="XO307" s="138"/>
      <c r="XP307" s="138"/>
      <c r="XQ307" s="138"/>
      <c r="XR307" s="138"/>
      <c r="XS307" s="138"/>
      <c r="XT307" s="138"/>
      <c r="XU307" s="138"/>
      <c r="XV307" s="138"/>
      <c r="XW307" s="138"/>
      <c r="XX307" s="138"/>
      <c r="XY307" s="138"/>
      <c r="XZ307" s="138"/>
      <c r="YA307" s="138"/>
      <c r="YB307" s="138"/>
      <c r="YC307" s="138"/>
      <c r="YD307" s="138"/>
      <c r="YE307" s="138"/>
      <c r="YF307" s="138"/>
      <c r="YG307" s="138"/>
      <c r="YH307" s="138"/>
      <c r="YI307" s="138"/>
      <c r="YJ307" s="138"/>
      <c r="YK307" s="138"/>
      <c r="YL307" s="138"/>
      <c r="YM307" s="138"/>
      <c r="YN307" s="138"/>
      <c r="YO307" s="138"/>
      <c r="YP307" s="138"/>
      <c r="YQ307" s="138"/>
      <c r="YR307" s="138"/>
      <c r="YS307" s="138"/>
      <c r="YT307" s="138"/>
      <c r="YU307" s="138"/>
      <c r="YV307" s="138"/>
      <c r="YW307" s="138"/>
      <c r="YX307" s="138"/>
      <c r="YY307" s="138"/>
      <c r="YZ307" s="138"/>
      <c r="ZA307" s="138"/>
      <c r="ZB307" s="138"/>
      <c r="ZC307" s="138"/>
      <c r="ZD307" s="138"/>
      <c r="ZE307" s="138"/>
      <c r="ZF307" s="138"/>
      <c r="ZG307" s="138"/>
      <c r="ZH307" s="138"/>
      <c r="ZI307" s="138"/>
      <c r="ZJ307" s="138"/>
      <c r="ZK307" s="138"/>
      <c r="ZL307" s="138"/>
      <c r="ZM307" s="138"/>
      <c r="ZN307" s="138"/>
      <c r="ZO307" s="138"/>
      <c r="ZP307" s="138"/>
      <c r="ZQ307" s="138"/>
      <c r="ZR307" s="138"/>
      <c r="ZS307" s="138"/>
      <c r="ZT307" s="138"/>
      <c r="ZU307" s="138"/>
      <c r="ZV307" s="138"/>
      <c r="ZW307" s="138"/>
      <c r="ZX307" s="138"/>
      <c r="ZY307" s="138"/>
      <c r="ZZ307" s="138"/>
      <c r="AAA307" s="138"/>
      <c r="AAB307" s="138"/>
      <c r="AAC307" s="138"/>
      <c r="AAD307" s="138"/>
      <c r="AAE307" s="138"/>
      <c r="AAF307" s="138"/>
      <c r="AAG307" s="138"/>
      <c r="AAH307" s="138"/>
      <c r="AAI307" s="138"/>
      <c r="AAJ307" s="138"/>
      <c r="AAK307" s="138"/>
      <c r="AAL307" s="138"/>
      <c r="AAM307" s="138"/>
      <c r="AAN307" s="138"/>
      <c r="AAO307" s="138"/>
      <c r="AAP307" s="138"/>
      <c r="AAQ307" s="138"/>
      <c r="AAR307" s="138"/>
      <c r="AAS307" s="138"/>
      <c r="AAT307" s="138"/>
      <c r="AAU307" s="138"/>
      <c r="AAV307" s="138"/>
      <c r="AAW307" s="138"/>
      <c r="AAX307" s="138"/>
      <c r="AAY307" s="138"/>
      <c r="AAZ307" s="138"/>
      <c r="ABA307" s="138"/>
      <c r="ABB307" s="138"/>
      <c r="ABC307" s="138"/>
      <c r="ABD307" s="138"/>
      <c r="ABE307" s="138"/>
      <c r="ABF307" s="138"/>
      <c r="ABG307" s="138"/>
      <c r="ABH307" s="138"/>
      <c r="ABI307" s="138"/>
      <c r="ABJ307" s="138"/>
      <c r="ABK307" s="138"/>
      <c r="ABL307" s="138"/>
      <c r="ABM307" s="138"/>
      <c r="ABN307" s="138"/>
      <c r="ABO307" s="138"/>
      <c r="ABP307" s="138"/>
      <c r="ABQ307" s="138"/>
      <c r="ABR307" s="138"/>
      <c r="ABS307" s="138"/>
      <c r="ABT307" s="138"/>
      <c r="ABU307" s="138"/>
      <c r="ABV307" s="138"/>
      <c r="ABW307" s="138"/>
      <c r="ABX307" s="138"/>
      <c r="ABY307" s="138"/>
      <c r="ABZ307" s="138"/>
      <c r="ACA307" s="138"/>
      <c r="ACB307" s="138"/>
      <c r="ACC307" s="138"/>
      <c r="ACD307" s="138"/>
      <c r="ACE307" s="138"/>
      <c r="ACF307" s="138"/>
      <c r="ACG307" s="138"/>
      <c r="ACH307" s="138"/>
      <c r="ACI307" s="138"/>
      <c r="ACJ307" s="138"/>
      <c r="ACK307" s="138"/>
      <c r="ACL307" s="138"/>
      <c r="ACM307" s="138"/>
      <c r="ACN307" s="138"/>
      <c r="ACO307" s="138"/>
      <c r="ACP307" s="138"/>
      <c r="ACQ307" s="138"/>
      <c r="ACR307" s="138"/>
      <c r="ACS307" s="138"/>
      <c r="ACT307" s="138"/>
      <c r="ACU307" s="138"/>
      <c r="ACV307" s="138"/>
      <c r="ACW307" s="138"/>
      <c r="ACX307" s="138"/>
      <c r="ACY307" s="138"/>
      <c r="ACZ307" s="138"/>
      <c r="ADA307" s="138"/>
      <c r="ADB307" s="138"/>
      <c r="ADC307" s="138"/>
      <c r="ADD307" s="138"/>
      <c r="ADE307" s="138"/>
      <c r="ADF307" s="138"/>
      <c r="ADG307" s="138"/>
      <c r="ADH307" s="138"/>
      <c r="ADI307" s="138"/>
      <c r="ADJ307" s="138"/>
      <c r="ADK307" s="138"/>
      <c r="ADL307" s="138"/>
      <c r="ADM307" s="138"/>
      <c r="ADN307" s="138"/>
      <c r="ADO307" s="138"/>
      <c r="ADP307" s="138"/>
      <c r="ADQ307" s="138"/>
      <c r="ADR307" s="138"/>
      <c r="ADS307" s="138"/>
      <c r="ADT307" s="138"/>
      <c r="ADU307" s="138"/>
      <c r="ADV307" s="138"/>
      <c r="ADW307" s="138"/>
      <c r="ADX307" s="138"/>
      <c r="ADY307" s="138"/>
      <c r="ADZ307" s="138"/>
      <c r="AEA307" s="138"/>
      <c r="AEB307" s="138"/>
      <c r="AEC307" s="138"/>
      <c r="AED307" s="138"/>
      <c r="AEE307" s="138"/>
      <c r="AEF307" s="138"/>
      <c r="AEG307" s="138"/>
      <c r="AEH307" s="138"/>
      <c r="AEI307" s="138"/>
      <c r="AEJ307" s="138"/>
      <c r="AEK307" s="138"/>
      <c r="AEL307" s="138"/>
      <c r="AEM307" s="138"/>
      <c r="AEN307" s="138"/>
      <c r="AEO307" s="138"/>
      <c r="AEP307" s="138"/>
      <c r="AEQ307" s="138"/>
      <c r="AER307" s="138"/>
      <c r="AES307" s="138"/>
      <c r="AET307" s="138"/>
      <c r="AEU307" s="138"/>
      <c r="AEV307" s="138"/>
      <c r="AEW307" s="138"/>
      <c r="AEX307" s="138"/>
      <c r="AEY307" s="138"/>
      <c r="AEZ307" s="138"/>
      <c r="AFA307" s="138"/>
      <c r="AFB307" s="138"/>
      <c r="AFC307" s="138"/>
      <c r="AFD307" s="138"/>
      <c r="AFE307" s="138"/>
      <c r="AFF307" s="138"/>
      <c r="AFG307" s="138"/>
      <c r="AFH307" s="138"/>
      <c r="AFI307" s="138"/>
      <c r="AFJ307" s="138"/>
      <c r="AFK307" s="138"/>
      <c r="AFL307" s="138"/>
      <c r="AFM307" s="138"/>
      <c r="AFN307" s="138"/>
      <c r="AFO307" s="138"/>
      <c r="AFP307" s="138"/>
      <c r="AFQ307" s="138"/>
      <c r="AFR307" s="138"/>
      <c r="AFS307" s="138"/>
      <c r="AFT307" s="138"/>
      <c r="AFU307" s="138"/>
      <c r="AFV307" s="138"/>
      <c r="AFW307" s="138"/>
      <c r="AFX307" s="138"/>
      <c r="AFY307" s="138"/>
      <c r="AFZ307" s="138"/>
      <c r="AGA307" s="138"/>
      <c r="AGB307" s="138"/>
      <c r="AGC307" s="138"/>
      <c r="AGD307" s="138"/>
      <c r="AGE307" s="138"/>
      <c r="AGF307" s="138"/>
      <c r="AGG307" s="138"/>
      <c r="AGH307" s="138"/>
      <c r="AGI307" s="138"/>
      <c r="AGJ307" s="138"/>
      <c r="AGK307" s="138"/>
      <c r="AGL307" s="138"/>
      <c r="AGM307" s="138"/>
      <c r="AGN307" s="138"/>
      <c r="AGO307" s="138"/>
      <c r="AGP307" s="138"/>
      <c r="AGQ307" s="138"/>
      <c r="AGR307" s="138"/>
      <c r="AGS307" s="138"/>
      <c r="AGT307" s="138"/>
      <c r="AGU307" s="138"/>
      <c r="AGV307" s="138"/>
      <c r="AGW307" s="138"/>
      <c r="AGX307" s="138"/>
      <c r="AGY307" s="138"/>
      <c r="AGZ307" s="138"/>
      <c r="AHA307" s="138"/>
      <c r="AHB307" s="138"/>
      <c r="AHC307" s="138"/>
      <c r="AHD307" s="138"/>
      <c r="AHE307" s="138"/>
      <c r="AHF307" s="138"/>
      <c r="AHG307" s="138"/>
      <c r="AHH307" s="138"/>
      <c r="AHI307" s="138"/>
      <c r="AHJ307" s="138"/>
      <c r="AHK307" s="138"/>
      <c r="AHL307" s="138"/>
      <c r="AHM307" s="138"/>
      <c r="AHN307" s="138"/>
      <c r="AHO307" s="138"/>
      <c r="AHP307" s="138"/>
      <c r="AHQ307" s="138"/>
      <c r="AHR307" s="138"/>
      <c r="AHS307" s="138"/>
      <c r="AHT307" s="138"/>
      <c r="AHU307" s="138"/>
      <c r="AHV307" s="138"/>
      <c r="AHW307" s="138"/>
      <c r="AHX307" s="138"/>
      <c r="AHY307" s="138"/>
      <c r="AHZ307" s="138"/>
      <c r="AIA307" s="138"/>
      <c r="AIB307" s="138"/>
      <c r="AIC307" s="138"/>
      <c r="AID307" s="138"/>
      <c r="AIE307" s="138"/>
      <c r="AIF307" s="138"/>
      <c r="AIG307" s="138"/>
      <c r="AIH307" s="138"/>
      <c r="AII307" s="138"/>
      <c r="AIJ307" s="138"/>
      <c r="AIK307" s="138"/>
      <c r="AIL307" s="138"/>
      <c r="AIM307" s="138"/>
      <c r="AIN307" s="138"/>
      <c r="AIO307" s="138"/>
      <c r="AIP307" s="138"/>
      <c r="AIQ307" s="138"/>
      <c r="AIR307" s="138"/>
      <c r="AIS307" s="138"/>
      <c r="AIT307" s="138"/>
      <c r="AIU307" s="138"/>
      <c r="AIV307" s="138"/>
      <c r="AIW307" s="138"/>
      <c r="AIX307" s="138"/>
      <c r="AIY307" s="138"/>
      <c r="AIZ307" s="138"/>
      <c r="AJA307" s="138"/>
      <c r="AJB307" s="138"/>
      <c r="AJC307" s="138"/>
      <c r="AJD307" s="138"/>
      <c r="AJE307" s="138"/>
      <c r="AJF307" s="138"/>
      <c r="AJG307" s="138"/>
      <c r="AJH307" s="138"/>
      <c r="AJI307" s="138"/>
      <c r="AJJ307" s="138"/>
      <c r="AJK307" s="138"/>
      <c r="AJL307" s="138"/>
      <c r="AJM307" s="138"/>
      <c r="AJN307" s="138"/>
      <c r="AJO307" s="138"/>
      <c r="AJP307" s="138"/>
      <c r="AJQ307" s="138"/>
      <c r="AJR307" s="138"/>
      <c r="AJS307" s="138"/>
      <c r="AJT307" s="138"/>
      <c r="AJU307" s="138"/>
      <c r="AJV307" s="138"/>
      <c r="AJW307" s="138"/>
      <c r="AJX307" s="138"/>
      <c r="AJY307" s="138"/>
      <c r="AJZ307" s="138"/>
      <c r="AKA307" s="138"/>
      <c r="AKB307" s="138"/>
      <c r="AKC307" s="138"/>
      <c r="AKD307" s="138"/>
      <c r="AKE307" s="138"/>
      <c r="AKF307" s="138"/>
      <c r="AKG307" s="138"/>
      <c r="AKH307" s="138"/>
      <c r="AKI307" s="138"/>
      <c r="AKJ307" s="138"/>
      <c r="AKK307" s="138"/>
      <c r="AKL307" s="138"/>
      <c r="AKM307" s="138"/>
      <c r="AKN307" s="138"/>
      <c r="AKO307" s="138"/>
      <c r="AKP307" s="138"/>
      <c r="AKQ307" s="138"/>
      <c r="AKR307" s="138"/>
      <c r="AKS307" s="138"/>
      <c r="AKT307" s="138"/>
      <c r="AKU307" s="138"/>
      <c r="AKV307" s="138"/>
      <c r="AKW307" s="138"/>
      <c r="AKX307" s="138"/>
      <c r="AKY307" s="138"/>
      <c r="AKZ307" s="138"/>
      <c r="ALA307" s="138"/>
      <c r="ALB307" s="138"/>
      <c r="ALC307" s="138"/>
      <c r="ALD307" s="138"/>
      <c r="ALE307" s="138"/>
      <c r="ALF307" s="138"/>
      <c r="ALG307" s="138"/>
      <c r="ALH307" s="138"/>
      <c r="ALI307" s="138"/>
      <c r="ALJ307" s="138"/>
      <c r="ALK307" s="138"/>
      <c r="ALL307" s="138"/>
      <c r="ALM307" s="138"/>
      <c r="ALN307" s="138"/>
      <c r="ALO307" s="138"/>
      <c r="ALP307" s="138"/>
      <c r="ALQ307" s="138"/>
      <c r="ALR307" s="138"/>
      <c r="ALS307" s="138"/>
      <c r="ALT307" s="138"/>
      <c r="ALU307" s="138"/>
      <c r="ALV307" s="138"/>
      <c r="ALW307" s="138"/>
      <c r="ALX307" s="138"/>
      <c r="ALY307" s="138"/>
      <c r="ALZ307" s="138"/>
      <c r="AMA307" s="138"/>
      <c r="AMB307" s="138"/>
      <c r="AMC307" s="138"/>
      <c r="AMD307" s="138"/>
      <c r="AME307" s="138"/>
      <c r="AMF307" s="138"/>
      <c r="AMG307" s="138"/>
      <c r="AMH307" s="138"/>
      <c r="AMI307" s="138"/>
      <c r="AMJ307" s="138"/>
      <c r="AMK307" s="138"/>
    </row>
    <row r="308" spans="1:1025" s="140" customFormat="1">
      <c r="A308" s="210"/>
      <c r="B308" s="106"/>
      <c r="C308" s="137"/>
      <c r="D308" s="137"/>
      <c r="E308" s="137"/>
      <c r="F308" s="138"/>
      <c r="G308" s="138"/>
      <c r="H308" s="138"/>
      <c r="I308" s="138"/>
      <c r="J308" s="139"/>
      <c r="K308" s="138"/>
      <c r="M308" s="138"/>
      <c r="N308" s="138"/>
      <c r="O308" s="138"/>
      <c r="P308" s="138"/>
      <c r="Q308" s="138"/>
      <c r="R308" s="138"/>
      <c r="S308" s="138"/>
      <c r="T308" s="138"/>
      <c r="U308" s="138"/>
      <c r="V308" s="138"/>
      <c r="W308" s="138"/>
      <c r="X308" s="138"/>
      <c r="Y308" s="138"/>
      <c r="Z308" s="138"/>
      <c r="AA308" s="138"/>
      <c r="AB308" s="138"/>
      <c r="AC308" s="138"/>
      <c r="AD308" s="138"/>
      <c r="AE308" s="138"/>
      <c r="AF308" s="138"/>
      <c r="AG308" s="138"/>
      <c r="AH308" s="138"/>
      <c r="AI308" s="138"/>
      <c r="AJ308" s="138"/>
      <c r="AK308" s="138"/>
      <c r="AL308" s="138"/>
      <c r="AM308" s="138"/>
      <c r="AN308" s="138"/>
      <c r="AO308" s="138"/>
      <c r="AP308" s="138"/>
      <c r="AQ308" s="138"/>
      <c r="AR308" s="138"/>
      <c r="AS308" s="138"/>
      <c r="AT308" s="138"/>
      <c r="AU308" s="138"/>
      <c r="AV308" s="138"/>
      <c r="AW308" s="138"/>
      <c r="AX308" s="138"/>
      <c r="AY308" s="138"/>
      <c r="AZ308" s="138"/>
      <c r="BA308" s="138"/>
      <c r="BB308" s="138"/>
      <c r="BC308" s="138"/>
      <c r="BD308" s="138"/>
      <c r="BE308" s="138"/>
      <c r="BF308" s="138"/>
      <c r="BG308" s="138"/>
      <c r="BH308" s="138"/>
      <c r="BI308" s="138"/>
      <c r="BJ308" s="138"/>
      <c r="BK308" s="138"/>
      <c r="BL308" s="138"/>
      <c r="BM308" s="138"/>
      <c r="BN308" s="138"/>
      <c r="BO308" s="138"/>
      <c r="BP308" s="138"/>
      <c r="BQ308" s="138"/>
      <c r="BR308" s="138"/>
      <c r="BS308" s="138"/>
      <c r="BT308" s="138"/>
      <c r="BU308" s="138"/>
      <c r="BV308" s="138"/>
      <c r="BW308" s="138"/>
      <c r="BX308" s="138"/>
      <c r="BY308" s="138"/>
      <c r="BZ308" s="138"/>
      <c r="CA308" s="138"/>
      <c r="CB308" s="138"/>
      <c r="CC308" s="138"/>
      <c r="CD308" s="138"/>
      <c r="CE308" s="138"/>
      <c r="CF308" s="138"/>
      <c r="CG308" s="138"/>
      <c r="CH308" s="138"/>
      <c r="CI308" s="138"/>
      <c r="CJ308" s="138"/>
      <c r="CK308" s="138"/>
      <c r="CL308" s="138"/>
      <c r="CM308" s="138"/>
      <c r="CN308" s="138"/>
      <c r="CO308" s="138"/>
      <c r="CP308" s="138"/>
      <c r="CQ308" s="138"/>
      <c r="CR308" s="138"/>
      <c r="CS308" s="138"/>
      <c r="CT308" s="138"/>
      <c r="CU308" s="138"/>
      <c r="CV308" s="138"/>
      <c r="CW308" s="138"/>
      <c r="CX308" s="138"/>
      <c r="CY308" s="138"/>
      <c r="CZ308" s="138"/>
      <c r="DA308" s="138"/>
      <c r="DB308" s="138"/>
      <c r="DC308" s="138"/>
      <c r="DD308" s="138"/>
      <c r="DE308" s="138"/>
      <c r="DF308" s="138"/>
      <c r="DG308" s="138"/>
      <c r="DH308" s="138"/>
      <c r="DI308" s="138"/>
      <c r="DJ308" s="138"/>
      <c r="DK308" s="138"/>
      <c r="DL308" s="138"/>
      <c r="DM308" s="138"/>
      <c r="DN308" s="138"/>
      <c r="DO308" s="138"/>
      <c r="DP308" s="138"/>
      <c r="DQ308" s="138"/>
      <c r="DR308" s="138"/>
      <c r="DS308" s="138"/>
      <c r="DT308" s="138"/>
      <c r="DU308" s="138"/>
      <c r="DV308" s="138"/>
      <c r="DW308" s="138"/>
      <c r="DX308" s="138"/>
      <c r="DY308" s="138"/>
      <c r="DZ308" s="138"/>
      <c r="EA308" s="138"/>
      <c r="EB308" s="138"/>
      <c r="EC308" s="138"/>
      <c r="ED308" s="138"/>
      <c r="EE308" s="138"/>
      <c r="EF308" s="138"/>
      <c r="EG308" s="138"/>
      <c r="EH308" s="138"/>
      <c r="EI308" s="138"/>
      <c r="EJ308" s="138"/>
      <c r="EK308" s="138"/>
      <c r="EL308" s="138"/>
      <c r="EM308" s="138"/>
      <c r="EN308" s="138"/>
      <c r="EO308" s="138"/>
      <c r="EP308" s="138"/>
      <c r="EQ308" s="138"/>
      <c r="ER308" s="138"/>
      <c r="ES308" s="138"/>
      <c r="ET308" s="138"/>
      <c r="EU308" s="138"/>
      <c r="EV308" s="138"/>
      <c r="EW308" s="138"/>
      <c r="EX308" s="138"/>
      <c r="EY308" s="138"/>
      <c r="EZ308" s="138"/>
      <c r="FA308" s="138"/>
      <c r="FB308" s="138"/>
      <c r="FC308" s="138"/>
      <c r="FD308" s="138"/>
      <c r="FE308" s="138"/>
      <c r="FF308" s="138"/>
      <c r="FG308" s="138"/>
      <c r="FH308" s="138"/>
      <c r="FI308" s="138"/>
      <c r="FJ308" s="138"/>
      <c r="FK308" s="138"/>
      <c r="FL308" s="138"/>
      <c r="FM308" s="138"/>
      <c r="FN308" s="138"/>
      <c r="FO308" s="138"/>
      <c r="FP308" s="138"/>
      <c r="FQ308" s="138"/>
      <c r="FR308" s="138"/>
      <c r="FS308" s="138"/>
      <c r="FT308" s="138"/>
      <c r="FU308" s="138"/>
      <c r="FV308" s="138"/>
      <c r="FW308" s="138"/>
      <c r="FX308" s="138"/>
      <c r="FY308" s="138"/>
      <c r="FZ308" s="138"/>
      <c r="GA308" s="138"/>
      <c r="GB308" s="138"/>
      <c r="GC308" s="138"/>
      <c r="GD308" s="138"/>
      <c r="GE308" s="138"/>
      <c r="GF308" s="138"/>
      <c r="GG308" s="138"/>
      <c r="GH308" s="138"/>
      <c r="GI308" s="138"/>
      <c r="GJ308" s="138"/>
      <c r="GK308" s="138"/>
      <c r="GL308" s="138"/>
      <c r="GM308" s="138"/>
      <c r="GN308" s="138"/>
      <c r="GO308" s="138"/>
      <c r="GP308" s="138"/>
      <c r="GQ308" s="138"/>
      <c r="GR308" s="138"/>
      <c r="GS308" s="138"/>
      <c r="GT308" s="138"/>
      <c r="GU308" s="138"/>
      <c r="GV308" s="138"/>
      <c r="GW308" s="138"/>
      <c r="GX308" s="138"/>
      <c r="GY308" s="138"/>
      <c r="GZ308" s="138"/>
      <c r="HA308" s="138"/>
      <c r="HB308" s="138"/>
      <c r="HC308" s="138"/>
      <c r="HD308" s="138"/>
      <c r="HE308" s="138"/>
      <c r="HF308" s="138"/>
      <c r="HG308" s="138"/>
      <c r="HH308" s="138"/>
      <c r="HI308" s="138"/>
      <c r="HJ308" s="138"/>
      <c r="HK308" s="138"/>
      <c r="HL308" s="138"/>
      <c r="HM308" s="138"/>
      <c r="HN308" s="138"/>
      <c r="HO308" s="138"/>
      <c r="HP308" s="138"/>
      <c r="HQ308" s="138"/>
      <c r="HR308" s="138"/>
      <c r="HS308" s="138"/>
      <c r="HT308" s="138"/>
      <c r="HU308" s="138"/>
      <c r="HV308" s="138"/>
      <c r="HW308" s="138"/>
      <c r="HX308" s="138"/>
      <c r="HY308" s="138"/>
      <c r="HZ308" s="138"/>
      <c r="IA308" s="138"/>
      <c r="IB308" s="138"/>
      <c r="IC308" s="138"/>
      <c r="ID308" s="138"/>
      <c r="IE308" s="138"/>
      <c r="IF308" s="138"/>
      <c r="IG308" s="138"/>
      <c r="IH308" s="138"/>
      <c r="II308" s="138"/>
      <c r="IJ308" s="138"/>
      <c r="IK308" s="138"/>
      <c r="IL308" s="138"/>
      <c r="IM308" s="138"/>
      <c r="IN308" s="138"/>
      <c r="IO308" s="138"/>
      <c r="IP308" s="138"/>
      <c r="IQ308" s="138"/>
      <c r="IR308" s="138"/>
      <c r="IS308" s="138"/>
      <c r="IT308" s="138"/>
      <c r="IU308" s="138"/>
      <c r="IV308" s="138"/>
      <c r="IW308" s="138"/>
      <c r="IX308" s="138"/>
      <c r="IY308" s="138"/>
      <c r="IZ308" s="138"/>
      <c r="JA308" s="138"/>
      <c r="JB308" s="138"/>
      <c r="JC308" s="138"/>
      <c r="JD308" s="138"/>
      <c r="JE308" s="138"/>
      <c r="JF308" s="138"/>
      <c r="JG308" s="138"/>
      <c r="JH308" s="138"/>
      <c r="JI308" s="138"/>
      <c r="JJ308" s="138"/>
      <c r="JK308" s="138"/>
      <c r="JL308" s="138"/>
      <c r="JM308" s="138"/>
      <c r="JN308" s="138"/>
      <c r="JO308" s="138"/>
      <c r="JP308" s="138"/>
      <c r="JQ308" s="138"/>
      <c r="JR308" s="138"/>
      <c r="JS308" s="138"/>
      <c r="JT308" s="138"/>
      <c r="JU308" s="138"/>
      <c r="JV308" s="138"/>
      <c r="JW308" s="138"/>
      <c r="JX308" s="138"/>
      <c r="JY308" s="138"/>
      <c r="JZ308" s="138"/>
      <c r="KA308" s="138"/>
      <c r="KB308" s="138"/>
      <c r="KC308" s="138"/>
      <c r="KD308" s="138"/>
      <c r="KE308" s="138"/>
      <c r="KF308" s="138"/>
      <c r="KG308" s="138"/>
      <c r="KH308" s="138"/>
      <c r="KI308" s="138"/>
      <c r="KJ308" s="138"/>
      <c r="KK308" s="138"/>
      <c r="KL308" s="138"/>
      <c r="KM308" s="138"/>
      <c r="KN308" s="138"/>
      <c r="KO308" s="138"/>
      <c r="KP308" s="138"/>
      <c r="KQ308" s="138"/>
      <c r="KR308" s="138"/>
      <c r="KS308" s="138"/>
      <c r="KT308" s="138"/>
      <c r="KU308" s="138"/>
      <c r="KV308" s="138"/>
      <c r="KW308" s="138"/>
      <c r="KX308" s="138"/>
      <c r="KY308" s="138"/>
      <c r="KZ308" s="138"/>
      <c r="LA308" s="138"/>
      <c r="LB308" s="138"/>
      <c r="LC308" s="138"/>
      <c r="LD308" s="138"/>
      <c r="LE308" s="138"/>
      <c r="LF308" s="138"/>
      <c r="LG308" s="138"/>
      <c r="LH308" s="138"/>
      <c r="LI308" s="138"/>
      <c r="LJ308" s="138"/>
      <c r="LK308" s="138"/>
      <c r="LL308" s="138"/>
      <c r="LM308" s="138"/>
      <c r="LN308" s="138"/>
      <c r="LO308" s="138"/>
      <c r="LP308" s="138"/>
      <c r="LQ308" s="138"/>
      <c r="LR308" s="138"/>
      <c r="LS308" s="138"/>
      <c r="LT308" s="138"/>
      <c r="LU308" s="138"/>
      <c r="LV308" s="138"/>
      <c r="LW308" s="138"/>
      <c r="LX308" s="138"/>
      <c r="LY308" s="138"/>
      <c r="LZ308" s="138"/>
      <c r="MA308" s="138"/>
      <c r="MB308" s="138"/>
      <c r="MC308" s="138"/>
      <c r="MD308" s="138"/>
      <c r="ME308" s="138"/>
      <c r="MF308" s="138"/>
      <c r="MG308" s="138"/>
      <c r="MH308" s="138"/>
      <c r="MI308" s="138"/>
      <c r="MJ308" s="138"/>
      <c r="MK308" s="138"/>
      <c r="ML308" s="138"/>
      <c r="MM308" s="138"/>
      <c r="MN308" s="138"/>
      <c r="MO308" s="138"/>
      <c r="MP308" s="138"/>
      <c r="MQ308" s="138"/>
      <c r="MR308" s="138"/>
      <c r="MS308" s="138"/>
      <c r="MT308" s="138"/>
      <c r="MU308" s="138"/>
      <c r="MV308" s="138"/>
      <c r="MW308" s="138"/>
      <c r="MX308" s="138"/>
      <c r="MY308" s="138"/>
      <c r="MZ308" s="138"/>
      <c r="NA308" s="138"/>
      <c r="NB308" s="138"/>
      <c r="NC308" s="138"/>
      <c r="ND308" s="138"/>
      <c r="NE308" s="138"/>
      <c r="NF308" s="138"/>
      <c r="NG308" s="138"/>
      <c r="NH308" s="138"/>
      <c r="NI308" s="138"/>
      <c r="NJ308" s="138"/>
      <c r="NK308" s="138"/>
      <c r="NL308" s="138"/>
      <c r="NM308" s="138"/>
      <c r="NN308" s="138"/>
      <c r="NO308" s="138"/>
      <c r="NP308" s="138"/>
      <c r="NQ308" s="138"/>
      <c r="NR308" s="138"/>
      <c r="NS308" s="138"/>
      <c r="NT308" s="138"/>
      <c r="NU308" s="138"/>
      <c r="NV308" s="138"/>
      <c r="NW308" s="138"/>
      <c r="NX308" s="138"/>
      <c r="NY308" s="138"/>
      <c r="NZ308" s="138"/>
      <c r="OA308" s="138"/>
      <c r="OB308" s="138"/>
      <c r="OC308" s="138"/>
      <c r="OD308" s="138"/>
      <c r="OE308" s="138"/>
      <c r="OF308" s="138"/>
      <c r="OG308" s="138"/>
      <c r="OH308" s="138"/>
      <c r="OI308" s="138"/>
      <c r="OJ308" s="138"/>
      <c r="OK308" s="138"/>
      <c r="OL308" s="138"/>
      <c r="OM308" s="138"/>
      <c r="ON308" s="138"/>
      <c r="OO308" s="138"/>
      <c r="OP308" s="138"/>
      <c r="OQ308" s="138"/>
      <c r="OR308" s="138"/>
      <c r="OS308" s="138"/>
      <c r="OT308" s="138"/>
      <c r="OU308" s="138"/>
      <c r="OV308" s="138"/>
      <c r="OW308" s="138"/>
      <c r="OX308" s="138"/>
      <c r="OY308" s="138"/>
      <c r="OZ308" s="138"/>
      <c r="PA308" s="138"/>
      <c r="PB308" s="138"/>
      <c r="PC308" s="138"/>
      <c r="PD308" s="138"/>
      <c r="PE308" s="138"/>
      <c r="PF308" s="138"/>
      <c r="PG308" s="138"/>
      <c r="PH308" s="138"/>
      <c r="PI308" s="138"/>
      <c r="PJ308" s="138"/>
      <c r="PK308" s="138"/>
      <c r="PL308" s="138"/>
      <c r="PM308" s="138"/>
      <c r="PN308" s="138"/>
      <c r="PO308" s="138"/>
      <c r="PP308" s="138"/>
      <c r="PQ308" s="138"/>
      <c r="PR308" s="138"/>
      <c r="PS308" s="138"/>
      <c r="PT308" s="138"/>
      <c r="PU308" s="138"/>
      <c r="PV308" s="138"/>
      <c r="PW308" s="138"/>
      <c r="PX308" s="138"/>
      <c r="PY308" s="138"/>
      <c r="PZ308" s="138"/>
      <c r="QA308" s="138"/>
      <c r="QB308" s="138"/>
      <c r="QC308" s="138"/>
      <c r="QD308" s="138"/>
      <c r="QE308" s="138"/>
      <c r="QF308" s="138"/>
      <c r="QG308" s="138"/>
      <c r="QH308" s="138"/>
      <c r="QI308" s="138"/>
      <c r="QJ308" s="138"/>
      <c r="QK308" s="138"/>
      <c r="QL308" s="138"/>
      <c r="QM308" s="138"/>
      <c r="QN308" s="138"/>
      <c r="QO308" s="138"/>
      <c r="QP308" s="138"/>
      <c r="QQ308" s="138"/>
      <c r="QR308" s="138"/>
      <c r="QS308" s="138"/>
      <c r="QT308" s="138"/>
      <c r="QU308" s="138"/>
      <c r="QV308" s="138"/>
      <c r="QW308" s="138"/>
      <c r="QX308" s="138"/>
      <c r="QY308" s="138"/>
      <c r="QZ308" s="138"/>
      <c r="RA308" s="138"/>
      <c r="RB308" s="138"/>
      <c r="RC308" s="138"/>
      <c r="RD308" s="138"/>
      <c r="RE308" s="138"/>
      <c r="RF308" s="138"/>
      <c r="RG308" s="138"/>
      <c r="RH308" s="138"/>
      <c r="RI308" s="138"/>
      <c r="RJ308" s="138"/>
      <c r="RK308" s="138"/>
      <c r="RL308" s="138"/>
      <c r="RM308" s="138"/>
      <c r="RN308" s="138"/>
      <c r="RO308" s="138"/>
      <c r="RP308" s="138"/>
      <c r="RQ308" s="138"/>
      <c r="RR308" s="138"/>
      <c r="RS308" s="138"/>
      <c r="RT308" s="138"/>
      <c r="RU308" s="138"/>
      <c r="RV308" s="138"/>
      <c r="RW308" s="138"/>
      <c r="RX308" s="138"/>
      <c r="RY308" s="138"/>
      <c r="RZ308" s="138"/>
      <c r="SA308" s="138"/>
      <c r="SB308" s="138"/>
      <c r="SC308" s="138"/>
      <c r="SD308" s="138"/>
      <c r="SE308" s="138"/>
      <c r="SF308" s="138"/>
      <c r="SG308" s="138"/>
      <c r="SH308" s="138"/>
      <c r="SI308" s="138"/>
      <c r="SJ308" s="138"/>
      <c r="SK308" s="138"/>
      <c r="SL308" s="138"/>
      <c r="SM308" s="138"/>
      <c r="SN308" s="138"/>
      <c r="SO308" s="138"/>
      <c r="SP308" s="138"/>
      <c r="SQ308" s="138"/>
      <c r="SR308" s="138"/>
      <c r="SS308" s="138"/>
      <c r="ST308" s="138"/>
      <c r="SU308" s="138"/>
      <c r="SV308" s="138"/>
      <c r="SW308" s="138"/>
      <c r="SX308" s="138"/>
      <c r="SY308" s="138"/>
      <c r="SZ308" s="138"/>
      <c r="TA308" s="138"/>
      <c r="TB308" s="138"/>
      <c r="TC308" s="138"/>
      <c r="TD308" s="138"/>
      <c r="TE308" s="138"/>
      <c r="TF308" s="138"/>
      <c r="TG308" s="138"/>
      <c r="TH308" s="138"/>
      <c r="TI308" s="138"/>
      <c r="TJ308" s="138"/>
      <c r="TK308" s="138"/>
      <c r="TL308" s="138"/>
      <c r="TM308" s="138"/>
      <c r="TN308" s="138"/>
      <c r="TO308" s="138"/>
      <c r="TP308" s="138"/>
      <c r="TQ308" s="138"/>
      <c r="TR308" s="138"/>
      <c r="TS308" s="138"/>
      <c r="TT308" s="138"/>
      <c r="TU308" s="138"/>
      <c r="TV308" s="138"/>
      <c r="TW308" s="138"/>
      <c r="TX308" s="138"/>
      <c r="TY308" s="138"/>
      <c r="TZ308" s="138"/>
      <c r="UA308" s="138"/>
      <c r="UB308" s="138"/>
      <c r="UC308" s="138"/>
      <c r="UD308" s="138"/>
      <c r="UE308" s="138"/>
      <c r="UF308" s="138"/>
      <c r="UG308" s="138"/>
      <c r="UH308" s="138"/>
      <c r="UI308" s="138"/>
      <c r="UJ308" s="138"/>
      <c r="UK308" s="138"/>
      <c r="UL308" s="138"/>
      <c r="UM308" s="138"/>
      <c r="UN308" s="138"/>
      <c r="UO308" s="138"/>
      <c r="UP308" s="138"/>
      <c r="UQ308" s="138"/>
      <c r="UR308" s="138"/>
      <c r="US308" s="138"/>
      <c r="UT308" s="138"/>
      <c r="UU308" s="138"/>
      <c r="UV308" s="138"/>
      <c r="UW308" s="138"/>
      <c r="UX308" s="138"/>
      <c r="UY308" s="138"/>
      <c r="UZ308" s="138"/>
      <c r="VA308" s="138"/>
      <c r="VB308" s="138"/>
      <c r="VC308" s="138"/>
      <c r="VD308" s="138"/>
      <c r="VE308" s="138"/>
      <c r="VF308" s="138"/>
      <c r="VG308" s="138"/>
      <c r="VH308" s="138"/>
      <c r="VI308" s="138"/>
      <c r="VJ308" s="138"/>
      <c r="VK308" s="138"/>
      <c r="VL308" s="138"/>
      <c r="VM308" s="138"/>
      <c r="VN308" s="138"/>
      <c r="VO308" s="138"/>
      <c r="VP308" s="138"/>
      <c r="VQ308" s="138"/>
      <c r="VR308" s="138"/>
      <c r="VS308" s="138"/>
      <c r="VT308" s="138"/>
      <c r="VU308" s="138"/>
      <c r="VV308" s="138"/>
      <c r="VW308" s="138"/>
      <c r="VX308" s="138"/>
      <c r="VY308" s="138"/>
      <c r="VZ308" s="138"/>
      <c r="WA308" s="138"/>
      <c r="WB308" s="138"/>
      <c r="WC308" s="138"/>
      <c r="WD308" s="138"/>
      <c r="WE308" s="138"/>
      <c r="WF308" s="138"/>
      <c r="WG308" s="138"/>
      <c r="WH308" s="138"/>
      <c r="WI308" s="138"/>
      <c r="WJ308" s="138"/>
      <c r="WK308" s="138"/>
      <c r="WL308" s="138"/>
      <c r="WM308" s="138"/>
      <c r="WN308" s="138"/>
      <c r="WO308" s="138"/>
      <c r="WP308" s="138"/>
      <c r="WQ308" s="138"/>
      <c r="WR308" s="138"/>
      <c r="WS308" s="138"/>
      <c r="WT308" s="138"/>
      <c r="WU308" s="138"/>
      <c r="WV308" s="138"/>
      <c r="WW308" s="138"/>
      <c r="WX308" s="138"/>
      <c r="WY308" s="138"/>
      <c r="WZ308" s="138"/>
      <c r="XA308" s="138"/>
      <c r="XB308" s="138"/>
      <c r="XC308" s="138"/>
      <c r="XD308" s="138"/>
      <c r="XE308" s="138"/>
      <c r="XF308" s="138"/>
      <c r="XG308" s="138"/>
      <c r="XH308" s="138"/>
      <c r="XI308" s="138"/>
      <c r="XJ308" s="138"/>
      <c r="XK308" s="138"/>
      <c r="XL308" s="138"/>
      <c r="XM308" s="138"/>
      <c r="XN308" s="138"/>
      <c r="XO308" s="138"/>
      <c r="XP308" s="138"/>
      <c r="XQ308" s="138"/>
      <c r="XR308" s="138"/>
      <c r="XS308" s="138"/>
      <c r="XT308" s="138"/>
      <c r="XU308" s="138"/>
      <c r="XV308" s="138"/>
      <c r="XW308" s="138"/>
      <c r="XX308" s="138"/>
      <c r="XY308" s="138"/>
      <c r="XZ308" s="138"/>
      <c r="YA308" s="138"/>
      <c r="YB308" s="138"/>
      <c r="YC308" s="138"/>
      <c r="YD308" s="138"/>
      <c r="YE308" s="138"/>
      <c r="YF308" s="138"/>
      <c r="YG308" s="138"/>
      <c r="YH308" s="138"/>
      <c r="YI308" s="138"/>
      <c r="YJ308" s="138"/>
      <c r="YK308" s="138"/>
      <c r="YL308" s="138"/>
      <c r="YM308" s="138"/>
      <c r="YN308" s="138"/>
      <c r="YO308" s="138"/>
      <c r="YP308" s="138"/>
      <c r="YQ308" s="138"/>
      <c r="YR308" s="138"/>
      <c r="YS308" s="138"/>
      <c r="YT308" s="138"/>
      <c r="YU308" s="138"/>
      <c r="YV308" s="138"/>
      <c r="YW308" s="138"/>
      <c r="YX308" s="138"/>
      <c r="YY308" s="138"/>
      <c r="YZ308" s="138"/>
      <c r="ZA308" s="138"/>
      <c r="ZB308" s="138"/>
      <c r="ZC308" s="138"/>
      <c r="ZD308" s="138"/>
      <c r="ZE308" s="138"/>
      <c r="ZF308" s="138"/>
      <c r="ZG308" s="138"/>
      <c r="ZH308" s="138"/>
      <c r="ZI308" s="138"/>
      <c r="ZJ308" s="138"/>
      <c r="ZK308" s="138"/>
      <c r="ZL308" s="138"/>
      <c r="ZM308" s="138"/>
      <c r="ZN308" s="138"/>
      <c r="ZO308" s="138"/>
      <c r="ZP308" s="138"/>
      <c r="ZQ308" s="138"/>
      <c r="ZR308" s="138"/>
      <c r="ZS308" s="138"/>
      <c r="ZT308" s="138"/>
      <c r="ZU308" s="138"/>
      <c r="ZV308" s="138"/>
      <c r="ZW308" s="138"/>
      <c r="ZX308" s="138"/>
      <c r="ZY308" s="138"/>
      <c r="ZZ308" s="138"/>
      <c r="AAA308" s="138"/>
      <c r="AAB308" s="138"/>
      <c r="AAC308" s="138"/>
      <c r="AAD308" s="138"/>
      <c r="AAE308" s="138"/>
      <c r="AAF308" s="138"/>
      <c r="AAG308" s="138"/>
      <c r="AAH308" s="138"/>
      <c r="AAI308" s="138"/>
      <c r="AAJ308" s="138"/>
      <c r="AAK308" s="138"/>
      <c r="AAL308" s="138"/>
      <c r="AAM308" s="138"/>
      <c r="AAN308" s="138"/>
      <c r="AAO308" s="138"/>
      <c r="AAP308" s="138"/>
      <c r="AAQ308" s="138"/>
      <c r="AAR308" s="138"/>
      <c r="AAS308" s="138"/>
      <c r="AAT308" s="138"/>
      <c r="AAU308" s="138"/>
      <c r="AAV308" s="138"/>
      <c r="AAW308" s="138"/>
      <c r="AAX308" s="138"/>
      <c r="AAY308" s="138"/>
      <c r="AAZ308" s="138"/>
      <c r="ABA308" s="138"/>
      <c r="ABB308" s="138"/>
      <c r="ABC308" s="138"/>
      <c r="ABD308" s="138"/>
      <c r="ABE308" s="138"/>
      <c r="ABF308" s="138"/>
      <c r="ABG308" s="138"/>
      <c r="ABH308" s="138"/>
      <c r="ABI308" s="138"/>
      <c r="ABJ308" s="138"/>
      <c r="ABK308" s="138"/>
      <c r="ABL308" s="138"/>
      <c r="ABM308" s="138"/>
      <c r="ABN308" s="138"/>
      <c r="ABO308" s="138"/>
      <c r="ABP308" s="138"/>
      <c r="ABQ308" s="138"/>
      <c r="ABR308" s="138"/>
      <c r="ABS308" s="138"/>
      <c r="ABT308" s="138"/>
      <c r="ABU308" s="138"/>
      <c r="ABV308" s="138"/>
      <c r="ABW308" s="138"/>
      <c r="ABX308" s="138"/>
      <c r="ABY308" s="138"/>
      <c r="ABZ308" s="138"/>
      <c r="ACA308" s="138"/>
      <c r="ACB308" s="138"/>
      <c r="ACC308" s="138"/>
      <c r="ACD308" s="138"/>
      <c r="ACE308" s="138"/>
      <c r="ACF308" s="138"/>
      <c r="ACG308" s="138"/>
      <c r="ACH308" s="138"/>
      <c r="ACI308" s="138"/>
      <c r="ACJ308" s="138"/>
      <c r="ACK308" s="138"/>
      <c r="ACL308" s="138"/>
      <c r="ACM308" s="138"/>
      <c r="ACN308" s="138"/>
      <c r="ACO308" s="138"/>
      <c r="ACP308" s="138"/>
      <c r="ACQ308" s="138"/>
      <c r="ACR308" s="138"/>
      <c r="ACS308" s="138"/>
      <c r="ACT308" s="138"/>
      <c r="ACU308" s="138"/>
      <c r="ACV308" s="138"/>
      <c r="ACW308" s="138"/>
      <c r="ACX308" s="138"/>
      <c r="ACY308" s="138"/>
      <c r="ACZ308" s="138"/>
      <c r="ADA308" s="138"/>
      <c r="ADB308" s="138"/>
      <c r="ADC308" s="138"/>
      <c r="ADD308" s="138"/>
      <c r="ADE308" s="138"/>
      <c r="ADF308" s="138"/>
      <c r="ADG308" s="138"/>
      <c r="ADH308" s="138"/>
      <c r="ADI308" s="138"/>
      <c r="ADJ308" s="138"/>
      <c r="ADK308" s="138"/>
      <c r="ADL308" s="138"/>
      <c r="ADM308" s="138"/>
      <c r="ADN308" s="138"/>
      <c r="ADO308" s="138"/>
      <c r="ADP308" s="138"/>
      <c r="ADQ308" s="138"/>
      <c r="ADR308" s="138"/>
      <c r="ADS308" s="138"/>
      <c r="ADT308" s="138"/>
      <c r="ADU308" s="138"/>
      <c r="ADV308" s="138"/>
      <c r="ADW308" s="138"/>
      <c r="ADX308" s="138"/>
      <c r="ADY308" s="138"/>
      <c r="ADZ308" s="138"/>
      <c r="AEA308" s="138"/>
      <c r="AEB308" s="138"/>
      <c r="AEC308" s="138"/>
      <c r="AED308" s="138"/>
      <c r="AEE308" s="138"/>
      <c r="AEF308" s="138"/>
      <c r="AEG308" s="138"/>
      <c r="AEH308" s="138"/>
      <c r="AEI308" s="138"/>
      <c r="AEJ308" s="138"/>
      <c r="AEK308" s="138"/>
      <c r="AEL308" s="138"/>
      <c r="AEM308" s="138"/>
      <c r="AEN308" s="138"/>
      <c r="AEO308" s="138"/>
      <c r="AEP308" s="138"/>
      <c r="AEQ308" s="138"/>
      <c r="AER308" s="138"/>
      <c r="AES308" s="138"/>
      <c r="AET308" s="138"/>
      <c r="AEU308" s="138"/>
      <c r="AEV308" s="138"/>
      <c r="AEW308" s="138"/>
      <c r="AEX308" s="138"/>
      <c r="AEY308" s="138"/>
      <c r="AEZ308" s="138"/>
      <c r="AFA308" s="138"/>
      <c r="AFB308" s="138"/>
      <c r="AFC308" s="138"/>
      <c r="AFD308" s="138"/>
      <c r="AFE308" s="138"/>
      <c r="AFF308" s="138"/>
      <c r="AFG308" s="138"/>
      <c r="AFH308" s="138"/>
      <c r="AFI308" s="138"/>
      <c r="AFJ308" s="138"/>
      <c r="AFK308" s="138"/>
      <c r="AFL308" s="138"/>
      <c r="AFM308" s="138"/>
      <c r="AFN308" s="138"/>
      <c r="AFO308" s="138"/>
      <c r="AFP308" s="138"/>
      <c r="AFQ308" s="138"/>
      <c r="AFR308" s="138"/>
      <c r="AFS308" s="138"/>
      <c r="AFT308" s="138"/>
      <c r="AFU308" s="138"/>
      <c r="AFV308" s="138"/>
      <c r="AFW308" s="138"/>
      <c r="AFX308" s="138"/>
      <c r="AFY308" s="138"/>
      <c r="AFZ308" s="138"/>
      <c r="AGA308" s="138"/>
      <c r="AGB308" s="138"/>
      <c r="AGC308" s="138"/>
      <c r="AGD308" s="138"/>
      <c r="AGE308" s="138"/>
      <c r="AGF308" s="138"/>
      <c r="AGG308" s="138"/>
      <c r="AGH308" s="138"/>
      <c r="AGI308" s="138"/>
      <c r="AGJ308" s="138"/>
      <c r="AGK308" s="138"/>
      <c r="AGL308" s="138"/>
      <c r="AGM308" s="138"/>
      <c r="AGN308" s="138"/>
      <c r="AGO308" s="138"/>
      <c r="AGP308" s="138"/>
      <c r="AGQ308" s="138"/>
      <c r="AGR308" s="138"/>
      <c r="AGS308" s="138"/>
      <c r="AGT308" s="138"/>
      <c r="AGU308" s="138"/>
      <c r="AGV308" s="138"/>
      <c r="AGW308" s="138"/>
      <c r="AGX308" s="138"/>
      <c r="AGY308" s="138"/>
      <c r="AGZ308" s="138"/>
      <c r="AHA308" s="138"/>
      <c r="AHB308" s="138"/>
      <c r="AHC308" s="138"/>
      <c r="AHD308" s="138"/>
      <c r="AHE308" s="138"/>
      <c r="AHF308" s="138"/>
      <c r="AHG308" s="138"/>
      <c r="AHH308" s="138"/>
      <c r="AHI308" s="138"/>
      <c r="AHJ308" s="138"/>
      <c r="AHK308" s="138"/>
      <c r="AHL308" s="138"/>
      <c r="AHM308" s="138"/>
      <c r="AHN308" s="138"/>
      <c r="AHO308" s="138"/>
      <c r="AHP308" s="138"/>
      <c r="AHQ308" s="138"/>
      <c r="AHR308" s="138"/>
      <c r="AHS308" s="138"/>
      <c r="AHT308" s="138"/>
      <c r="AHU308" s="138"/>
      <c r="AHV308" s="138"/>
      <c r="AHW308" s="138"/>
      <c r="AHX308" s="138"/>
      <c r="AHY308" s="138"/>
      <c r="AHZ308" s="138"/>
      <c r="AIA308" s="138"/>
      <c r="AIB308" s="138"/>
      <c r="AIC308" s="138"/>
      <c r="AID308" s="138"/>
      <c r="AIE308" s="138"/>
      <c r="AIF308" s="138"/>
      <c r="AIG308" s="138"/>
      <c r="AIH308" s="138"/>
      <c r="AII308" s="138"/>
      <c r="AIJ308" s="138"/>
      <c r="AIK308" s="138"/>
      <c r="AIL308" s="138"/>
      <c r="AIM308" s="138"/>
      <c r="AIN308" s="138"/>
      <c r="AIO308" s="138"/>
      <c r="AIP308" s="138"/>
      <c r="AIQ308" s="138"/>
      <c r="AIR308" s="138"/>
      <c r="AIS308" s="138"/>
      <c r="AIT308" s="138"/>
      <c r="AIU308" s="138"/>
      <c r="AIV308" s="138"/>
      <c r="AIW308" s="138"/>
      <c r="AIX308" s="138"/>
      <c r="AIY308" s="138"/>
      <c r="AIZ308" s="138"/>
      <c r="AJA308" s="138"/>
      <c r="AJB308" s="138"/>
      <c r="AJC308" s="138"/>
      <c r="AJD308" s="138"/>
      <c r="AJE308" s="138"/>
      <c r="AJF308" s="138"/>
      <c r="AJG308" s="138"/>
      <c r="AJH308" s="138"/>
      <c r="AJI308" s="138"/>
      <c r="AJJ308" s="138"/>
      <c r="AJK308" s="138"/>
      <c r="AJL308" s="138"/>
      <c r="AJM308" s="138"/>
      <c r="AJN308" s="138"/>
      <c r="AJO308" s="138"/>
      <c r="AJP308" s="138"/>
      <c r="AJQ308" s="138"/>
      <c r="AJR308" s="138"/>
      <c r="AJS308" s="138"/>
      <c r="AJT308" s="138"/>
      <c r="AJU308" s="138"/>
      <c r="AJV308" s="138"/>
      <c r="AJW308" s="138"/>
      <c r="AJX308" s="138"/>
      <c r="AJY308" s="138"/>
      <c r="AJZ308" s="138"/>
      <c r="AKA308" s="138"/>
      <c r="AKB308" s="138"/>
      <c r="AKC308" s="138"/>
      <c r="AKD308" s="138"/>
      <c r="AKE308" s="138"/>
      <c r="AKF308" s="138"/>
      <c r="AKG308" s="138"/>
      <c r="AKH308" s="138"/>
      <c r="AKI308" s="138"/>
      <c r="AKJ308" s="138"/>
      <c r="AKK308" s="138"/>
      <c r="AKL308" s="138"/>
      <c r="AKM308" s="138"/>
      <c r="AKN308" s="138"/>
      <c r="AKO308" s="138"/>
      <c r="AKP308" s="138"/>
      <c r="AKQ308" s="138"/>
      <c r="AKR308" s="138"/>
      <c r="AKS308" s="138"/>
      <c r="AKT308" s="138"/>
      <c r="AKU308" s="138"/>
      <c r="AKV308" s="138"/>
      <c r="AKW308" s="138"/>
      <c r="AKX308" s="138"/>
      <c r="AKY308" s="138"/>
      <c r="AKZ308" s="138"/>
      <c r="ALA308" s="138"/>
      <c r="ALB308" s="138"/>
      <c r="ALC308" s="138"/>
      <c r="ALD308" s="138"/>
      <c r="ALE308" s="138"/>
      <c r="ALF308" s="138"/>
      <c r="ALG308" s="138"/>
      <c r="ALH308" s="138"/>
      <c r="ALI308" s="138"/>
      <c r="ALJ308" s="138"/>
      <c r="ALK308" s="138"/>
      <c r="ALL308" s="138"/>
      <c r="ALM308" s="138"/>
      <c r="ALN308" s="138"/>
      <c r="ALO308" s="138"/>
      <c r="ALP308" s="138"/>
      <c r="ALQ308" s="138"/>
      <c r="ALR308" s="138"/>
      <c r="ALS308" s="138"/>
      <c r="ALT308" s="138"/>
      <c r="ALU308" s="138"/>
      <c r="ALV308" s="138"/>
      <c r="ALW308" s="138"/>
      <c r="ALX308" s="138"/>
      <c r="ALY308" s="138"/>
      <c r="ALZ308" s="138"/>
      <c r="AMA308" s="138"/>
      <c r="AMB308" s="138"/>
      <c r="AMC308" s="138"/>
      <c r="AMD308" s="138"/>
      <c r="AME308" s="138"/>
      <c r="AMF308" s="138"/>
      <c r="AMG308" s="138"/>
      <c r="AMH308" s="138"/>
      <c r="AMI308" s="138"/>
      <c r="AMJ308" s="138"/>
      <c r="AMK308" s="138"/>
    </row>
    <row r="309" spans="1:1025" s="140" customFormat="1">
      <c r="A309" s="210"/>
      <c r="B309" s="106"/>
      <c r="C309" s="137"/>
      <c r="D309" s="137"/>
      <c r="E309" s="137"/>
      <c r="F309" s="138"/>
      <c r="G309" s="138"/>
      <c r="H309" s="138"/>
      <c r="I309" s="138"/>
      <c r="J309" s="139"/>
      <c r="K309" s="138"/>
      <c r="M309" s="138"/>
      <c r="N309" s="138"/>
      <c r="O309" s="138"/>
      <c r="P309" s="138"/>
      <c r="Q309" s="138"/>
      <c r="R309" s="138"/>
      <c r="S309" s="138"/>
      <c r="T309" s="138"/>
      <c r="U309" s="138"/>
      <c r="V309" s="138"/>
      <c r="W309" s="138"/>
      <c r="X309" s="138"/>
      <c r="Y309" s="138"/>
      <c r="Z309" s="138"/>
      <c r="AA309" s="138"/>
      <c r="AB309" s="138"/>
      <c r="AC309" s="138"/>
      <c r="AD309" s="138"/>
      <c r="AE309" s="138"/>
      <c r="AF309" s="138"/>
      <c r="AG309" s="138"/>
      <c r="AH309" s="138"/>
      <c r="AI309" s="138"/>
      <c r="AJ309" s="138"/>
      <c r="AK309" s="138"/>
      <c r="AL309" s="138"/>
      <c r="AM309" s="138"/>
      <c r="AN309" s="138"/>
      <c r="AO309" s="138"/>
      <c r="AP309" s="138"/>
      <c r="AQ309" s="138"/>
      <c r="AR309" s="138"/>
      <c r="AS309" s="138"/>
      <c r="AT309" s="138"/>
      <c r="AU309" s="138"/>
      <c r="AV309" s="138"/>
      <c r="AW309" s="138"/>
      <c r="AX309" s="138"/>
      <c r="AY309" s="138"/>
      <c r="AZ309" s="138"/>
      <c r="BA309" s="138"/>
      <c r="BB309" s="138"/>
      <c r="BC309" s="138"/>
      <c r="BD309" s="138"/>
      <c r="BE309" s="138"/>
      <c r="BF309" s="138"/>
      <c r="BG309" s="138"/>
      <c r="BH309" s="138"/>
      <c r="BI309" s="138"/>
      <c r="BJ309" s="138"/>
      <c r="BK309" s="138"/>
      <c r="BL309" s="138"/>
      <c r="BM309" s="138"/>
      <c r="BN309" s="138"/>
      <c r="BO309" s="138"/>
      <c r="BP309" s="138"/>
      <c r="BQ309" s="138"/>
      <c r="BR309" s="138"/>
      <c r="BS309" s="138"/>
      <c r="BT309" s="138"/>
      <c r="BU309" s="138"/>
      <c r="BV309" s="138"/>
      <c r="BW309" s="138"/>
      <c r="BX309" s="138"/>
      <c r="BY309" s="138"/>
      <c r="BZ309" s="138"/>
      <c r="CA309" s="138"/>
      <c r="CB309" s="138"/>
      <c r="CC309" s="138"/>
      <c r="CD309" s="138"/>
      <c r="CE309" s="138"/>
      <c r="CF309" s="138"/>
      <c r="CG309" s="138"/>
      <c r="CH309" s="138"/>
      <c r="CI309" s="138"/>
      <c r="CJ309" s="138"/>
      <c r="CK309" s="138"/>
      <c r="CL309" s="138"/>
      <c r="CM309" s="138"/>
      <c r="CN309" s="138"/>
      <c r="CO309" s="138"/>
      <c r="CP309" s="138"/>
      <c r="CQ309" s="138"/>
      <c r="CR309" s="138"/>
      <c r="CS309" s="138"/>
      <c r="CT309" s="138"/>
      <c r="CU309" s="138"/>
      <c r="CV309" s="138"/>
      <c r="CW309" s="138"/>
      <c r="CX309" s="138"/>
      <c r="CY309" s="138"/>
      <c r="CZ309" s="138"/>
      <c r="DA309" s="138"/>
      <c r="DB309" s="138"/>
      <c r="DC309" s="138"/>
      <c r="DD309" s="138"/>
      <c r="DE309" s="138"/>
      <c r="DF309" s="138"/>
      <c r="DG309" s="138"/>
      <c r="DH309" s="138"/>
      <c r="DI309" s="138"/>
      <c r="DJ309" s="138"/>
      <c r="DK309" s="138"/>
      <c r="DL309" s="138"/>
      <c r="DM309" s="138"/>
      <c r="DN309" s="138"/>
      <c r="DO309" s="138"/>
      <c r="DP309" s="138"/>
      <c r="DQ309" s="138"/>
      <c r="DR309" s="138"/>
      <c r="DS309" s="138"/>
      <c r="DT309" s="138"/>
      <c r="DU309" s="138"/>
      <c r="DV309" s="138"/>
      <c r="DW309" s="138"/>
      <c r="DX309" s="138"/>
      <c r="DY309" s="138"/>
      <c r="DZ309" s="138"/>
      <c r="EA309" s="138"/>
      <c r="EB309" s="138"/>
      <c r="EC309" s="138"/>
      <c r="ED309" s="138"/>
      <c r="EE309" s="138"/>
      <c r="EF309" s="138"/>
      <c r="EG309" s="138"/>
      <c r="EH309" s="138"/>
      <c r="EI309" s="138"/>
      <c r="EJ309" s="138"/>
      <c r="EK309" s="138"/>
      <c r="EL309" s="138"/>
      <c r="EM309" s="138"/>
      <c r="EN309" s="138"/>
      <c r="EO309" s="138"/>
      <c r="EP309" s="138"/>
      <c r="EQ309" s="138"/>
      <c r="ER309" s="138"/>
      <c r="ES309" s="138"/>
      <c r="ET309" s="138"/>
      <c r="EU309" s="138"/>
      <c r="EV309" s="138"/>
      <c r="EW309" s="138"/>
      <c r="EX309" s="138"/>
      <c r="EY309" s="138"/>
      <c r="EZ309" s="138"/>
      <c r="FA309" s="138"/>
      <c r="FB309" s="138"/>
      <c r="FC309" s="138"/>
      <c r="FD309" s="138"/>
      <c r="FE309" s="138"/>
      <c r="FF309" s="138"/>
      <c r="FG309" s="138"/>
      <c r="FH309" s="138"/>
      <c r="FI309" s="138"/>
      <c r="FJ309" s="138"/>
      <c r="FK309" s="138"/>
      <c r="FL309" s="138"/>
      <c r="FM309" s="138"/>
      <c r="FN309" s="138"/>
      <c r="FO309" s="138"/>
      <c r="FP309" s="138"/>
      <c r="FQ309" s="138"/>
      <c r="FR309" s="138"/>
      <c r="FS309" s="138"/>
      <c r="FT309" s="138"/>
      <c r="FU309" s="138"/>
      <c r="FV309" s="138"/>
      <c r="FW309" s="138"/>
      <c r="FX309" s="138"/>
      <c r="FY309" s="138"/>
      <c r="FZ309" s="138"/>
      <c r="GA309" s="138"/>
      <c r="GB309" s="138"/>
      <c r="GC309" s="138"/>
      <c r="GD309" s="138"/>
      <c r="GE309" s="138"/>
      <c r="GF309" s="138"/>
      <c r="GG309" s="138"/>
      <c r="GH309" s="138"/>
      <c r="GI309" s="138"/>
      <c r="GJ309" s="138"/>
      <c r="GK309" s="138"/>
      <c r="GL309" s="138"/>
      <c r="GM309" s="138"/>
      <c r="GN309" s="138"/>
      <c r="GO309" s="138"/>
      <c r="GP309" s="138"/>
      <c r="GQ309" s="138"/>
      <c r="GR309" s="138"/>
      <c r="GS309" s="138"/>
      <c r="GT309" s="138"/>
      <c r="GU309" s="138"/>
      <c r="GV309" s="138"/>
      <c r="GW309" s="138"/>
      <c r="GX309" s="138"/>
      <c r="GY309" s="138"/>
      <c r="GZ309" s="138"/>
      <c r="HA309" s="138"/>
      <c r="HB309" s="138"/>
      <c r="HC309" s="138"/>
      <c r="HD309" s="138"/>
      <c r="HE309" s="138"/>
      <c r="HF309" s="138"/>
      <c r="HG309" s="138"/>
      <c r="HH309" s="138"/>
      <c r="HI309" s="138"/>
      <c r="HJ309" s="138"/>
      <c r="HK309" s="138"/>
      <c r="HL309" s="138"/>
      <c r="HM309" s="138"/>
      <c r="HN309" s="138"/>
      <c r="HO309" s="138"/>
      <c r="HP309" s="138"/>
      <c r="HQ309" s="138"/>
      <c r="HR309" s="138"/>
      <c r="HS309" s="138"/>
      <c r="HT309" s="138"/>
      <c r="HU309" s="138"/>
      <c r="HV309" s="138"/>
      <c r="HW309" s="138"/>
      <c r="HX309" s="138"/>
      <c r="HY309" s="138"/>
      <c r="HZ309" s="138"/>
      <c r="IA309" s="138"/>
      <c r="IB309" s="138"/>
      <c r="IC309" s="138"/>
      <c r="ID309" s="138"/>
      <c r="IE309" s="138"/>
      <c r="IF309" s="138"/>
      <c r="IG309" s="138"/>
      <c r="IH309" s="138"/>
      <c r="II309" s="138"/>
      <c r="IJ309" s="138"/>
      <c r="IK309" s="138"/>
      <c r="IL309" s="138"/>
      <c r="IM309" s="138"/>
      <c r="IN309" s="138"/>
      <c r="IO309" s="138"/>
      <c r="IP309" s="138"/>
      <c r="IQ309" s="138"/>
      <c r="IR309" s="138"/>
      <c r="IS309" s="138"/>
      <c r="IT309" s="138"/>
      <c r="IU309" s="138"/>
      <c r="IV309" s="138"/>
      <c r="IW309" s="138"/>
      <c r="IX309" s="138"/>
      <c r="IY309" s="138"/>
      <c r="IZ309" s="138"/>
      <c r="JA309" s="138"/>
      <c r="JB309" s="138"/>
      <c r="JC309" s="138"/>
      <c r="JD309" s="138"/>
      <c r="JE309" s="138"/>
      <c r="JF309" s="138"/>
      <c r="JG309" s="138"/>
      <c r="JH309" s="138"/>
      <c r="JI309" s="138"/>
      <c r="JJ309" s="138"/>
      <c r="JK309" s="138"/>
      <c r="JL309" s="138"/>
      <c r="JM309" s="138"/>
      <c r="JN309" s="138"/>
      <c r="JO309" s="138"/>
      <c r="JP309" s="138"/>
      <c r="JQ309" s="138"/>
      <c r="JR309" s="138"/>
      <c r="JS309" s="138"/>
      <c r="JT309" s="138"/>
      <c r="JU309" s="138"/>
      <c r="JV309" s="138"/>
      <c r="JW309" s="138"/>
      <c r="JX309" s="138"/>
      <c r="JY309" s="138"/>
      <c r="JZ309" s="138"/>
      <c r="KA309" s="138"/>
      <c r="KB309" s="138"/>
      <c r="KC309" s="138"/>
      <c r="KD309" s="138"/>
      <c r="KE309" s="138"/>
      <c r="KF309" s="138"/>
      <c r="KG309" s="138"/>
      <c r="KH309" s="138"/>
      <c r="KI309" s="138"/>
      <c r="KJ309" s="138"/>
      <c r="KK309" s="138"/>
      <c r="KL309" s="138"/>
      <c r="KM309" s="138"/>
      <c r="KN309" s="138"/>
      <c r="KO309" s="138"/>
      <c r="KP309" s="138"/>
      <c r="KQ309" s="138"/>
      <c r="KR309" s="138"/>
      <c r="KS309" s="138"/>
      <c r="KT309" s="138"/>
      <c r="KU309" s="138"/>
      <c r="KV309" s="138"/>
      <c r="KW309" s="138"/>
      <c r="KX309" s="138"/>
      <c r="KY309" s="138"/>
      <c r="KZ309" s="138"/>
      <c r="LA309" s="138"/>
      <c r="LB309" s="138"/>
      <c r="LC309" s="138"/>
      <c r="LD309" s="138"/>
      <c r="LE309" s="138"/>
      <c r="LF309" s="138"/>
      <c r="LG309" s="138"/>
      <c r="LH309" s="138"/>
      <c r="LI309" s="138"/>
      <c r="LJ309" s="138"/>
      <c r="LK309" s="138"/>
      <c r="LL309" s="138"/>
      <c r="LM309" s="138"/>
      <c r="LN309" s="138"/>
      <c r="LO309" s="138"/>
      <c r="LP309" s="138"/>
      <c r="LQ309" s="138"/>
      <c r="LR309" s="138"/>
      <c r="LS309" s="138"/>
      <c r="LT309" s="138"/>
      <c r="LU309" s="138"/>
      <c r="LV309" s="138"/>
      <c r="LW309" s="138"/>
      <c r="LX309" s="138"/>
      <c r="LY309" s="138"/>
      <c r="LZ309" s="138"/>
      <c r="MA309" s="138"/>
      <c r="MB309" s="138"/>
      <c r="MC309" s="138"/>
      <c r="MD309" s="138"/>
      <c r="ME309" s="138"/>
      <c r="MF309" s="138"/>
      <c r="MG309" s="138"/>
      <c r="MH309" s="138"/>
      <c r="MI309" s="138"/>
      <c r="MJ309" s="138"/>
      <c r="MK309" s="138"/>
      <c r="ML309" s="138"/>
      <c r="MM309" s="138"/>
      <c r="MN309" s="138"/>
      <c r="MO309" s="138"/>
      <c r="MP309" s="138"/>
      <c r="MQ309" s="138"/>
      <c r="MR309" s="138"/>
      <c r="MS309" s="138"/>
      <c r="MT309" s="138"/>
      <c r="MU309" s="138"/>
      <c r="MV309" s="138"/>
      <c r="MW309" s="138"/>
      <c r="MX309" s="138"/>
      <c r="MY309" s="138"/>
      <c r="MZ309" s="138"/>
      <c r="NA309" s="138"/>
      <c r="NB309" s="138"/>
      <c r="NC309" s="138"/>
      <c r="ND309" s="138"/>
      <c r="NE309" s="138"/>
      <c r="NF309" s="138"/>
      <c r="NG309" s="138"/>
      <c r="NH309" s="138"/>
      <c r="NI309" s="138"/>
      <c r="NJ309" s="138"/>
      <c r="NK309" s="138"/>
      <c r="NL309" s="138"/>
      <c r="NM309" s="138"/>
      <c r="NN309" s="138"/>
      <c r="NO309" s="138"/>
      <c r="NP309" s="138"/>
      <c r="NQ309" s="138"/>
      <c r="NR309" s="138"/>
      <c r="NS309" s="138"/>
      <c r="NT309" s="138"/>
      <c r="NU309" s="138"/>
      <c r="NV309" s="138"/>
      <c r="NW309" s="138"/>
      <c r="NX309" s="138"/>
      <c r="NY309" s="138"/>
      <c r="NZ309" s="138"/>
      <c r="OA309" s="138"/>
      <c r="OB309" s="138"/>
      <c r="OC309" s="138"/>
      <c r="OD309" s="138"/>
      <c r="OE309" s="138"/>
      <c r="OF309" s="138"/>
      <c r="OG309" s="138"/>
      <c r="OH309" s="138"/>
      <c r="OI309" s="138"/>
      <c r="OJ309" s="138"/>
      <c r="OK309" s="138"/>
      <c r="OL309" s="138"/>
      <c r="OM309" s="138"/>
      <c r="ON309" s="138"/>
      <c r="OO309" s="138"/>
      <c r="OP309" s="138"/>
      <c r="OQ309" s="138"/>
      <c r="OR309" s="138"/>
      <c r="OS309" s="138"/>
      <c r="OT309" s="138"/>
      <c r="OU309" s="138"/>
      <c r="OV309" s="138"/>
      <c r="OW309" s="138"/>
      <c r="OX309" s="138"/>
      <c r="OY309" s="138"/>
      <c r="OZ309" s="138"/>
      <c r="PA309" s="138"/>
      <c r="PB309" s="138"/>
      <c r="PC309" s="138"/>
      <c r="PD309" s="138"/>
      <c r="PE309" s="138"/>
      <c r="PF309" s="138"/>
      <c r="PG309" s="138"/>
      <c r="PH309" s="138"/>
      <c r="PI309" s="138"/>
      <c r="PJ309" s="138"/>
      <c r="PK309" s="138"/>
      <c r="PL309" s="138"/>
      <c r="PM309" s="138"/>
      <c r="PN309" s="138"/>
      <c r="PO309" s="138"/>
      <c r="PP309" s="138"/>
      <c r="PQ309" s="138"/>
      <c r="PR309" s="138"/>
      <c r="PS309" s="138"/>
      <c r="PT309" s="138"/>
      <c r="PU309" s="138"/>
      <c r="PV309" s="138"/>
      <c r="PW309" s="138"/>
      <c r="PX309" s="138"/>
      <c r="PY309" s="138"/>
      <c r="PZ309" s="138"/>
      <c r="QA309" s="138"/>
      <c r="QB309" s="138"/>
      <c r="QC309" s="138"/>
      <c r="QD309" s="138"/>
      <c r="QE309" s="138"/>
      <c r="QF309" s="138"/>
      <c r="QG309" s="138"/>
      <c r="QH309" s="138"/>
      <c r="QI309" s="138"/>
      <c r="QJ309" s="138"/>
      <c r="QK309" s="138"/>
      <c r="QL309" s="138"/>
      <c r="QM309" s="138"/>
      <c r="QN309" s="138"/>
      <c r="QO309" s="138"/>
      <c r="QP309" s="138"/>
      <c r="QQ309" s="138"/>
      <c r="QR309" s="138"/>
      <c r="QS309" s="138"/>
      <c r="QT309" s="138"/>
      <c r="QU309" s="138"/>
      <c r="QV309" s="138"/>
      <c r="QW309" s="138"/>
      <c r="QX309" s="138"/>
      <c r="QY309" s="138"/>
      <c r="QZ309" s="138"/>
      <c r="RA309" s="138"/>
      <c r="RB309" s="138"/>
      <c r="RC309" s="138"/>
      <c r="RD309" s="138"/>
      <c r="RE309" s="138"/>
      <c r="RF309" s="138"/>
      <c r="RG309" s="138"/>
      <c r="RH309" s="138"/>
      <c r="RI309" s="138"/>
      <c r="RJ309" s="138"/>
      <c r="RK309" s="138"/>
      <c r="RL309" s="138"/>
      <c r="RM309" s="138"/>
      <c r="RN309" s="138"/>
      <c r="RO309" s="138"/>
      <c r="RP309" s="138"/>
      <c r="RQ309" s="138"/>
      <c r="RR309" s="138"/>
      <c r="RS309" s="138"/>
      <c r="RT309" s="138"/>
      <c r="RU309" s="138"/>
      <c r="RV309" s="138"/>
      <c r="RW309" s="138"/>
      <c r="RX309" s="138"/>
      <c r="RY309" s="138"/>
      <c r="RZ309" s="138"/>
      <c r="SA309" s="138"/>
      <c r="SB309" s="138"/>
      <c r="SC309" s="138"/>
      <c r="SD309" s="138"/>
      <c r="SE309" s="138"/>
      <c r="SF309" s="138"/>
      <c r="SG309" s="138"/>
      <c r="SH309" s="138"/>
      <c r="SI309" s="138"/>
      <c r="SJ309" s="138"/>
      <c r="SK309" s="138"/>
      <c r="SL309" s="138"/>
      <c r="SM309" s="138"/>
      <c r="SN309" s="138"/>
      <c r="SO309" s="138"/>
      <c r="SP309" s="138"/>
      <c r="SQ309" s="138"/>
      <c r="SR309" s="138"/>
      <c r="SS309" s="138"/>
      <c r="ST309" s="138"/>
      <c r="SU309" s="138"/>
      <c r="SV309" s="138"/>
      <c r="SW309" s="138"/>
      <c r="SX309" s="138"/>
      <c r="SY309" s="138"/>
      <c r="SZ309" s="138"/>
      <c r="TA309" s="138"/>
      <c r="TB309" s="138"/>
      <c r="TC309" s="138"/>
      <c r="TD309" s="138"/>
      <c r="TE309" s="138"/>
      <c r="TF309" s="138"/>
      <c r="TG309" s="138"/>
      <c r="TH309" s="138"/>
      <c r="TI309" s="138"/>
      <c r="TJ309" s="138"/>
      <c r="TK309" s="138"/>
      <c r="TL309" s="138"/>
      <c r="TM309" s="138"/>
      <c r="TN309" s="138"/>
      <c r="TO309" s="138"/>
      <c r="TP309" s="138"/>
      <c r="TQ309" s="138"/>
      <c r="TR309" s="138"/>
      <c r="TS309" s="138"/>
      <c r="TT309" s="138"/>
      <c r="TU309" s="138"/>
      <c r="TV309" s="138"/>
      <c r="TW309" s="138"/>
      <c r="TX309" s="138"/>
      <c r="TY309" s="138"/>
      <c r="TZ309" s="138"/>
      <c r="UA309" s="138"/>
      <c r="UB309" s="138"/>
      <c r="UC309" s="138"/>
      <c r="UD309" s="138"/>
      <c r="UE309" s="138"/>
      <c r="UF309" s="138"/>
      <c r="UG309" s="138"/>
      <c r="UH309" s="138"/>
      <c r="UI309" s="138"/>
      <c r="UJ309" s="138"/>
      <c r="UK309" s="138"/>
      <c r="UL309" s="138"/>
      <c r="UM309" s="138"/>
      <c r="UN309" s="138"/>
      <c r="UO309" s="138"/>
      <c r="UP309" s="138"/>
      <c r="UQ309" s="138"/>
      <c r="UR309" s="138"/>
      <c r="US309" s="138"/>
      <c r="UT309" s="138"/>
      <c r="UU309" s="138"/>
      <c r="UV309" s="138"/>
      <c r="UW309" s="138"/>
      <c r="UX309" s="138"/>
      <c r="UY309" s="138"/>
      <c r="UZ309" s="138"/>
      <c r="VA309" s="138"/>
      <c r="VB309" s="138"/>
      <c r="VC309" s="138"/>
      <c r="VD309" s="138"/>
      <c r="VE309" s="138"/>
      <c r="VF309" s="138"/>
      <c r="VG309" s="138"/>
      <c r="VH309" s="138"/>
      <c r="VI309" s="138"/>
      <c r="VJ309" s="138"/>
      <c r="VK309" s="138"/>
      <c r="VL309" s="138"/>
      <c r="VM309" s="138"/>
      <c r="VN309" s="138"/>
      <c r="VO309" s="138"/>
      <c r="VP309" s="138"/>
      <c r="VQ309" s="138"/>
      <c r="VR309" s="138"/>
      <c r="VS309" s="138"/>
      <c r="VT309" s="138"/>
      <c r="VU309" s="138"/>
      <c r="VV309" s="138"/>
      <c r="VW309" s="138"/>
      <c r="VX309" s="138"/>
      <c r="VY309" s="138"/>
      <c r="VZ309" s="138"/>
      <c r="WA309" s="138"/>
      <c r="WB309" s="138"/>
      <c r="WC309" s="138"/>
      <c r="WD309" s="138"/>
      <c r="WE309" s="138"/>
      <c r="WF309" s="138"/>
      <c r="WG309" s="138"/>
      <c r="WH309" s="138"/>
      <c r="WI309" s="138"/>
      <c r="WJ309" s="138"/>
      <c r="WK309" s="138"/>
      <c r="WL309" s="138"/>
      <c r="WM309" s="138"/>
      <c r="WN309" s="138"/>
      <c r="WO309" s="138"/>
      <c r="WP309" s="138"/>
      <c r="WQ309" s="138"/>
      <c r="WR309" s="138"/>
      <c r="WS309" s="138"/>
      <c r="WT309" s="138"/>
      <c r="WU309" s="138"/>
      <c r="WV309" s="138"/>
      <c r="WW309" s="138"/>
      <c r="WX309" s="138"/>
      <c r="WY309" s="138"/>
      <c r="WZ309" s="138"/>
      <c r="XA309" s="138"/>
      <c r="XB309" s="138"/>
      <c r="XC309" s="138"/>
      <c r="XD309" s="138"/>
      <c r="XE309" s="138"/>
      <c r="XF309" s="138"/>
      <c r="XG309" s="138"/>
      <c r="XH309" s="138"/>
      <c r="XI309" s="138"/>
      <c r="XJ309" s="138"/>
      <c r="XK309" s="138"/>
      <c r="XL309" s="138"/>
      <c r="XM309" s="138"/>
      <c r="XN309" s="138"/>
      <c r="XO309" s="138"/>
      <c r="XP309" s="138"/>
      <c r="XQ309" s="138"/>
      <c r="XR309" s="138"/>
      <c r="XS309" s="138"/>
      <c r="XT309" s="138"/>
      <c r="XU309" s="138"/>
      <c r="XV309" s="138"/>
      <c r="XW309" s="138"/>
      <c r="XX309" s="138"/>
      <c r="XY309" s="138"/>
      <c r="XZ309" s="138"/>
      <c r="YA309" s="138"/>
      <c r="YB309" s="138"/>
      <c r="YC309" s="138"/>
      <c r="YD309" s="138"/>
      <c r="YE309" s="138"/>
      <c r="YF309" s="138"/>
      <c r="YG309" s="138"/>
      <c r="YH309" s="138"/>
      <c r="YI309" s="138"/>
      <c r="YJ309" s="138"/>
      <c r="YK309" s="138"/>
      <c r="YL309" s="138"/>
      <c r="YM309" s="138"/>
      <c r="YN309" s="138"/>
      <c r="YO309" s="138"/>
      <c r="YP309" s="138"/>
      <c r="YQ309" s="138"/>
      <c r="YR309" s="138"/>
      <c r="YS309" s="138"/>
      <c r="YT309" s="138"/>
      <c r="YU309" s="138"/>
      <c r="YV309" s="138"/>
      <c r="YW309" s="138"/>
      <c r="YX309" s="138"/>
      <c r="YY309" s="138"/>
      <c r="YZ309" s="138"/>
      <c r="ZA309" s="138"/>
      <c r="ZB309" s="138"/>
      <c r="ZC309" s="138"/>
      <c r="ZD309" s="138"/>
      <c r="ZE309" s="138"/>
      <c r="ZF309" s="138"/>
      <c r="ZG309" s="138"/>
      <c r="ZH309" s="138"/>
      <c r="ZI309" s="138"/>
      <c r="ZJ309" s="138"/>
      <c r="ZK309" s="138"/>
      <c r="ZL309" s="138"/>
      <c r="ZM309" s="138"/>
      <c r="ZN309" s="138"/>
      <c r="ZO309" s="138"/>
      <c r="ZP309" s="138"/>
      <c r="ZQ309" s="138"/>
      <c r="ZR309" s="138"/>
      <c r="ZS309" s="138"/>
      <c r="ZT309" s="138"/>
      <c r="ZU309" s="138"/>
      <c r="ZV309" s="138"/>
      <c r="ZW309" s="138"/>
      <c r="ZX309" s="138"/>
      <c r="ZY309" s="138"/>
      <c r="ZZ309" s="138"/>
      <c r="AAA309" s="138"/>
      <c r="AAB309" s="138"/>
      <c r="AAC309" s="138"/>
      <c r="AAD309" s="138"/>
      <c r="AAE309" s="138"/>
      <c r="AAF309" s="138"/>
      <c r="AAG309" s="138"/>
      <c r="AAH309" s="138"/>
      <c r="AAI309" s="138"/>
      <c r="AAJ309" s="138"/>
      <c r="AAK309" s="138"/>
      <c r="AAL309" s="138"/>
      <c r="AAM309" s="138"/>
      <c r="AAN309" s="138"/>
      <c r="AAO309" s="138"/>
      <c r="AAP309" s="138"/>
      <c r="AAQ309" s="138"/>
      <c r="AAR309" s="138"/>
      <c r="AAS309" s="138"/>
      <c r="AAT309" s="138"/>
      <c r="AAU309" s="138"/>
      <c r="AAV309" s="138"/>
      <c r="AAW309" s="138"/>
      <c r="AAX309" s="138"/>
      <c r="AAY309" s="138"/>
      <c r="AAZ309" s="138"/>
      <c r="ABA309" s="138"/>
      <c r="ABB309" s="138"/>
      <c r="ABC309" s="138"/>
      <c r="ABD309" s="138"/>
      <c r="ABE309" s="138"/>
      <c r="ABF309" s="138"/>
      <c r="ABG309" s="138"/>
      <c r="ABH309" s="138"/>
      <c r="ABI309" s="138"/>
      <c r="ABJ309" s="138"/>
      <c r="ABK309" s="138"/>
      <c r="ABL309" s="138"/>
      <c r="ABM309" s="138"/>
      <c r="ABN309" s="138"/>
      <c r="ABO309" s="138"/>
      <c r="ABP309" s="138"/>
      <c r="ABQ309" s="138"/>
      <c r="ABR309" s="138"/>
      <c r="ABS309" s="138"/>
      <c r="ABT309" s="138"/>
      <c r="ABU309" s="138"/>
      <c r="ABV309" s="138"/>
      <c r="ABW309" s="138"/>
      <c r="ABX309" s="138"/>
      <c r="ABY309" s="138"/>
      <c r="ABZ309" s="138"/>
      <c r="ACA309" s="138"/>
      <c r="ACB309" s="138"/>
      <c r="ACC309" s="138"/>
      <c r="ACD309" s="138"/>
      <c r="ACE309" s="138"/>
      <c r="ACF309" s="138"/>
      <c r="ACG309" s="138"/>
      <c r="ACH309" s="138"/>
      <c r="ACI309" s="138"/>
      <c r="ACJ309" s="138"/>
      <c r="ACK309" s="138"/>
      <c r="ACL309" s="138"/>
      <c r="ACM309" s="138"/>
      <c r="ACN309" s="138"/>
      <c r="ACO309" s="138"/>
      <c r="ACP309" s="138"/>
      <c r="ACQ309" s="138"/>
      <c r="ACR309" s="138"/>
      <c r="ACS309" s="138"/>
      <c r="ACT309" s="138"/>
      <c r="ACU309" s="138"/>
      <c r="ACV309" s="138"/>
      <c r="ACW309" s="138"/>
      <c r="ACX309" s="138"/>
      <c r="ACY309" s="138"/>
      <c r="ACZ309" s="138"/>
      <c r="ADA309" s="138"/>
      <c r="ADB309" s="138"/>
      <c r="ADC309" s="138"/>
      <c r="ADD309" s="138"/>
      <c r="ADE309" s="138"/>
      <c r="ADF309" s="138"/>
      <c r="ADG309" s="138"/>
      <c r="ADH309" s="138"/>
      <c r="ADI309" s="138"/>
      <c r="ADJ309" s="138"/>
      <c r="ADK309" s="138"/>
      <c r="ADL309" s="138"/>
      <c r="ADM309" s="138"/>
      <c r="ADN309" s="138"/>
      <c r="ADO309" s="138"/>
      <c r="ADP309" s="138"/>
      <c r="ADQ309" s="138"/>
      <c r="ADR309" s="138"/>
      <c r="ADS309" s="138"/>
      <c r="ADT309" s="138"/>
      <c r="ADU309" s="138"/>
      <c r="ADV309" s="138"/>
      <c r="ADW309" s="138"/>
      <c r="ADX309" s="138"/>
      <c r="ADY309" s="138"/>
      <c r="ADZ309" s="138"/>
      <c r="AEA309" s="138"/>
      <c r="AEB309" s="138"/>
      <c r="AEC309" s="138"/>
      <c r="AED309" s="138"/>
      <c r="AEE309" s="138"/>
      <c r="AEF309" s="138"/>
      <c r="AEG309" s="138"/>
      <c r="AEH309" s="138"/>
      <c r="AEI309" s="138"/>
      <c r="AEJ309" s="138"/>
      <c r="AEK309" s="138"/>
      <c r="AEL309" s="138"/>
      <c r="AEM309" s="138"/>
      <c r="AEN309" s="138"/>
      <c r="AEO309" s="138"/>
      <c r="AEP309" s="138"/>
      <c r="AEQ309" s="138"/>
      <c r="AER309" s="138"/>
      <c r="AES309" s="138"/>
      <c r="AET309" s="138"/>
      <c r="AEU309" s="138"/>
      <c r="AEV309" s="138"/>
      <c r="AEW309" s="138"/>
      <c r="AEX309" s="138"/>
      <c r="AEY309" s="138"/>
      <c r="AEZ309" s="138"/>
      <c r="AFA309" s="138"/>
      <c r="AFB309" s="138"/>
      <c r="AFC309" s="138"/>
      <c r="AFD309" s="138"/>
      <c r="AFE309" s="138"/>
      <c r="AFF309" s="138"/>
      <c r="AFG309" s="138"/>
      <c r="AFH309" s="138"/>
      <c r="AFI309" s="138"/>
      <c r="AFJ309" s="138"/>
      <c r="AFK309" s="138"/>
      <c r="AFL309" s="138"/>
      <c r="AFM309" s="138"/>
      <c r="AFN309" s="138"/>
      <c r="AFO309" s="138"/>
      <c r="AFP309" s="138"/>
      <c r="AFQ309" s="138"/>
      <c r="AFR309" s="138"/>
      <c r="AFS309" s="138"/>
      <c r="AFT309" s="138"/>
      <c r="AFU309" s="138"/>
      <c r="AFV309" s="138"/>
      <c r="AFW309" s="138"/>
      <c r="AFX309" s="138"/>
      <c r="AFY309" s="138"/>
      <c r="AFZ309" s="138"/>
      <c r="AGA309" s="138"/>
      <c r="AGB309" s="138"/>
      <c r="AGC309" s="138"/>
      <c r="AGD309" s="138"/>
      <c r="AGE309" s="138"/>
      <c r="AGF309" s="138"/>
      <c r="AGG309" s="138"/>
      <c r="AGH309" s="138"/>
      <c r="AGI309" s="138"/>
      <c r="AGJ309" s="138"/>
      <c r="AGK309" s="138"/>
      <c r="AGL309" s="138"/>
      <c r="AGM309" s="138"/>
      <c r="AGN309" s="138"/>
      <c r="AGO309" s="138"/>
      <c r="AGP309" s="138"/>
      <c r="AGQ309" s="138"/>
      <c r="AGR309" s="138"/>
      <c r="AGS309" s="138"/>
      <c r="AGT309" s="138"/>
      <c r="AGU309" s="138"/>
      <c r="AGV309" s="138"/>
      <c r="AGW309" s="138"/>
      <c r="AGX309" s="138"/>
      <c r="AGY309" s="138"/>
      <c r="AGZ309" s="138"/>
      <c r="AHA309" s="138"/>
      <c r="AHB309" s="138"/>
      <c r="AHC309" s="138"/>
      <c r="AHD309" s="138"/>
      <c r="AHE309" s="138"/>
      <c r="AHF309" s="138"/>
      <c r="AHG309" s="138"/>
      <c r="AHH309" s="138"/>
      <c r="AHI309" s="138"/>
      <c r="AHJ309" s="138"/>
      <c r="AHK309" s="138"/>
      <c r="AHL309" s="138"/>
      <c r="AHM309" s="138"/>
      <c r="AHN309" s="138"/>
      <c r="AHO309" s="138"/>
      <c r="AHP309" s="138"/>
      <c r="AHQ309" s="138"/>
      <c r="AHR309" s="138"/>
      <c r="AHS309" s="138"/>
      <c r="AHT309" s="138"/>
      <c r="AHU309" s="138"/>
      <c r="AHV309" s="138"/>
      <c r="AHW309" s="138"/>
      <c r="AHX309" s="138"/>
      <c r="AHY309" s="138"/>
      <c r="AHZ309" s="138"/>
      <c r="AIA309" s="138"/>
      <c r="AIB309" s="138"/>
      <c r="AIC309" s="138"/>
      <c r="AID309" s="138"/>
      <c r="AIE309" s="138"/>
      <c r="AIF309" s="138"/>
      <c r="AIG309" s="138"/>
      <c r="AIH309" s="138"/>
      <c r="AII309" s="138"/>
      <c r="AIJ309" s="138"/>
      <c r="AIK309" s="138"/>
      <c r="AIL309" s="138"/>
      <c r="AIM309" s="138"/>
      <c r="AIN309" s="138"/>
      <c r="AIO309" s="138"/>
      <c r="AIP309" s="138"/>
      <c r="AIQ309" s="138"/>
      <c r="AIR309" s="138"/>
      <c r="AIS309" s="138"/>
      <c r="AIT309" s="138"/>
      <c r="AIU309" s="138"/>
      <c r="AIV309" s="138"/>
      <c r="AIW309" s="138"/>
      <c r="AIX309" s="138"/>
      <c r="AIY309" s="138"/>
      <c r="AIZ309" s="138"/>
      <c r="AJA309" s="138"/>
      <c r="AJB309" s="138"/>
      <c r="AJC309" s="138"/>
      <c r="AJD309" s="138"/>
      <c r="AJE309" s="138"/>
      <c r="AJF309" s="138"/>
      <c r="AJG309" s="138"/>
      <c r="AJH309" s="138"/>
      <c r="AJI309" s="138"/>
      <c r="AJJ309" s="138"/>
      <c r="AJK309" s="138"/>
      <c r="AJL309" s="138"/>
      <c r="AJM309" s="138"/>
      <c r="AJN309" s="138"/>
      <c r="AJO309" s="138"/>
      <c r="AJP309" s="138"/>
      <c r="AJQ309" s="138"/>
      <c r="AJR309" s="138"/>
      <c r="AJS309" s="138"/>
      <c r="AJT309" s="138"/>
      <c r="AJU309" s="138"/>
      <c r="AJV309" s="138"/>
      <c r="AJW309" s="138"/>
      <c r="AJX309" s="138"/>
      <c r="AJY309" s="138"/>
      <c r="AJZ309" s="138"/>
      <c r="AKA309" s="138"/>
      <c r="AKB309" s="138"/>
      <c r="AKC309" s="138"/>
      <c r="AKD309" s="138"/>
      <c r="AKE309" s="138"/>
      <c r="AKF309" s="138"/>
      <c r="AKG309" s="138"/>
      <c r="AKH309" s="138"/>
      <c r="AKI309" s="138"/>
      <c r="AKJ309" s="138"/>
      <c r="AKK309" s="138"/>
      <c r="AKL309" s="138"/>
      <c r="AKM309" s="138"/>
      <c r="AKN309" s="138"/>
      <c r="AKO309" s="138"/>
      <c r="AKP309" s="138"/>
      <c r="AKQ309" s="138"/>
      <c r="AKR309" s="138"/>
      <c r="AKS309" s="138"/>
      <c r="AKT309" s="138"/>
      <c r="AKU309" s="138"/>
      <c r="AKV309" s="138"/>
      <c r="AKW309" s="138"/>
      <c r="AKX309" s="138"/>
      <c r="AKY309" s="138"/>
      <c r="AKZ309" s="138"/>
      <c r="ALA309" s="138"/>
      <c r="ALB309" s="138"/>
      <c r="ALC309" s="138"/>
      <c r="ALD309" s="138"/>
      <c r="ALE309" s="138"/>
      <c r="ALF309" s="138"/>
      <c r="ALG309" s="138"/>
      <c r="ALH309" s="138"/>
      <c r="ALI309" s="138"/>
      <c r="ALJ309" s="138"/>
      <c r="ALK309" s="138"/>
      <c r="ALL309" s="138"/>
      <c r="ALM309" s="138"/>
      <c r="ALN309" s="138"/>
      <c r="ALO309" s="138"/>
      <c r="ALP309" s="138"/>
      <c r="ALQ309" s="138"/>
      <c r="ALR309" s="138"/>
      <c r="ALS309" s="138"/>
      <c r="ALT309" s="138"/>
      <c r="ALU309" s="138"/>
      <c r="ALV309" s="138"/>
      <c r="ALW309" s="138"/>
      <c r="ALX309" s="138"/>
      <c r="ALY309" s="138"/>
      <c r="ALZ309" s="138"/>
      <c r="AMA309" s="138"/>
      <c r="AMB309" s="138"/>
      <c r="AMC309" s="138"/>
      <c r="AMD309" s="138"/>
      <c r="AME309" s="138"/>
      <c r="AMF309" s="138"/>
      <c r="AMG309" s="138"/>
      <c r="AMH309" s="138"/>
      <c r="AMI309" s="138"/>
      <c r="AMJ309" s="138"/>
      <c r="AMK309" s="138"/>
    </row>
    <row r="310" spans="1:1025" s="140" customFormat="1">
      <c r="A310" s="210"/>
      <c r="B310" s="106"/>
      <c r="C310" s="137"/>
      <c r="D310" s="137"/>
      <c r="E310" s="137"/>
      <c r="F310" s="138"/>
      <c r="G310" s="138"/>
      <c r="H310" s="138"/>
      <c r="I310" s="138"/>
      <c r="J310" s="139"/>
      <c r="K310" s="138"/>
      <c r="M310" s="138"/>
      <c r="N310" s="138"/>
      <c r="O310" s="138"/>
      <c r="P310" s="138"/>
      <c r="Q310" s="138"/>
      <c r="R310" s="138"/>
      <c r="S310" s="138"/>
      <c r="T310" s="138"/>
      <c r="U310" s="138"/>
      <c r="V310" s="138"/>
      <c r="W310" s="138"/>
      <c r="X310" s="138"/>
      <c r="Y310" s="138"/>
      <c r="Z310" s="138"/>
      <c r="AA310" s="138"/>
      <c r="AB310" s="138"/>
      <c r="AC310" s="138"/>
      <c r="AD310" s="138"/>
      <c r="AE310" s="138"/>
      <c r="AF310" s="138"/>
      <c r="AG310" s="138"/>
      <c r="AH310" s="138"/>
      <c r="AI310" s="138"/>
      <c r="AJ310" s="138"/>
      <c r="AK310" s="138"/>
      <c r="AL310" s="138"/>
      <c r="AM310" s="138"/>
      <c r="AN310" s="138"/>
      <c r="AO310" s="138"/>
      <c r="AP310" s="138"/>
      <c r="AQ310" s="138"/>
      <c r="AR310" s="138"/>
      <c r="AS310" s="138"/>
      <c r="AT310" s="138"/>
      <c r="AU310" s="138"/>
      <c r="AV310" s="138"/>
      <c r="AW310" s="138"/>
      <c r="AX310" s="138"/>
      <c r="AY310" s="138"/>
      <c r="AZ310" s="138"/>
      <c r="BA310" s="138"/>
      <c r="BB310" s="138"/>
      <c r="BC310" s="138"/>
      <c r="BD310" s="138"/>
      <c r="BE310" s="138"/>
      <c r="BF310" s="138"/>
      <c r="BG310" s="138"/>
      <c r="BH310" s="138"/>
      <c r="BI310" s="138"/>
      <c r="BJ310" s="138"/>
      <c r="BK310" s="138"/>
      <c r="BL310" s="138"/>
      <c r="BM310" s="138"/>
      <c r="BN310" s="138"/>
      <c r="BO310" s="138"/>
      <c r="BP310" s="138"/>
      <c r="BQ310" s="138"/>
      <c r="BR310" s="138"/>
      <c r="BS310" s="138"/>
      <c r="BT310" s="138"/>
      <c r="BU310" s="138"/>
      <c r="BV310" s="138"/>
      <c r="BW310" s="138"/>
      <c r="BX310" s="138"/>
      <c r="BY310" s="138"/>
      <c r="BZ310" s="138"/>
      <c r="CA310" s="138"/>
      <c r="CB310" s="138"/>
      <c r="CC310" s="138"/>
      <c r="CD310" s="138"/>
      <c r="CE310" s="138"/>
      <c r="CF310" s="138"/>
      <c r="CG310" s="138"/>
      <c r="CH310" s="138"/>
      <c r="CI310" s="138"/>
      <c r="CJ310" s="138"/>
      <c r="CK310" s="138"/>
      <c r="CL310" s="138"/>
      <c r="CM310" s="138"/>
      <c r="CN310" s="138"/>
      <c r="CO310" s="138"/>
      <c r="CP310" s="138"/>
      <c r="CQ310" s="138"/>
      <c r="CR310" s="138"/>
      <c r="CS310" s="138"/>
      <c r="CT310" s="138"/>
      <c r="CU310" s="138"/>
      <c r="CV310" s="138"/>
      <c r="CW310" s="138"/>
      <c r="CX310" s="138"/>
      <c r="CY310" s="138"/>
      <c r="CZ310" s="138"/>
      <c r="DA310" s="138"/>
      <c r="DB310" s="138"/>
      <c r="DC310" s="138"/>
      <c r="DD310" s="138"/>
      <c r="DE310" s="138"/>
      <c r="DF310" s="138"/>
      <c r="DG310" s="138"/>
      <c r="DH310" s="138"/>
      <c r="DI310" s="138"/>
      <c r="DJ310" s="138"/>
      <c r="DK310" s="138"/>
      <c r="DL310" s="138"/>
      <c r="DM310" s="138"/>
      <c r="DN310" s="138"/>
      <c r="DO310" s="138"/>
      <c r="DP310" s="138"/>
      <c r="DQ310" s="138"/>
      <c r="DR310" s="138"/>
      <c r="DS310" s="138"/>
      <c r="DT310" s="138"/>
      <c r="DU310" s="138"/>
      <c r="DV310" s="138"/>
      <c r="DW310" s="138"/>
      <c r="DX310" s="138"/>
      <c r="DY310" s="138"/>
      <c r="DZ310" s="138"/>
      <c r="EA310" s="138"/>
      <c r="EB310" s="138"/>
      <c r="EC310" s="138"/>
      <c r="ED310" s="138"/>
      <c r="EE310" s="138"/>
      <c r="EF310" s="138"/>
      <c r="EG310" s="138"/>
      <c r="EH310" s="138"/>
      <c r="EI310" s="138"/>
      <c r="EJ310" s="138"/>
      <c r="EK310" s="138"/>
      <c r="EL310" s="138"/>
      <c r="EM310" s="138"/>
      <c r="EN310" s="138"/>
      <c r="EO310" s="138"/>
      <c r="EP310" s="138"/>
      <c r="EQ310" s="138"/>
      <c r="ER310" s="138"/>
      <c r="ES310" s="138"/>
      <c r="ET310" s="138"/>
      <c r="EU310" s="138"/>
      <c r="EV310" s="138"/>
      <c r="EW310" s="138"/>
      <c r="EX310" s="138"/>
      <c r="EY310" s="138"/>
      <c r="EZ310" s="138"/>
      <c r="FA310" s="138"/>
      <c r="FB310" s="138"/>
      <c r="FC310" s="138"/>
      <c r="FD310" s="138"/>
      <c r="FE310" s="138"/>
      <c r="FF310" s="138"/>
      <c r="FG310" s="138"/>
      <c r="FH310" s="138"/>
      <c r="FI310" s="138"/>
      <c r="FJ310" s="138"/>
      <c r="FK310" s="138"/>
      <c r="FL310" s="138"/>
      <c r="FM310" s="138"/>
      <c r="FN310" s="138"/>
      <c r="FO310" s="138"/>
      <c r="FP310" s="138"/>
      <c r="FQ310" s="138"/>
      <c r="FR310" s="138"/>
      <c r="FS310" s="138"/>
      <c r="FT310" s="138"/>
      <c r="FU310" s="138"/>
      <c r="FV310" s="138"/>
      <c r="FW310" s="138"/>
      <c r="FX310" s="138"/>
      <c r="FY310" s="138"/>
      <c r="FZ310" s="138"/>
      <c r="GA310" s="138"/>
      <c r="GB310" s="138"/>
      <c r="GC310" s="138"/>
      <c r="GD310" s="138"/>
      <c r="GE310" s="138"/>
      <c r="GF310" s="138"/>
      <c r="GG310" s="138"/>
      <c r="GH310" s="138"/>
      <c r="GI310" s="138"/>
      <c r="GJ310" s="138"/>
      <c r="GK310" s="138"/>
      <c r="GL310" s="138"/>
      <c r="GM310" s="138"/>
      <c r="GN310" s="138"/>
      <c r="GO310" s="138"/>
      <c r="GP310" s="138"/>
      <c r="GQ310" s="138"/>
      <c r="GR310" s="138"/>
      <c r="GS310" s="138"/>
      <c r="GT310" s="138"/>
      <c r="GU310" s="138"/>
      <c r="GV310" s="138"/>
      <c r="GW310" s="138"/>
      <c r="GX310" s="138"/>
      <c r="GY310" s="138"/>
      <c r="GZ310" s="138"/>
      <c r="HA310" s="138"/>
      <c r="HB310" s="138"/>
      <c r="HC310" s="138"/>
      <c r="HD310" s="138"/>
      <c r="HE310" s="138"/>
      <c r="HF310" s="138"/>
      <c r="HG310" s="138"/>
      <c r="HH310" s="138"/>
      <c r="HI310" s="138"/>
      <c r="HJ310" s="138"/>
      <c r="HK310" s="138"/>
      <c r="HL310" s="138"/>
      <c r="HM310" s="138"/>
      <c r="HN310" s="138"/>
      <c r="HO310" s="138"/>
      <c r="HP310" s="138"/>
      <c r="HQ310" s="138"/>
      <c r="HR310" s="138"/>
      <c r="HS310" s="138"/>
      <c r="HT310" s="138"/>
      <c r="HU310" s="138"/>
      <c r="HV310" s="138"/>
      <c r="HW310" s="138"/>
      <c r="HX310" s="138"/>
      <c r="HY310" s="138"/>
      <c r="HZ310" s="138"/>
      <c r="IA310" s="138"/>
      <c r="IB310" s="138"/>
      <c r="IC310" s="138"/>
      <c r="ID310" s="138"/>
      <c r="IE310" s="138"/>
      <c r="IF310" s="138"/>
      <c r="IG310" s="138"/>
      <c r="IH310" s="138"/>
      <c r="II310" s="138"/>
      <c r="IJ310" s="138"/>
      <c r="IK310" s="138"/>
      <c r="IL310" s="138"/>
      <c r="IM310" s="138"/>
      <c r="IN310" s="138"/>
      <c r="IO310" s="138"/>
      <c r="IP310" s="138"/>
      <c r="IQ310" s="138"/>
      <c r="IR310" s="138"/>
      <c r="IS310" s="138"/>
      <c r="IT310" s="138"/>
      <c r="IU310" s="138"/>
      <c r="IV310" s="138"/>
      <c r="IW310" s="138"/>
      <c r="IX310" s="138"/>
      <c r="IY310" s="138"/>
      <c r="IZ310" s="138"/>
      <c r="JA310" s="138"/>
      <c r="JB310" s="138"/>
      <c r="JC310" s="138"/>
      <c r="JD310" s="138"/>
      <c r="JE310" s="138"/>
      <c r="JF310" s="138"/>
      <c r="JG310" s="138"/>
      <c r="JH310" s="138"/>
      <c r="JI310" s="138"/>
      <c r="JJ310" s="138"/>
      <c r="JK310" s="138"/>
      <c r="JL310" s="138"/>
      <c r="JM310" s="138"/>
      <c r="JN310" s="138"/>
      <c r="JO310" s="138"/>
      <c r="JP310" s="138"/>
      <c r="JQ310" s="138"/>
      <c r="JR310" s="138"/>
      <c r="JS310" s="138"/>
      <c r="JT310" s="138"/>
      <c r="JU310" s="138"/>
      <c r="JV310" s="138"/>
      <c r="JW310" s="138"/>
      <c r="JX310" s="138"/>
      <c r="JY310" s="138"/>
      <c r="JZ310" s="138"/>
      <c r="KA310" s="138"/>
      <c r="KB310" s="138"/>
      <c r="KC310" s="138"/>
      <c r="KD310" s="138"/>
      <c r="KE310" s="138"/>
      <c r="KF310" s="138"/>
      <c r="KG310" s="138"/>
      <c r="KH310" s="138"/>
      <c r="KI310" s="138"/>
      <c r="KJ310" s="138"/>
      <c r="KK310" s="138"/>
      <c r="KL310" s="138"/>
      <c r="KM310" s="138"/>
      <c r="KN310" s="138"/>
      <c r="KO310" s="138"/>
      <c r="KP310" s="138"/>
      <c r="KQ310" s="138"/>
      <c r="KR310" s="138"/>
      <c r="KS310" s="138"/>
      <c r="KT310" s="138"/>
      <c r="KU310" s="138"/>
      <c r="KV310" s="138"/>
      <c r="KW310" s="138"/>
      <c r="KX310" s="138"/>
      <c r="KY310" s="138"/>
      <c r="KZ310" s="138"/>
      <c r="LA310" s="138"/>
      <c r="LB310" s="138"/>
      <c r="LC310" s="138"/>
      <c r="LD310" s="138"/>
      <c r="LE310" s="138"/>
      <c r="LF310" s="138"/>
      <c r="LG310" s="138"/>
      <c r="LH310" s="138"/>
      <c r="LI310" s="138"/>
      <c r="LJ310" s="138"/>
      <c r="LK310" s="138"/>
      <c r="LL310" s="138"/>
      <c r="LM310" s="138"/>
      <c r="LN310" s="138"/>
      <c r="LO310" s="138"/>
      <c r="LP310" s="138"/>
      <c r="LQ310" s="138"/>
      <c r="LR310" s="138"/>
      <c r="LS310" s="138"/>
      <c r="LT310" s="138"/>
      <c r="LU310" s="138"/>
      <c r="LV310" s="138"/>
      <c r="LW310" s="138"/>
      <c r="LX310" s="138"/>
      <c r="LY310" s="138"/>
      <c r="LZ310" s="138"/>
      <c r="MA310" s="138"/>
      <c r="MB310" s="138"/>
      <c r="MC310" s="138"/>
      <c r="MD310" s="138"/>
      <c r="ME310" s="138"/>
      <c r="MF310" s="138"/>
      <c r="MG310" s="138"/>
      <c r="MH310" s="138"/>
      <c r="MI310" s="138"/>
      <c r="MJ310" s="138"/>
      <c r="MK310" s="138"/>
      <c r="ML310" s="138"/>
      <c r="MM310" s="138"/>
      <c r="MN310" s="138"/>
      <c r="MO310" s="138"/>
      <c r="MP310" s="138"/>
      <c r="MQ310" s="138"/>
      <c r="MR310" s="138"/>
      <c r="MS310" s="138"/>
      <c r="MT310" s="138"/>
      <c r="MU310" s="138"/>
      <c r="MV310" s="138"/>
      <c r="MW310" s="138"/>
      <c r="MX310" s="138"/>
      <c r="MY310" s="138"/>
      <c r="MZ310" s="138"/>
      <c r="NA310" s="138"/>
      <c r="NB310" s="138"/>
      <c r="NC310" s="138"/>
      <c r="ND310" s="138"/>
      <c r="NE310" s="138"/>
      <c r="NF310" s="138"/>
      <c r="NG310" s="138"/>
      <c r="NH310" s="138"/>
      <c r="NI310" s="138"/>
      <c r="NJ310" s="138"/>
      <c r="NK310" s="138"/>
      <c r="NL310" s="138"/>
      <c r="NM310" s="138"/>
      <c r="NN310" s="138"/>
      <c r="NO310" s="138"/>
      <c r="NP310" s="138"/>
      <c r="NQ310" s="138"/>
      <c r="NR310" s="138"/>
      <c r="NS310" s="138"/>
      <c r="NT310" s="138"/>
      <c r="NU310" s="138"/>
      <c r="NV310" s="138"/>
      <c r="NW310" s="138"/>
      <c r="NX310" s="138"/>
      <c r="NY310" s="138"/>
      <c r="NZ310" s="138"/>
      <c r="OA310" s="138"/>
      <c r="OB310" s="138"/>
      <c r="OC310" s="138"/>
      <c r="OD310" s="138"/>
      <c r="OE310" s="138"/>
      <c r="OF310" s="138"/>
      <c r="OG310" s="138"/>
      <c r="OH310" s="138"/>
      <c r="OI310" s="138"/>
      <c r="OJ310" s="138"/>
      <c r="OK310" s="138"/>
      <c r="OL310" s="138"/>
      <c r="OM310" s="138"/>
      <c r="ON310" s="138"/>
      <c r="OO310" s="138"/>
      <c r="OP310" s="138"/>
      <c r="OQ310" s="138"/>
      <c r="OR310" s="138"/>
      <c r="OS310" s="138"/>
      <c r="OT310" s="138"/>
      <c r="OU310" s="138"/>
      <c r="OV310" s="138"/>
      <c r="OW310" s="138"/>
      <c r="OX310" s="138"/>
      <c r="OY310" s="138"/>
      <c r="OZ310" s="138"/>
      <c r="PA310" s="138"/>
      <c r="PB310" s="138"/>
      <c r="PC310" s="138"/>
      <c r="PD310" s="138"/>
      <c r="PE310" s="138"/>
      <c r="PF310" s="138"/>
      <c r="PG310" s="138"/>
      <c r="PH310" s="138"/>
      <c r="PI310" s="138"/>
      <c r="PJ310" s="138"/>
      <c r="PK310" s="138"/>
      <c r="PL310" s="138"/>
      <c r="PM310" s="138"/>
      <c r="PN310" s="138"/>
      <c r="PO310" s="138"/>
      <c r="PP310" s="138"/>
      <c r="PQ310" s="138"/>
      <c r="PR310" s="138"/>
      <c r="PS310" s="138"/>
      <c r="PT310" s="138"/>
      <c r="PU310" s="138"/>
      <c r="PV310" s="138"/>
      <c r="PW310" s="138"/>
      <c r="PX310" s="138"/>
      <c r="PY310" s="138"/>
      <c r="PZ310" s="138"/>
      <c r="QA310" s="138"/>
      <c r="QB310" s="138"/>
      <c r="QC310" s="138"/>
      <c r="QD310" s="138"/>
      <c r="QE310" s="138"/>
      <c r="QF310" s="138"/>
      <c r="QG310" s="138"/>
      <c r="QH310" s="138"/>
      <c r="QI310" s="138"/>
      <c r="QJ310" s="138"/>
      <c r="QK310" s="138"/>
      <c r="QL310" s="138"/>
      <c r="QM310" s="138"/>
      <c r="QN310" s="138"/>
      <c r="QO310" s="138"/>
      <c r="QP310" s="138"/>
      <c r="QQ310" s="138"/>
      <c r="QR310" s="138"/>
      <c r="QS310" s="138"/>
      <c r="QT310" s="138"/>
      <c r="QU310" s="138"/>
      <c r="QV310" s="138"/>
      <c r="QW310" s="138"/>
      <c r="QX310" s="138"/>
      <c r="QY310" s="138"/>
      <c r="QZ310" s="138"/>
      <c r="RA310" s="138"/>
      <c r="RB310" s="138"/>
      <c r="RC310" s="138"/>
      <c r="RD310" s="138"/>
      <c r="RE310" s="138"/>
      <c r="RF310" s="138"/>
      <c r="RG310" s="138"/>
      <c r="RH310" s="138"/>
      <c r="RI310" s="138"/>
      <c r="RJ310" s="138"/>
      <c r="RK310" s="138"/>
      <c r="RL310" s="138"/>
      <c r="RM310" s="138"/>
      <c r="RN310" s="138"/>
      <c r="RO310" s="138"/>
      <c r="RP310" s="138"/>
      <c r="RQ310" s="138"/>
      <c r="RR310" s="138"/>
      <c r="RS310" s="138"/>
      <c r="RT310" s="138"/>
      <c r="RU310" s="138"/>
      <c r="RV310" s="138"/>
      <c r="RW310" s="138"/>
      <c r="RX310" s="138"/>
      <c r="RY310" s="138"/>
      <c r="RZ310" s="138"/>
      <c r="SA310" s="138"/>
      <c r="SB310" s="138"/>
      <c r="SC310" s="138"/>
      <c r="SD310" s="138"/>
      <c r="SE310" s="138"/>
      <c r="SF310" s="138"/>
      <c r="SG310" s="138"/>
      <c r="SH310" s="138"/>
      <c r="SI310" s="138"/>
      <c r="SJ310" s="138"/>
      <c r="SK310" s="138"/>
      <c r="SL310" s="138"/>
      <c r="SM310" s="138"/>
      <c r="SN310" s="138"/>
      <c r="SO310" s="138"/>
      <c r="SP310" s="138"/>
      <c r="SQ310" s="138"/>
      <c r="SR310" s="138"/>
      <c r="SS310" s="138"/>
      <c r="ST310" s="138"/>
      <c r="SU310" s="138"/>
      <c r="SV310" s="138"/>
      <c r="SW310" s="138"/>
      <c r="SX310" s="138"/>
      <c r="SY310" s="138"/>
      <c r="SZ310" s="138"/>
      <c r="TA310" s="138"/>
      <c r="TB310" s="138"/>
      <c r="TC310" s="138"/>
      <c r="TD310" s="138"/>
      <c r="TE310" s="138"/>
      <c r="TF310" s="138"/>
      <c r="TG310" s="138"/>
      <c r="TH310" s="138"/>
      <c r="TI310" s="138"/>
      <c r="TJ310" s="138"/>
      <c r="TK310" s="138"/>
      <c r="TL310" s="138"/>
      <c r="TM310" s="138"/>
      <c r="TN310" s="138"/>
      <c r="TO310" s="138"/>
      <c r="TP310" s="138"/>
      <c r="TQ310" s="138"/>
      <c r="TR310" s="138"/>
      <c r="TS310" s="138"/>
      <c r="TT310" s="138"/>
      <c r="TU310" s="138"/>
      <c r="TV310" s="138"/>
      <c r="TW310" s="138"/>
      <c r="TX310" s="138"/>
      <c r="TY310" s="138"/>
      <c r="TZ310" s="138"/>
      <c r="UA310" s="138"/>
      <c r="UB310" s="138"/>
      <c r="UC310" s="138"/>
      <c r="UD310" s="138"/>
      <c r="UE310" s="138"/>
      <c r="UF310" s="138"/>
      <c r="UG310" s="138"/>
      <c r="UH310" s="138"/>
      <c r="UI310" s="138"/>
      <c r="UJ310" s="138"/>
      <c r="UK310" s="138"/>
      <c r="UL310" s="138"/>
      <c r="UM310" s="138"/>
      <c r="UN310" s="138"/>
      <c r="UO310" s="138"/>
      <c r="UP310" s="138"/>
      <c r="UQ310" s="138"/>
      <c r="UR310" s="138"/>
      <c r="US310" s="138"/>
      <c r="UT310" s="138"/>
      <c r="UU310" s="138"/>
      <c r="UV310" s="138"/>
      <c r="UW310" s="138"/>
      <c r="UX310" s="138"/>
      <c r="UY310" s="138"/>
      <c r="UZ310" s="138"/>
      <c r="VA310" s="138"/>
      <c r="VB310" s="138"/>
      <c r="VC310" s="138"/>
      <c r="VD310" s="138"/>
      <c r="VE310" s="138"/>
      <c r="VF310" s="138"/>
      <c r="VG310" s="138"/>
      <c r="VH310" s="138"/>
      <c r="VI310" s="138"/>
      <c r="VJ310" s="138"/>
      <c r="VK310" s="138"/>
      <c r="VL310" s="138"/>
      <c r="VM310" s="138"/>
      <c r="VN310" s="138"/>
      <c r="VO310" s="138"/>
      <c r="VP310" s="138"/>
      <c r="VQ310" s="138"/>
      <c r="VR310" s="138"/>
      <c r="VS310" s="138"/>
      <c r="VT310" s="138"/>
      <c r="VU310" s="138"/>
      <c r="VV310" s="138"/>
      <c r="VW310" s="138"/>
      <c r="VX310" s="138"/>
      <c r="VY310" s="138"/>
      <c r="VZ310" s="138"/>
      <c r="WA310" s="138"/>
      <c r="WB310" s="138"/>
      <c r="WC310" s="138"/>
      <c r="WD310" s="138"/>
      <c r="WE310" s="138"/>
      <c r="WF310" s="138"/>
      <c r="WG310" s="138"/>
      <c r="WH310" s="138"/>
      <c r="WI310" s="138"/>
      <c r="WJ310" s="138"/>
      <c r="WK310" s="138"/>
      <c r="WL310" s="138"/>
      <c r="WM310" s="138"/>
      <c r="WN310" s="138"/>
      <c r="WO310" s="138"/>
      <c r="WP310" s="138"/>
      <c r="WQ310" s="138"/>
      <c r="WR310" s="138"/>
      <c r="WS310" s="138"/>
      <c r="WT310" s="138"/>
      <c r="WU310" s="138"/>
      <c r="WV310" s="138"/>
      <c r="WW310" s="138"/>
      <c r="WX310" s="138"/>
      <c r="WY310" s="138"/>
      <c r="WZ310" s="138"/>
      <c r="XA310" s="138"/>
      <c r="XB310" s="138"/>
      <c r="XC310" s="138"/>
      <c r="XD310" s="138"/>
      <c r="XE310" s="138"/>
      <c r="XF310" s="138"/>
      <c r="XG310" s="138"/>
      <c r="XH310" s="138"/>
      <c r="XI310" s="138"/>
      <c r="XJ310" s="138"/>
      <c r="XK310" s="138"/>
      <c r="XL310" s="138"/>
      <c r="XM310" s="138"/>
      <c r="XN310" s="138"/>
      <c r="XO310" s="138"/>
      <c r="XP310" s="138"/>
      <c r="XQ310" s="138"/>
      <c r="XR310" s="138"/>
      <c r="XS310" s="138"/>
      <c r="XT310" s="138"/>
      <c r="XU310" s="138"/>
      <c r="XV310" s="138"/>
      <c r="XW310" s="138"/>
      <c r="XX310" s="138"/>
      <c r="XY310" s="138"/>
      <c r="XZ310" s="138"/>
      <c r="YA310" s="138"/>
      <c r="YB310" s="138"/>
      <c r="YC310" s="138"/>
      <c r="YD310" s="138"/>
      <c r="YE310" s="138"/>
      <c r="YF310" s="138"/>
      <c r="YG310" s="138"/>
      <c r="YH310" s="138"/>
      <c r="YI310" s="138"/>
      <c r="YJ310" s="138"/>
      <c r="YK310" s="138"/>
      <c r="YL310" s="138"/>
      <c r="YM310" s="138"/>
      <c r="YN310" s="138"/>
      <c r="YO310" s="138"/>
      <c r="YP310" s="138"/>
      <c r="YQ310" s="138"/>
      <c r="YR310" s="138"/>
      <c r="YS310" s="138"/>
      <c r="YT310" s="138"/>
      <c r="YU310" s="138"/>
      <c r="YV310" s="138"/>
      <c r="YW310" s="138"/>
      <c r="YX310" s="138"/>
      <c r="YY310" s="138"/>
      <c r="YZ310" s="138"/>
      <c r="ZA310" s="138"/>
      <c r="ZB310" s="138"/>
      <c r="ZC310" s="138"/>
      <c r="ZD310" s="138"/>
      <c r="ZE310" s="138"/>
      <c r="ZF310" s="138"/>
      <c r="ZG310" s="138"/>
      <c r="ZH310" s="138"/>
      <c r="ZI310" s="138"/>
      <c r="ZJ310" s="138"/>
      <c r="ZK310" s="138"/>
      <c r="ZL310" s="138"/>
      <c r="ZM310" s="138"/>
      <c r="ZN310" s="138"/>
      <c r="ZO310" s="138"/>
      <c r="ZP310" s="138"/>
      <c r="ZQ310" s="138"/>
      <c r="ZR310" s="138"/>
      <c r="ZS310" s="138"/>
      <c r="ZT310" s="138"/>
      <c r="ZU310" s="138"/>
      <c r="ZV310" s="138"/>
      <c r="ZW310" s="138"/>
      <c r="ZX310" s="138"/>
      <c r="ZY310" s="138"/>
      <c r="ZZ310" s="138"/>
      <c r="AAA310" s="138"/>
      <c r="AAB310" s="138"/>
      <c r="AAC310" s="138"/>
      <c r="AAD310" s="138"/>
      <c r="AAE310" s="138"/>
      <c r="AAF310" s="138"/>
      <c r="AAG310" s="138"/>
      <c r="AAH310" s="138"/>
      <c r="AAI310" s="138"/>
      <c r="AAJ310" s="138"/>
      <c r="AAK310" s="138"/>
      <c r="AAL310" s="138"/>
      <c r="AAM310" s="138"/>
      <c r="AAN310" s="138"/>
      <c r="AAO310" s="138"/>
      <c r="AAP310" s="138"/>
      <c r="AAQ310" s="138"/>
      <c r="AAR310" s="138"/>
      <c r="AAS310" s="138"/>
      <c r="AAT310" s="138"/>
      <c r="AAU310" s="138"/>
      <c r="AAV310" s="138"/>
      <c r="AAW310" s="138"/>
      <c r="AAX310" s="138"/>
      <c r="AAY310" s="138"/>
      <c r="AAZ310" s="138"/>
      <c r="ABA310" s="138"/>
      <c r="ABB310" s="138"/>
      <c r="ABC310" s="138"/>
      <c r="ABD310" s="138"/>
      <c r="ABE310" s="138"/>
      <c r="ABF310" s="138"/>
      <c r="ABG310" s="138"/>
      <c r="ABH310" s="138"/>
      <c r="ABI310" s="138"/>
      <c r="ABJ310" s="138"/>
      <c r="ABK310" s="138"/>
      <c r="ABL310" s="138"/>
      <c r="ABM310" s="138"/>
      <c r="ABN310" s="138"/>
      <c r="ABO310" s="138"/>
      <c r="ABP310" s="138"/>
      <c r="ABQ310" s="138"/>
      <c r="ABR310" s="138"/>
      <c r="ABS310" s="138"/>
      <c r="ABT310" s="138"/>
      <c r="ABU310" s="138"/>
      <c r="ABV310" s="138"/>
      <c r="ABW310" s="138"/>
      <c r="ABX310" s="138"/>
      <c r="ABY310" s="138"/>
      <c r="ABZ310" s="138"/>
      <c r="ACA310" s="138"/>
      <c r="ACB310" s="138"/>
      <c r="ACC310" s="138"/>
      <c r="ACD310" s="138"/>
      <c r="ACE310" s="138"/>
      <c r="ACF310" s="138"/>
      <c r="ACG310" s="138"/>
      <c r="ACH310" s="138"/>
      <c r="ACI310" s="138"/>
      <c r="ACJ310" s="138"/>
      <c r="ACK310" s="138"/>
      <c r="ACL310" s="138"/>
      <c r="ACM310" s="138"/>
      <c r="ACN310" s="138"/>
      <c r="ACO310" s="138"/>
      <c r="ACP310" s="138"/>
      <c r="ACQ310" s="138"/>
      <c r="ACR310" s="138"/>
      <c r="ACS310" s="138"/>
      <c r="ACT310" s="138"/>
      <c r="ACU310" s="138"/>
      <c r="ACV310" s="138"/>
      <c r="ACW310" s="138"/>
      <c r="ACX310" s="138"/>
      <c r="ACY310" s="138"/>
      <c r="ACZ310" s="138"/>
      <c r="ADA310" s="138"/>
      <c r="ADB310" s="138"/>
      <c r="ADC310" s="138"/>
      <c r="ADD310" s="138"/>
      <c r="ADE310" s="138"/>
      <c r="ADF310" s="138"/>
      <c r="ADG310" s="138"/>
      <c r="ADH310" s="138"/>
      <c r="ADI310" s="138"/>
      <c r="ADJ310" s="138"/>
      <c r="ADK310" s="138"/>
      <c r="ADL310" s="138"/>
      <c r="ADM310" s="138"/>
      <c r="ADN310" s="138"/>
      <c r="ADO310" s="138"/>
      <c r="ADP310" s="138"/>
      <c r="ADQ310" s="138"/>
      <c r="ADR310" s="138"/>
      <c r="ADS310" s="138"/>
      <c r="ADT310" s="138"/>
      <c r="ADU310" s="138"/>
      <c r="ADV310" s="138"/>
      <c r="ADW310" s="138"/>
      <c r="ADX310" s="138"/>
      <c r="ADY310" s="138"/>
      <c r="ADZ310" s="138"/>
      <c r="AEA310" s="138"/>
      <c r="AEB310" s="138"/>
      <c r="AEC310" s="138"/>
      <c r="AED310" s="138"/>
      <c r="AEE310" s="138"/>
      <c r="AEF310" s="138"/>
      <c r="AEG310" s="138"/>
      <c r="AEH310" s="138"/>
      <c r="AEI310" s="138"/>
      <c r="AEJ310" s="138"/>
      <c r="AEK310" s="138"/>
      <c r="AEL310" s="138"/>
      <c r="AEM310" s="138"/>
      <c r="AEN310" s="138"/>
      <c r="AEO310" s="138"/>
      <c r="AEP310" s="138"/>
      <c r="AEQ310" s="138"/>
      <c r="AER310" s="138"/>
      <c r="AES310" s="138"/>
      <c r="AET310" s="138"/>
      <c r="AEU310" s="138"/>
      <c r="AEV310" s="138"/>
      <c r="AEW310" s="138"/>
      <c r="AEX310" s="138"/>
      <c r="AEY310" s="138"/>
      <c r="AEZ310" s="138"/>
      <c r="AFA310" s="138"/>
      <c r="AFB310" s="138"/>
      <c r="AFC310" s="138"/>
      <c r="AFD310" s="138"/>
      <c r="AFE310" s="138"/>
      <c r="AFF310" s="138"/>
      <c r="AFG310" s="138"/>
      <c r="AFH310" s="138"/>
      <c r="AFI310" s="138"/>
      <c r="AFJ310" s="138"/>
      <c r="AFK310" s="138"/>
      <c r="AFL310" s="138"/>
      <c r="AFM310" s="138"/>
      <c r="AFN310" s="138"/>
      <c r="AFO310" s="138"/>
      <c r="AFP310" s="138"/>
      <c r="AFQ310" s="138"/>
      <c r="AFR310" s="138"/>
      <c r="AFS310" s="138"/>
      <c r="AFT310" s="138"/>
      <c r="AFU310" s="138"/>
      <c r="AFV310" s="138"/>
      <c r="AFW310" s="138"/>
      <c r="AFX310" s="138"/>
      <c r="AFY310" s="138"/>
      <c r="AFZ310" s="138"/>
      <c r="AGA310" s="138"/>
      <c r="AGB310" s="138"/>
      <c r="AGC310" s="138"/>
      <c r="AGD310" s="138"/>
      <c r="AGE310" s="138"/>
      <c r="AGF310" s="138"/>
      <c r="AGG310" s="138"/>
      <c r="AGH310" s="138"/>
      <c r="AGI310" s="138"/>
      <c r="AGJ310" s="138"/>
      <c r="AGK310" s="138"/>
      <c r="AGL310" s="138"/>
      <c r="AGM310" s="138"/>
      <c r="AGN310" s="138"/>
      <c r="AGO310" s="138"/>
      <c r="AGP310" s="138"/>
      <c r="AGQ310" s="138"/>
      <c r="AGR310" s="138"/>
      <c r="AGS310" s="138"/>
      <c r="AGT310" s="138"/>
      <c r="AGU310" s="138"/>
      <c r="AGV310" s="138"/>
      <c r="AGW310" s="138"/>
      <c r="AGX310" s="138"/>
      <c r="AGY310" s="138"/>
      <c r="AGZ310" s="138"/>
      <c r="AHA310" s="138"/>
      <c r="AHB310" s="138"/>
      <c r="AHC310" s="138"/>
      <c r="AHD310" s="138"/>
      <c r="AHE310" s="138"/>
      <c r="AHF310" s="138"/>
      <c r="AHG310" s="138"/>
      <c r="AHH310" s="138"/>
      <c r="AHI310" s="138"/>
      <c r="AHJ310" s="138"/>
      <c r="AHK310" s="138"/>
      <c r="AHL310" s="138"/>
      <c r="AHM310" s="138"/>
      <c r="AHN310" s="138"/>
      <c r="AHO310" s="138"/>
      <c r="AHP310" s="138"/>
      <c r="AHQ310" s="138"/>
      <c r="AHR310" s="138"/>
      <c r="AHS310" s="138"/>
      <c r="AHT310" s="138"/>
      <c r="AHU310" s="138"/>
      <c r="AHV310" s="138"/>
      <c r="AHW310" s="138"/>
      <c r="AHX310" s="138"/>
      <c r="AHY310" s="138"/>
      <c r="AHZ310" s="138"/>
      <c r="AIA310" s="138"/>
      <c r="AIB310" s="138"/>
      <c r="AIC310" s="138"/>
      <c r="AID310" s="138"/>
      <c r="AIE310" s="138"/>
      <c r="AIF310" s="138"/>
      <c r="AIG310" s="138"/>
      <c r="AIH310" s="138"/>
      <c r="AII310" s="138"/>
      <c r="AIJ310" s="138"/>
      <c r="AIK310" s="138"/>
      <c r="AIL310" s="138"/>
      <c r="AIM310" s="138"/>
      <c r="AIN310" s="138"/>
      <c r="AIO310" s="138"/>
      <c r="AIP310" s="138"/>
      <c r="AIQ310" s="138"/>
      <c r="AIR310" s="138"/>
      <c r="AIS310" s="138"/>
      <c r="AIT310" s="138"/>
      <c r="AIU310" s="138"/>
      <c r="AIV310" s="138"/>
      <c r="AIW310" s="138"/>
      <c r="AIX310" s="138"/>
      <c r="AIY310" s="138"/>
      <c r="AIZ310" s="138"/>
      <c r="AJA310" s="138"/>
      <c r="AJB310" s="138"/>
      <c r="AJC310" s="138"/>
      <c r="AJD310" s="138"/>
      <c r="AJE310" s="138"/>
      <c r="AJF310" s="138"/>
      <c r="AJG310" s="138"/>
      <c r="AJH310" s="138"/>
      <c r="AJI310" s="138"/>
      <c r="AJJ310" s="138"/>
      <c r="AJK310" s="138"/>
      <c r="AJL310" s="138"/>
      <c r="AJM310" s="138"/>
      <c r="AJN310" s="138"/>
      <c r="AJO310" s="138"/>
      <c r="AJP310" s="138"/>
      <c r="AJQ310" s="138"/>
      <c r="AJR310" s="138"/>
      <c r="AJS310" s="138"/>
      <c r="AJT310" s="138"/>
      <c r="AJU310" s="138"/>
      <c r="AJV310" s="138"/>
      <c r="AJW310" s="138"/>
      <c r="AJX310" s="138"/>
      <c r="AJY310" s="138"/>
      <c r="AJZ310" s="138"/>
      <c r="AKA310" s="138"/>
      <c r="AKB310" s="138"/>
      <c r="AKC310" s="138"/>
      <c r="AKD310" s="138"/>
      <c r="AKE310" s="138"/>
      <c r="AKF310" s="138"/>
      <c r="AKG310" s="138"/>
      <c r="AKH310" s="138"/>
      <c r="AKI310" s="138"/>
      <c r="AKJ310" s="138"/>
      <c r="AKK310" s="138"/>
      <c r="AKL310" s="138"/>
      <c r="AKM310" s="138"/>
      <c r="AKN310" s="138"/>
      <c r="AKO310" s="138"/>
      <c r="AKP310" s="138"/>
      <c r="AKQ310" s="138"/>
      <c r="AKR310" s="138"/>
      <c r="AKS310" s="138"/>
      <c r="AKT310" s="138"/>
      <c r="AKU310" s="138"/>
      <c r="AKV310" s="138"/>
      <c r="AKW310" s="138"/>
      <c r="AKX310" s="138"/>
      <c r="AKY310" s="138"/>
      <c r="AKZ310" s="138"/>
      <c r="ALA310" s="138"/>
      <c r="ALB310" s="138"/>
      <c r="ALC310" s="138"/>
      <c r="ALD310" s="138"/>
      <c r="ALE310" s="138"/>
      <c r="ALF310" s="138"/>
      <c r="ALG310" s="138"/>
      <c r="ALH310" s="138"/>
      <c r="ALI310" s="138"/>
      <c r="ALJ310" s="138"/>
      <c r="ALK310" s="138"/>
      <c r="ALL310" s="138"/>
      <c r="ALM310" s="138"/>
      <c r="ALN310" s="138"/>
      <c r="ALO310" s="138"/>
      <c r="ALP310" s="138"/>
      <c r="ALQ310" s="138"/>
      <c r="ALR310" s="138"/>
      <c r="ALS310" s="138"/>
      <c r="ALT310" s="138"/>
      <c r="ALU310" s="138"/>
      <c r="ALV310" s="138"/>
      <c r="ALW310" s="138"/>
      <c r="ALX310" s="138"/>
      <c r="ALY310" s="138"/>
      <c r="ALZ310" s="138"/>
      <c r="AMA310" s="138"/>
      <c r="AMB310" s="138"/>
      <c r="AMC310" s="138"/>
      <c r="AMD310" s="138"/>
      <c r="AME310" s="138"/>
      <c r="AMF310" s="138"/>
      <c r="AMG310" s="138"/>
      <c r="AMH310" s="138"/>
      <c r="AMI310" s="138"/>
      <c r="AMJ310" s="138"/>
      <c r="AMK310" s="138"/>
    </row>
    <row r="311" spans="1:1025" s="140" customFormat="1">
      <c r="A311" s="210"/>
      <c r="B311" s="106"/>
      <c r="C311" s="137"/>
      <c r="D311" s="137"/>
      <c r="E311" s="137"/>
      <c r="F311" s="138"/>
      <c r="G311" s="138"/>
      <c r="H311" s="138"/>
      <c r="I311" s="138"/>
      <c r="J311" s="139"/>
      <c r="K311" s="138"/>
      <c r="M311" s="138"/>
      <c r="N311" s="138"/>
      <c r="O311" s="138"/>
      <c r="P311" s="138"/>
      <c r="Q311" s="138"/>
      <c r="R311" s="138"/>
      <c r="S311" s="138"/>
      <c r="T311" s="138"/>
      <c r="U311" s="138"/>
      <c r="V311" s="138"/>
      <c r="W311" s="138"/>
      <c r="X311" s="138"/>
      <c r="Y311" s="138"/>
      <c r="Z311" s="138"/>
      <c r="AA311" s="138"/>
      <c r="AB311" s="138"/>
      <c r="AC311" s="138"/>
      <c r="AD311" s="138"/>
      <c r="AE311" s="138"/>
      <c r="AF311" s="138"/>
      <c r="AG311" s="138"/>
      <c r="AH311" s="138"/>
      <c r="AI311" s="138"/>
      <c r="AJ311" s="138"/>
      <c r="AK311" s="138"/>
      <c r="AL311" s="138"/>
      <c r="AM311" s="138"/>
      <c r="AN311" s="138"/>
      <c r="AO311" s="138"/>
      <c r="AP311" s="138"/>
      <c r="AQ311" s="138"/>
      <c r="AR311" s="138"/>
      <c r="AS311" s="138"/>
      <c r="AT311" s="138"/>
      <c r="AU311" s="138"/>
      <c r="AV311" s="138"/>
      <c r="AW311" s="138"/>
      <c r="AX311" s="138"/>
      <c r="AY311" s="138"/>
      <c r="AZ311" s="138"/>
      <c r="BA311" s="138"/>
      <c r="BB311" s="138"/>
      <c r="BC311" s="138"/>
      <c r="BD311" s="138"/>
      <c r="BE311" s="138"/>
      <c r="BF311" s="138"/>
      <c r="BG311" s="138"/>
      <c r="BH311" s="138"/>
      <c r="BI311" s="138"/>
      <c r="BJ311" s="138"/>
      <c r="BK311" s="138"/>
      <c r="BL311" s="138"/>
      <c r="BM311" s="138"/>
      <c r="BN311" s="138"/>
      <c r="BO311" s="138"/>
      <c r="BP311" s="138"/>
      <c r="BQ311" s="138"/>
      <c r="BR311" s="138"/>
      <c r="BS311" s="138"/>
      <c r="BT311" s="138"/>
      <c r="BU311" s="138"/>
      <c r="BV311" s="138"/>
      <c r="BW311" s="138"/>
      <c r="BX311" s="138"/>
      <c r="BY311" s="138"/>
      <c r="BZ311" s="138"/>
      <c r="CA311" s="138"/>
      <c r="CB311" s="138"/>
      <c r="CC311" s="138"/>
      <c r="CD311" s="138"/>
      <c r="CE311" s="138"/>
      <c r="CF311" s="138"/>
      <c r="CG311" s="138"/>
      <c r="CH311" s="138"/>
      <c r="CI311" s="138"/>
      <c r="CJ311" s="138"/>
      <c r="CK311" s="138"/>
      <c r="CL311" s="138"/>
      <c r="CM311" s="138"/>
      <c r="CN311" s="138"/>
      <c r="CO311" s="138"/>
      <c r="CP311" s="138"/>
      <c r="CQ311" s="138"/>
      <c r="CR311" s="138"/>
      <c r="CS311" s="138"/>
      <c r="CT311" s="138"/>
      <c r="CU311" s="138"/>
      <c r="CV311" s="138"/>
      <c r="CW311" s="138"/>
      <c r="CX311" s="138"/>
      <c r="CY311" s="138"/>
      <c r="CZ311" s="138"/>
      <c r="DA311" s="138"/>
      <c r="DB311" s="138"/>
      <c r="DC311" s="138"/>
      <c r="DD311" s="138"/>
      <c r="DE311" s="138"/>
      <c r="DF311" s="138"/>
      <c r="DG311" s="138"/>
      <c r="DH311" s="138"/>
      <c r="DI311" s="138"/>
      <c r="DJ311" s="138"/>
      <c r="DK311" s="138"/>
      <c r="DL311" s="138"/>
      <c r="DM311" s="138"/>
      <c r="DN311" s="138"/>
      <c r="DO311" s="138"/>
      <c r="DP311" s="138"/>
      <c r="DQ311" s="138"/>
      <c r="DR311" s="138"/>
      <c r="DS311" s="138"/>
      <c r="DT311" s="138"/>
      <c r="DU311" s="138"/>
      <c r="DV311" s="138"/>
      <c r="DW311" s="138"/>
      <c r="DX311" s="138"/>
      <c r="DY311" s="138"/>
      <c r="DZ311" s="138"/>
      <c r="EA311" s="138"/>
      <c r="EB311" s="138"/>
      <c r="EC311" s="138"/>
      <c r="ED311" s="138"/>
      <c r="EE311" s="138"/>
      <c r="EF311" s="138"/>
      <c r="EG311" s="138"/>
      <c r="EH311" s="138"/>
      <c r="EI311" s="138"/>
      <c r="EJ311" s="138"/>
      <c r="EK311" s="138"/>
      <c r="EL311" s="138"/>
      <c r="EM311" s="138"/>
      <c r="EN311" s="138"/>
      <c r="EO311" s="138"/>
      <c r="EP311" s="138"/>
      <c r="EQ311" s="138"/>
      <c r="ER311" s="138"/>
      <c r="ES311" s="138"/>
      <c r="ET311" s="138"/>
      <c r="EU311" s="138"/>
      <c r="EV311" s="138"/>
      <c r="EW311" s="138"/>
      <c r="EX311" s="138"/>
      <c r="EY311" s="138"/>
      <c r="EZ311" s="138"/>
      <c r="FA311" s="138"/>
      <c r="FB311" s="138"/>
      <c r="FC311" s="138"/>
      <c r="FD311" s="138"/>
      <c r="FE311" s="138"/>
      <c r="FF311" s="138"/>
      <c r="FG311" s="138"/>
      <c r="FH311" s="138"/>
      <c r="FI311" s="138"/>
      <c r="FJ311" s="138"/>
      <c r="FK311" s="138"/>
      <c r="FL311" s="138"/>
      <c r="FM311" s="138"/>
      <c r="FN311" s="138"/>
      <c r="FO311" s="138"/>
      <c r="FP311" s="138"/>
      <c r="FQ311" s="138"/>
      <c r="FR311" s="138"/>
      <c r="FS311" s="138"/>
      <c r="FT311" s="138"/>
      <c r="FU311" s="138"/>
      <c r="FV311" s="138"/>
      <c r="FW311" s="138"/>
      <c r="FX311" s="138"/>
      <c r="FY311" s="138"/>
      <c r="FZ311" s="138"/>
      <c r="GA311" s="138"/>
      <c r="GB311" s="138"/>
      <c r="GC311" s="138"/>
      <c r="GD311" s="138"/>
      <c r="GE311" s="138"/>
      <c r="GF311" s="138"/>
      <c r="GG311" s="138"/>
      <c r="GH311" s="138"/>
      <c r="GI311" s="138"/>
      <c r="GJ311" s="138"/>
      <c r="GK311" s="138"/>
      <c r="GL311" s="138"/>
      <c r="GM311" s="138"/>
      <c r="GN311" s="138"/>
      <c r="GO311" s="138"/>
      <c r="GP311" s="138"/>
      <c r="GQ311" s="138"/>
      <c r="GR311" s="138"/>
      <c r="GS311" s="138"/>
      <c r="GT311" s="138"/>
      <c r="GU311" s="138"/>
      <c r="GV311" s="138"/>
      <c r="GW311" s="138"/>
      <c r="GX311" s="138"/>
      <c r="GY311" s="138"/>
      <c r="GZ311" s="138"/>
      <c r="HA311" s="138"/>
      <c r="HB311" s="138"/>
      <c r="HC311" s="138"/>
      <c r="HD311" s="138"/>
      <c r="HE311" s="138"/>
      <c r="HF311" s="138"/>
      <c r="HG311" s="138"/>
      <c r="HH311" s="138"/>
      <c r="HI311" s="138"/>
      <c r="HJ311" s="138"/>
      <c r="HK311" s="138"/>
      <c r="HL311" s="138"/>
      <c r="HM311" s="138"/>
      <c r="HN311" s="138"/>
      <c r="HO311" s="138"/>
      <c r="HP311" s="138"/>
      <c r="HQ311" s="138"/>
      <c r="HR311" s="138"/>
      <c r="HS311" s="138"/>
      <c r="HT311" s="138"/>
      <c r="HU311" s="138"/>
      <c r="HV311" s="138"/>
      <c r="HW311" s="138"/>
      <c r="HX311" s="138"/>
      <c r="HY311" s="138"/>
      <c r="HZ311" s="138"/>
      <c r="IA311" s="138"/>
      <c r="IB311" s="138"/>
      <c r="IC311" s="138"/>
      <c r="ID311" s="138"/>
      <c r="IE311" s="138"/>
      <c r="IF311" s="138"/>
      <c r="IG311" s="138"/>
      <c r="IH311" s="138"/>
      <c r="II311" s="138"/>
      <c r="IJ311" s="138"/>
      <c r="IK311" s="138"/>
      <c r="IL311" s="138"/>
      <c r="IM311" s="138"/>
      <c r="IN311" s="138"/>
      <c r="IO311" s="138"/>
      <c r="IP311" s="138"/>
      <c r="IQ311" s="138"/>
      <c r="IR311" s="138"/>
      <c r="IS311" s="138"/>
      <c r="IT311" s="138"/>
      <c r="IU311" s="138"/>
      <c r="IV311" s="138"/>
      <c r="IW311" s="138"/>
      <c r="IX311" s="138"/>
      <c r="IY311" s="138"/>
      <c r="IZ311" s="138"/>
      <c r="JA311" s="138"/>
      <c r="JB311" s="138"/>
      <c r="JC311" s="138"/>
      <c r="JD311" s="138"/>
      <c r="JE311" s="138"/>
      <c r="JF311" s="138"/>
      <c r="JG311" s="138"/>
      <c r="JH311" s="138"/>
      <c r="JI311" s="138"/>
      <c r="JJ311" s="138"/>
      <c r="JK311" s="138"/>
      <c r="JL311" s="138"/>
      <c r="JM311" s="138"/>
      <c r="JN311" s="138"/>
      <c r="JO311" s="138"/>
      <c r="JP311" s="138"/>
      <c r="JQ311" s="138"/>
      <c r="JR311" s="138"/>
      <c r="JS311" s="138"/>
      <c r="JT311" s="138"/>
      <c r="JU311" s="138"/>
      <c r="JV311" s="138"/>
      <c r="JW311" s="138"/>
      <c r="JX311" s="138"/>
      <c r="JY311" s="138"/>
      <c r="JZ311" s="138"/>
      <c r="KA311" s="138"/>
      <c r="KB311" s="138"/>
      <c r="KC311" s="138"/>
      <c r="KD311" s="138"/>
      <c r="KE311" s="138"/>
      <c r="KF311" s="138"/>
      <c r="KG311" s="138"/>
      <c r="KH311" s="138"/>
      <c r="KI311" s="138"/>
      <c r="KJ311" s="138"/>
      <c r="KK311" s="138"/>
      <c r="KL311" s="138"/>
      <c r="KM311" s="138"/>
      <c r="KN311" s="138"/>
      <c r="KO311" s="138"/>
      <c r="KP311" s="138"/>
      <c r="KQ311" s="138"/>
      <c r="KR311" s="138"/>
      <c r="KS311" s="138"/>
      <c r="KT311" s="138"/>
      <c r="KU311" s="138"/>
      <c r="KV311" s="138"/>
      <c r="KW311" s="138"/>
      <c r="KX311" s="138"/>
      <c r="KY311" s="138"/>
      <c r="KZ311" s="138"/>
      <c r="LA311" s="138"/>
      <c r="LB311" s="138"/>
      <c r="LC311" s="138"/>
      <c r="LD311" s="138"/>
      <c r="LE311" s="138"/>
      <c r="LF311" s="138"/>
      <c r="LG311" s="138"/>
      <c r="LH311" s="138"/>
      <c r="LI311" s="138"/>
      <c r="LJ311" s="138"/>
      <c r="LK311" s="138"/>
      <c r="LL311" s="138"/>
      <c r="LM311" s="138"/>
      <c r="LN311" s="138"/>
      <c r="LO311" s="138"/>
      <c r="LP311" s="138"/>
      <c r="LQ311" s="138"/>
      <c r="LR311" s="138"/>
      <c r="LS311" s="138"/>
      <c r="LT311" s="138"/>
      <c r="LU311" s="138"/>
      <c r="LV311" s="138"/>
      <c r="LW311" s="138"/>
      <c r="LX311" s="138"/>
      <c r="LY311" s="138"/>
      <c r="LZ311" s="138"/>
      <c r="MA311" s="138"/>
      <c r="MB311" s="138"/>
      <c r="MC311" s="138"/>
      <c r="MD311" s="138"/>
      <c r="ME311" s="138"/>
      <c r="MF311" s="138"/>
      <c r="MG311" s="138"/>
      <c r="MH311" s="138"/>
      <c r="MI311" s="138"/>
      <c r="MJ311" s="138"/>
      <c r="MK311" s="138"/>
      <c r="ML311" s="138"/>
      <c r="MM311" s="138"/>
      <c r="MN311" s="138"/>
      <c r="MO311" s="138"/>
      <c r="MP311" s="138"/>
      <c r="MQ311" s="138"/>
      <c r="MR311" s="138"/>
      <c r="MS311" s="138"/>
      <c r="MT311" s="138"/>
      <c r="MU311" s="138"/>
      <c r="MV311" s="138"/>
      <c r="MW311" s="138"/>
      <c r="MX311" s="138"/>
      <c r="MY311" s="138"/>
      <c r="MZ311" s="138"/>
      <c r="NA311" s="138"/>
      <c r="NB311" s="138"/>
      <c r="NC311" s="138"/>
      <c r="ND311" s="138"/>
      <c r="NE311" s="138"/>
      <c r="NF311" s="138"/>
      <c r="NG311" s="138"/>
      <c r="NH311" s="138"/>
      <c r="NI311" s="138"/>
      <c r="NJ311" s="138"/>
      <c r="NK311" s="138"/>
      <c r="NL311" s="138"/>
      <c r="NM311" s="138"/>
      <c r="NN311" s="138"/>
      <c r="NO311" s="138"/>
      <c r="NP311" s="138"/>
      <c r="NQ311" s="138"/>
      <c r="NR311" s="138"/>
      <c r="NS311" s="138"/>
      <c r="NT311" s="138"/>
      <c r="NU311" s="138"/>
      <c r="NV311" s="138"/>
      <c r="NW311" s="138"/>
      <c r="NX311" s="138"/>
      <c r="NY311" s="138"/>
      <c r="NZ311" s="138"/>
      <c r="OA311" s="138"/>
      <c r="OB311" s="138"/>
      <c r="OC311" s="138"/>
      <c r="OD311" s="138"/>
      <c r="OE311" s="138"/>
      <c r="OF311" s="138"/>
      <c r="OG311" s="138"/>
      <c r="OH311" s="138"/>
      <c r="OI311" s="138"/>
      <c r="OJ311" s="138"/>
      <c r="OK311" s="138"/>
      <c r="OL311" s="138"/>
      <c r="OM311" s="138"/>
      <c r="ON311" s="138"/>
      <c r="OO311" s="138"/>
      <c r="OP311" s="138"/>
      <c r="OQ311" s="138"/>
      <c r="OR311" s="138"/>
      <c r="OS311" s="138"/>
      <c r="OT311" s="138"/>
      <c r="OU311" s="138"/>
      <c r="OV311" s="138"/>
      <c r="OW311" s="138"/>
      <c r="OX311" s="138"/>
      <c r="OY311" s="138"/>
      <c r="OZ311" s="138"/>
      <c r="PA311" s="138"/>
      <c r="PB311" s="138"/>
      <c r="PC311" s="138"/>
      <c r="PD311" s="138"/>
      <c r="PE311" s="138"/>
      <c r="PF311" s="138"/>
      <c r="PG311" s="138"/>
      <c r="PH311" s="138"/>
      <c r="PI311" s="138"/>
      <c r="PJ311" s="138"/>
      <c r="PK311" s="138"/>
      <c r="PL311" s="138"/>
      <c r="PM311" s="138"/>
      <c r="PN311" s="138"/>
      <c r="PO311" s="138"/>
      <c r="PP311" s="138"/>
      <c r="PQ311" s="138"/>
      <c r="PR311" s="138"/>
      <c r="PS311" s="138"/>
      <c r="PT311" s="138"/>
      <c r="PU311" s="138"/>
      <c r="PV311" s="138"/>
      <c r="PW311" s="138"/>
      <c r="PX311" s="138"/>
      <c r="PY311" s="138"/>
      <c r="PZ311" s="138"/>
      <c r="QA311" s="138"/>
      <c r="QB311" s="138"/>
      <c r="QC311" s="138"/>
      <c r="QD311" s="138"/>
      <c r="QE311" s="138"/>
      <c r="QF311" s="138"/>
      <c r="QG311" s="138"/>
      <c r="QH311" s="138"/>
      <c r="QI311" s="138"/>
      <c r="QJ311" s="138"/>
      <c r="QK311" s="138"/>
      <c r="QL311" s="138"/>
      <c r="QM311" s="138"/>
      <c r="QN311" s="138"/>
      <c r="QO311" s="138"/>
      <c r="QP311" s="138"/>
      <c r="QQ311" s="138"/>
      <c r="QR311" s="138"/>
      <c r="QS311" s="138"/>
      <c r="QT311" s="138"/>
      <c r="QU311" s="138"/>
      <c r="QV311" s="138"/>
      <c r="QW311" s="138"/>
      <c r="QX311" s="138"/>
      <c r="QY311" s="138"/>
      <c r="QZ311" s="138"/>
      <c r="RA311" s="138"/>
      <c r="RB311" s="138"/>
      <c r="RC311" s="138"/>
      <c r="RD311" s="138"/>
      <c r="RE311" s="138"/>
      <c r="RF311" s="138"/>
      <c r="RG311" s="138"/>
      <c r="RH311" s="138"/>
      <c r="RI311" s="138"/>
      <c r="RJ311" s="138"/>
      <c r="RK311" s="138"/>
      <c r="RL311" s="138"/>
      <c r="RM311" s="138"/>
      <c r="RN311" s="138"/>
      <c r="RO311" s="138"/>
      <c r="RP311" s="138"/>
      <c r="RQ311" s="138"/>
      <c r="RR311" s="138"/>
      <c r="RS311" s="138"/>
      <c r="RT311" s="138"/>
      <c r="RU311" s="138"/>
      <c r="RV311" s="138"/>
      <c r="RW311" s="138"/>
      <c r="RX311" s="138"/>
      <c r="RY311" s="138"/>
      <c r="RZ311" s="138"/>
      <c r="SA311" s="138"/>
      <c r="SB311" s="138"/>
      <c r="SC311" s="138"/>
      <c r="SD311" s="138"/>
      <c r="SE311" s="138"/>
      <c r="SF311" s="138"/>
      <c r="SG311" s="138"/>
      <c r="SH311" s="138"/>
      <c r="SI311" s="138"/>
      <c r="SJ311" s="138"/>
      <c r="SK311" s="138"/>
      <c r="SL311" s="138"/>
      <c r="SM311" s="138"/>
      <c r="SN311" s="138"/>
      <c r="SO311" s="138"/>
      <c r="SP311" s="138"/>
      <c r="SQ311" s="138"/>
      <c r="SR311" s="138"/>
      <c r="SS311" s="138"/>
      <c r="ST311" s="138"/>
      <c r="SU311" s="138"/>
      <c r="SV311" s="138"/>
      <c r="SW311" s="138"/>
      <c r="SX311" s="138"/>
      <c r="SY311" s="138"/>
      <c r="SZ311" s="138"/>
      <c r="TA311" s="138"/>
      <c r="TB311" s="138"/>
      <c r="TC311" s="138"/>
      <c r="TD311" s="138"/>
      <c r="TE311" s="138"/>
      <c r="TF311" s="138"/>
      <c r="TG311" s="138"/>
      <c r="TH311" s="138"/>
      <c r="TI311" s="138"/>
      <c r="TJ311" s="138"/>
      <c r="TK311" s="138"/>
      <c r="TL311" s="138"/>
      <c r="TM311" s="138"/>
      <c r="TN311" s="138"/>
      <c r="TO311" s="138"/>
      <c r="TP311" s="138"/>
      <c r="TQ311" s="138"/>
      <c r="TR311" s="138"/>
      <c r="TS311" s="138"/>
      <c r="TT311" s="138"/>
      <c r="TU311" s="138"/>
      <c r="TV311" s="138"/>
      <c r="TW311" s="138"/>
      <c r="TX311" s="138"/>
      <c r="TY311" s="138"/>
      <c r="TZ311" s="138"/>
      <c r="UA311" s="138"/>
      <c r="UB311" s="138"/>
      <c r="UC311" s="138"/>
      <c r="UD311" s="138"/>
      <c r="UE311" s="138"/>
      <c r="UF311" s="138"/>
      <c r="UG311" s="138"/>
      <c r="UH311" s="138"/>
      <c r="UI311" s="138"/>
      <c r="UJ311" s="138"/>
      <c r="UK311" s="138"/>
      <c r="UL311" s="138"/>
      <c r="UM311" s="138"/>
      <c r="UN311" s="138"/>
      <c r="UO311" s="138"/>
      <c r="UP311" s="138"/>
      <c r="UQ311" s="138"/>
      <c r="UR311" s="138"/>
      <c r="US311" s="138"/>
      <c r="UT311" s="138"/>
      <c r="UU311" s="138"/>
      <c r="UV311" s="138"/>
      <c r="UW311" s="138"/>
      <c r="UX311" s="138"/>
      <c r="UY311" s="138"/>
      <c r="UZ311" s="138"/>
      <c r="VA311" s="138"/>
      <c r="VB311" s="138"/>
      <c r="VC311" s="138"/>
      <c r="VD311" s="138"/>
      <c r="VE311" s="138"/>
      <c r="VF311" s="138"/>
      <c r="VG311" s="138"/>
      <c r="VH311" s="138"/>
      <c r="VI311" s="138"/>
      <c r="VJ311" s="138"/>
      <c r="VK311" s="138"/>
      <c r="VL311" s="138"/>
      <c r="VM311" s="138"/>
      <c r="VN311" s="138"/>
      <c r="VO311" s="138"/>
      <c r="VP311" s="138"/>
      <c r="VQ311" s="138"/>
      <c r="VR311" s="138"/>
      <c r="VS311" s="138"/>
      <c r="VT311" s="138"/>
      <c r="VU311" s="138"/>
      <c r="VV311" s="138"/>
      <c r="VW311" s="138"/>
      <c r="VX311" s="138"/>
      <c r="VY311" s="138"/>
      <c r="VZ311" s="138"/>
      <c r="WA311" s="138"/>
      <c r="WB311" s="138"/>
      <c r="WC311" s="138"/>
      <c r="WD311" s="138"/>
      <c r="WE311" s="138"/>
      <c r="WF311" s="138"/>
      <c r="WG311" s="138"/>
      <c r="WH311" s="138"/>
      <c r="WI311" s="138"/>
      <c r="WJ311" s="138"/>
      <c r="WK311" s="138"/>
      <c r="WL311" s="138"/>
      <c r="WM311" s="138"/>
      <c r="WN311" s="138"/>
      <c r="WO311" s="138"/>
      <c r="WP311" s="138"/>
      <c r="WQ311" s="138"/>
      <c r="WR311" s="138"/>
      <c r="WS311" s="138"/>
      <c r="WT311" s="138"/>
      <c r="WU311" s="138"/>
      <c r="WV311" s="138"/>
      <c r="WW311" s="138"/>
      <c r="WX311" s="138"/>
      <c r="WY311" s="138"/>
      <c r="WZ311" s="138"/>
      <c r="XA311" s="138"/>
      <c r="XB311" s="138"/>
      <c r="XC311" s="138"/>
      <c r="XD311" s="138"/>
      <c r="XE311" s="138"/>
      <c r="XF311" s="138"/>
      <c r="XG311" s="138"/>
      <c r="XH311" s="138"/>
      <c r="XI311" s="138"/>
      <c r="XJ311" s="138"/>
      <c r="XK311" s="138"/>
      <c r="XL311" s="138"/>
      <c r="XM311" s="138"/>
      <c r="XN311" s="138"/>
      <c r="XO311" s="138"/>
      <c r="XP311" s="138"/>
      <c r="XQ311" s="138"/>
      <c r="XR311" s="138"/>
      <c r="XS311" s="138"/>
      <c r="XT311" s="138"/>
      <c r="XU311" s="138"/>
      <c r="XV311" s="138"/>
      <c r="XW311" s="138"/>
      <c r="XX311" s="138"/>
      <c r="XY311" s="138"/>
      <c r="XZ311" s="138"/>
      <c r="YA311" s="138"/>
      <c r="YB311" s="138"/>
      <c r="YC311" s="138"/>
      <c r="YD311" s="138"/>
      <c r="YE311" s="138"/>
      <c r="YF311" s="138"/>
      <c r="YG311" s="138"/>
      <c r="YH311" s="138"/>
      <c r="YI311" s="138"/>
      <c r="YJ311" s="138"/>
      <c r="YK311" s="138"/>
      <c r="YL311" s="138"/>
      <c r="YM311" s="138"/>
      <c r="YN311" s="138"/>
      <c r="YO311" s="138"/>
      <c r="YP311" s="138"/>
      <c r="YQ311" s="138"/>
      <c r="YR311" s="138"/>
      <c r="YS311" s="138"/>
      <c r="YT311" s="138"/>
      <c r="YU311" s="138"/>
      <c r="YV311" s="138"/>
      <c r="YW311" s="138"/>
      <c r="YX311" s="138"/>
      <c r="YY311" s="138"/>
      <c r="YZ311" s="138"/>
      <c r="ZA311" s="138"/>
      <c r="ZB311" s="138"/>
      <c r="ZC311" s="138"/>
      <c r="ZD311" s="138"/>
      <c r="ZE311" s="138"/>
      <c r="ZF311" s="138"/>
      <c r="ZG311" s="138"/>
      <c r="ZH311" s="138"/>
      <c r="ZI311" s="138"/>
      <c r="ZJ311" s="138"/>
      <c r="ZK311" s="138"/>
      <c r="ZL311" s="138"/>
      <c r="ZM311" s="138"/>
      <c r="ZN311" s="138"/>
      <c r="ZO311" s="138"/>
      <c r="ZP311" s="138"/>
      <c r="ZQ311" s="138"/>
      <c r="ZR311" s="138"/>
      <c r="ZS311" s="138"/>
      <c r="ZT311" s="138"/>
      <c r="ZU311" s="138"/>
      <c r="ZV311" s="138"/>
      <c r="ZW311" s="138"/>
      <c r="ZX311" s="138"/>
      <c r="ZY311" s="138"/>
      <c r="ZZ311" s="138"/>
      <c r="AAA311" s="138"/>
      <c r="AAB311" s="138"/>
      <c r="AAC311" s="138"/>
      <c r="AAD311" s="138"/>
      <c r="AAE311" s="138"/>
      <c r="AAF311" s="138"/>
      <c r="AAG311" s="138"/>
      <c r="AAH311" s="138"/>
      <c r="AAI311" s="138"/>
      <c r="AAJ311" s="138"/>
      <c r="AAK311" s="138"/>
      <c r="AAL311" s="138"/>
      <c r="AAM311" s="138"/>
      <c r="AAN311" s="138"/>
      <c r="AAO311" s="138"/>
      <c r="AAP311" s="138"/>
      <c r="AAQ311" s="138"/>
      <c r="AAR311" s="138"/>
      <c r="AAS311" s="138"/>
      <c r="AAT311" s="138"/>
      <c r="AAU311" s="138"/>
      <c r="AAV311" s="138"/>
      <c r="AAW311" s="138"/>
      <c r="AAX311" s="138"/>
      <c r="AAY311" s="138"/>
      <c r="AAZ311" s="138"/>
      <c r="ABA311" s="138"/>
      <c r="ABB311" s="138"/>
      <c r="ABC311" s="138"/>
      <c r="ABD311" s="138"/>
      <c r="ABE311" s="138"/>
      <c r="ABF311" s="138"/>
      <c r="ABG311" s="138"/>
      <c r="ABH311" s="138"/>
      <c r="ABI311" s="138"/>
      <c r="ABJ311" s="138"/>
      <c r="ABK311" s="138"/>
      <c r="ABL311" s="138"/>
      <c r="ABM311" s="138"/>
      <c r="ABN311" s="138"/>
      <c r="ABO311" s="138"/>
      <c r="ABP311" s="138"/>
      <c r="ABQ311" s="138"/>
      <c r="ABR311" s="138"/>
      <c r="ABS311" s="138"/>
      <c r="ABT311" s="138"/>
      <c r="ABU311" s="138"/>
      <c r="ABV311" s="138"/>
      <c r="ABW311" s="138"/>
      <c r="ABX311" s="138"/>
      <c r="ABY311" s="138"/>
      <c r="ABZ311" s="138"/>
      <c r="ACA311" s="138"/>
      <c r="ACB311" s="138"/>
      <c r="ACC311" s="138"/>
      <c r="ACD311" s="138"/>
      <c r="ACE311" s="138"/>
      <c r="ACF311" s="138"/>
      <c r="ACG311" s="138"/>
      <c r="ACH311" s="138"/>
      <c r="ACI311" s="138"/>
      <c r="ACJ311" s="138"/>
      <c r="ACK311" s="138"/>
      <c r="ACL311" s="138"/>
      <c r="ACM311" s="138"/>
      <c r="ACN311" s="138"/>
      <c r="ACO311" s="138"/>
      <c r="ACP311" s="138"/>
      <c r="ACQ311" s="138"/>
      <c r="ACR311" s="138"/>
      <c r="ACS311" s="138"/>
      <c r="ACT311" s="138"/>
      <c r="ACU311" s="138"/>
      <c r="ACV311" s="138"/>
      <c r="ACW311" s="138"/>
      <c r="ACX311" s="138"/>
      <c r="ACY311" s="138"/>
      <c r="ACZ311" s="138"/>
      <c r="ADA311" s="138"/>
      <c r="ADB311" s="138"/>
      <c r="ADC311" s="138"/>
      <c r="ADD311" s="138"/>
      <c r="ADE311" s="138"/>
      <c r="ADF311" s="138"/>
      <c r="ADG311" s="138"/>
      <c r="ADH311" s="138"/>
      <c r="ADI311" s="138"/>
      <c r="ADJ311" s="138"/>
      <c r="ADK311" s="138"/>
      <c r="ADL311" s="138"/>
      <c r="ADM311" s="138"/>
      <c r="ADN311" s="138"/>
      <c r="ADO311" s="138"/>
      <c r="ADP311" s="138"/>
      <c r="ADQ311" s="138"/>
      <c r="ADR311" s="138"/>
      <c r="ADS311" s="138"/>
      <c r="ADT311" s="138"/>
      <c r="ADU311" s="138"/>
      <c r="ADV311" s="138"/>
      <c r="ADW311" s="138"/>
      <c r="ADX311" s="138"/>
      <c r="ADY311" s="138"/>
      <c r="ADZ311" s="138"/>
      <c r="AEA311" s="138"/>
      <c r="AEB311" s="138"/>
      <c r="AEC311" s="138"/>
      <c r="AED311" s="138"/>
      <c r="AEE311" s="138"/>
      <c r="AEF311" s="138"/>
      <c r="AEG311" s="138"/>
      <c r="AEH311" s="138"/>
      <c r="AEI311" s="138"/>
      <c r="AEJ311" s="138"/>
      <c r="AEK311" s="138"/>
      <c r="AEL311" s="138"/>
      <c r="AEM311" s="138"/>
      <c r="AEN311" s="138"/>
      <c r="AEO311" s="138"/>
      <c r="AEP311" s="138"/>
      <c r="AEQ311" s="138"/>
      <c r="AER311" s="138"/>
      <c r="AES311" s="138"/>
      <c r="AET311" s="138"/>
      <c r="AEU311" s="138"/>
      <c r="AEV311" s="138"/>
      <c r="AEW311" s="138"/>
      <c r="AEX311" s="138"/>
      <c r="AEY311" s="138"/>
      <c r="AEZ311" s="138"/>
      <c r="AFA311" s="138"/>
      <c r="AFB311" s="138"/>
      <c r="AFC311" s="138"/>
      <c r="AFD311" s="138"/>
      <c r="AFE311" s="138"/>
      <c r="AFF311" s="138"/>
      <c r="AFG311" s="138"/>
      <c r="AFH311" s="138"/>
      <c r="AFI311" s="138"/>
      <c r="AFJ311" s="138"/>
      <c r="AFK311" s="138"/>
      <c r="AFL311" s="138"/>
      <c r="AFM311" s="138"/>
      <c r="AFN311" s="138"/>
      <c r="AFO311" s="138"/>
      <c r="AFP311" s="138"/>
      <c r="AFQ311" s="138"/>
      <c r="AFR311" s="138"/>
      <c r="AFS311" s="138"/>
      <c r="AFT311" s="138"/>
      <c r="AFU311" s="138"/>
      <c r="AFV311" s="138"/>
      <c r="AFW311" s="138"/>
      <c r="AFX311" s="138"/>
      <c r="AFY311" s="138"/>
      <c r="AFZ311" s="138"/>
      <c r="AGA311" s="138"/>
      <c r="AGB311" s="138"/>
      <c r="AGC311" s="138"/>
      <c r="AGD311" s="138"/>
      <c r="AGE311" s="138"/>
      <c r="AGF311" s="138"/>
      <c r="AGG311" s="138"/>
      <c r="AGH311" s="138"/>
      <c r="AGI311" s="138"/>
      <c r="AGJ311" s="138"/>
      <c r="AGK311" s="138"/>
      <c r="AGL311" s="138"/>
      <c r="AGM311" s="138"/>
      <c r="AGN311" s="138"/>
      <c r="AGO311" s="138"/>
      <c r="AGP311" s="138"/>
      <c r="AGQ311" s="138"/>
      <c r="AGR311" s="138"/>
      <c r="AGS311" s="138"/>
      <c r="AGT311" s="138"/>
      <c r="AGU311" s="138"/>
      <c r="AGV311" s="138"/>
      <c r="AGW311" s="138"/>
      <c r="AGX311" s="138"/>
      <c r="AGY311" s="138"/>
      <c r="AGZ311" s="138"/>
      <c r="AHA311" s="138"/>
      <c r="AHB311" s="138"/>
      <c r="AHC311" s="138"/>
      <c r="AHD311" s="138"/>
      <c r="AHE311" s="138"/>
      <c r="AHF311" s="138"/>
      <c r="AHG311" s="138"/>
      <c r="AHH311" s="138"/>
      <c r="AHI311" s="138"/>
      <c r="AHJ311" s="138"/>
      <c r="AHK311" s="138"/>
      <c r="AHL311" s="138"/>
      <c r="AHM311" s="138"/>
      <c r="AHN311" s="138"/>
      <c r="AHO311" s="138"/>
      <c r="AHP311" s="138"/>
      <c r="AHQ311" s="138"/>
      <c r="AHR311" s="138"/>
      <c r="AHS311" s="138"/>
      <c r="AHT311" s="138"/>
      <c r="AHU311" s="138"/>
      <c r="AHV311" s="138"/>
      <c r="AHW311" s="138"/>
      <c r="AHX311" s="138"/>
      <c r="AHY311" s="138"/>
      <c r="AHZ311" s="138"/>
      <c r="AIA311" s="138"/>
      <c r="AIB311" s="138"/>
      <c r="AIC311" s="138"/>
      <c r="AID311" s="138"/>
      <c r="AIE311" s="138"/>
      <c r="AIF311" s="138"/>
      <c r="AIG311" s="138"/>
      <c r="AIH311" s="138"/>
      <c r="AII311" s="138"/>
      <c r="AIJ311" s="138"/>
      <c r="AIK311" s="138"/>
      <c r="AIL311" s="138"/>
      <c r="AIM311" s="138"/>
      <c r="AIN311" s="138"/>
      <c r="AIO311" s="138"/>
      <c r="AIP311" s="138"/>
      <c r="AIQ311" s="138"/>
      <c r="AIR311" s="138"/>
      <c r="AIS311" s="138"/>
      <c r="AIT311" s="138"/>
      <c r="AIU311" s="138"/>
      <c r="AIV311" s="138"/>
      <c r="AIW311" s="138"/>
      <c r="AIX311" s="138"/>
      <c r="AIY311" s="138"/>
      <c r="AIZ311" s="138"/>
      <c r="AJA311" s="138"/>
      <c r="AJB311" s="138"/>
      <c r="AJC311" s="138"/>
      <c r="AJD311" s="138"/>
      <c r="AJE311" s="138"/>
      <c r="AJF311" s="138"/>
      <c r="AJG311" s="138"/>
      <c r="AJH311" s="138"/>
      <c r="AJI311" s="138"/>
      <c r="AJJ311" s="138"/>
      <c r="AJK311" s="138"/>
      <c r="AJL311" s="138"/>
      <c r="AJM311" s="138"/>
      <c r="AJN311" s="138"/>
      <c r="AJO311" s="138"/>
      <c r="AJP311" s="138"/>
      <c r="AJQ311" s="138"/>
      <c r="AJR311" s="138"/>
      <c r="AJS311" s="138"/>
      <c r="AJT311" s="138"/>
      <c r="AJU311" s="138"/>
      <c r="AJV311" s="138"/>
      <c r="AJW311" s="138"/>
      <c r="AJX311" s="138"/>
      <c r="AJY311" s="138"/>
      <c r="AJZ311" s="138"/>
      <c r="AKA311" s="138"/>
      <c r="AKB311" s="138"/>
      <c r="AKC311" s="138"/>
      <c r="AKD311" s="138"/>
      <c r="AKE311" s="138"/>
      <c r="AKF311" s="138"/>
      <c r="AKG311" s="138"/>
      <c r="AKH311" s="138"/>
      <c r="AKI311" s="138"/>
      <c r="AKJ311" s="138"/>
      <c r="AKK311" s="138"/>
      <c r="AKL311" s="138"/>
      <c r="AKM311" s="138"/>
      <c r="AKN311" s="138"/>
      <c r="AKO311" s="138"/>
      <c r="AKP311" s="138"/>
      <c r="AKQ311" s="138"/>
      <c r="AKR311" s="138"/>
      <c r="AKS311" s="138"/>
      <c r="AKT311" s="138"/>
      <c r="AKU311" s="138"/>
      <c r="AKV311" s="138"/>
      <c r="AKW311" s="138"/>
      <c r="AKX311" s="138"/>
      <c r="AKY311" s="138"/>
      <c r="AKZ311" s="138"/>
      <c r="ALA311" s="138"/>
      <c r="ALB311" s="138"/>
      <c r="ALC311" s="138"/>
      <c r="ALD311" s="138"/>
      <c r="ALE311" s="138"/>
      <c r="ALF311" s="138"/>
      <c r="ALG311" s="138"/>
      <c r="ALH311" s="138"/>
      <c r="ALI311" s="138"/>
      <c r="ALJ311" s="138"/>
      <c r="ALK311" s="138"/>
      <c r="ALL311" s="138"/>
      <c r="ALM311" s="138"/>
      <c r="ALN311" s="138"/>
      <c r="ALO311" s="138"/>
      <c r="ALP311" s="138"/>
      <c r="ALQ311" s="138"/>
      <c r="ALR311" s="138"/>
      <c r="ALS311" s="138"/>
      <c r="ALT311" s="138"/>
      <c r="ALU311" s="138"/>
      <c r="ALV311" s="138"/>
      <c r="ALW311" s="138"/>
      <c r="ALX311" s="138"/>
      <c r="ALY311" s="138"/>
      <c r="ALZ311" s="138"/>
      <c r="AMA311" s="138"/>
      <c r="AMB311" s="138"/>
      <c r="AMC311" s="138"/>
      <c r="AMD311" s="138"/>
      <c r="AME311" s="138"/>
      <c r="AMF311" s="138"/>
      <c r="AMG311" s="138"/>
      <c r="AMH311" s="138"/>
      <c r="AMI311" s="138"/>
      <c r="AMJ311" s="138"/>
      <c r="AMK311" s="138"/>
    </row>
    <row r="312" spans="1:1025" s="140" customFormat="1">
      <c r="A312" s="210"/>
      <c r="B312" s="106"/>
      <c r="C312" s="137"/>
      <c r="D312" s="137"/>
      <c r="E312" s="137"/>
      <c r="F312" s="138"/>
      <c r="G312" s="138"/>
      <c r="H312" s="138"/>
      <c r="I312" s="138"/>
      <c r="J312" s="139"/>
      <c r="K312" s="138"/>
      <c r="M312" s="138"/>
      <c r="N312" s="138"/>
      <c r="O312" s="138"/>
      <c r="P312" s="138"/>
      <c r="Q312" s="138"/>
      <c r="R312" s="138"/>
      <c r="S312" s="138"/>
      <c r="T312" s="138"/>
      <c r="U312" s="138"/>
      <c r="V312" s="138"/>
      <c r="W312" s="138"/>
      <c r="X312" s="138"/>
      <c r="Y312" s="138"/>
      <c r="Z312" s="138"/>
      <c r="AA312" s="138"/>
      <c r="AB312" s="138"/>
      <c r="AC312" s="138"/>
      <c r="AD312" s="138"/>
      <c r="AE312" s="138"/>
      <c r="AF312" s="138"/>
      <c r="AG312" s="138"/>
      <c r="AH312" s="138"/>
      <c r="AI312" s="138"/>
      <c r="AJ312" s="138"/>
      <c r="AK312" s="138"/>
      <c r="AL312" s="138"/>
      <c r="AM312" s="138"/>
      <c r="AN312" s="138"/>
      <c r="AO312" s="138"/>
      <c r="AP312" s="138"/>
      <c r="AQ312" s="138"/>
      <c r="AR312" s="138"/>
      <c r="AS312" s="138"/>
      <c r="AT312" s="138"/>
      <c r="AU312" s="138"/>
      <c r="AV312" s="138"/>
      <c r="AW312" s="138"/>
      <c r="AX312" s="138"/>
      <c r="AY312" s="138"/>
      <c r="AZ312" s="138"/>
      <c r="BA312" s="138"/>
      <c r="BB312" s="138"/>
      <c r="BC312" s="138"/>
      <c r="BD312" s="138"/>
      <c r="BE312" s="138"/>
      <c r="BF312" s="138"/>
      <c r="BG312" s="138"/>
      <c r="BH312" s="138"/>
      <c r="BI312" s="138"/>
      <c r="BJ312" s="138"/>
      <c r="BK312" s="138"/>
      <c r="BL312" s="138"/>
      <c r="BM312" s="138"/>
      <c r="BN312" s="138"/>
      <c r="BO312" s="138"/>
      <c r="BP312" s="138"/>
      <c r="BQ312" s="138"/>
      <c r="BR312" s="138"/>
      <c r="BS312" s="138"/>
      <c r="BT312" s="138"/>
      <c r="BU312" s="138"/>
      <c r="BV312" s="138"/>
      <c r="BW312" s="138"/>
      <c r="BX312" s="138"/>
      <c r="BY312" s="138"/>
      <c r="BZ312" s="138"/>
      <c r="CA312" s="138"/>
      <c r="CB312" s="138"/>
      <c r="CC312" s="138"/>
      <c r="CD312" s="138"/>
      <c r="CE312" s="138"/>
      <c r="CF312" s="138"/>
      <c r="CG312" s="138"/>
      <c r="CH312" s="138"/>
      <c r="CI312" s="138"/>
      <c r="CJ312" s="138"/>
      <c r="CK312" s="138"/>
      <c r="CL312" s="138"/>
      <c r="CM312" s="138"/>
      <c r="CN312" s="138"/>
      <c r="CO312" s="138"/>
      <c r="CP312" s="138"/>
      <c r="CQ312" s="138"/>
      <c r="CR312" s="138"/>
      <c r="CS312" s="138"/>
      <c r="CT312" s="138"/>
      <c r="CU312" s="138"/>
      <c r="CV312" s="138"/>
      <c r="CW312" s="138"/>
      <c r="CX312" s="138"/>
      <c r="CY312" s="138"/>
      <c r="CZ312" s="138"/>
      <c r="DA312" s="138"/>
      <c r="DB312" s="138"/>
      <c r="DC312" s="138"/>
      <c r="DD312" s="138"/>
      <c r="DE312" s="138"/>
      <c r="DF312" s="138"/>
      <c r="DG312" s="138"/>
      <c r="DH312" s="138"/>
      <c r="DI312" s="138"/>
      <c r="DJ312" s="138"/>
      <c r="DK312" s="138"/>
      <c r="DL312" s="138"/>
      <c r="DM312" s="138"/>
      <c r="DN312" s="138"/>
      <c r="DO312" s="138"/>
      <c r="DP312" s="138"/>
      <c r="DQ312" s="138"/>
      <c r="DR312" s="138"/>
      <c r="DS312" s="138"/>
      <c r="DT312" s="138"/>
      <c r="DU312" s="138"/>
      <c r="DV312" s="138"/>
      <c r="DW312" s="138"/>
      <c r="DX312" s="138"/>
      <c r="DY312" s="138"/>
      <c r="DZ312" s="138"/>
      <c r="EA312" s="138"/>
      <c r="EB312" s="138"/>
      <c r="EC312" s="138"/>
      <c r="ED312" s="138"/>
      <c r="EE312" s="138"/>
      <c r="EF312" s="138"/>
      <c r="EG312" s="138"/>
      <c r="EH312" s="138"/>
      <c r="EI312" s="138"/>
      <c r="EJ312" s="138"/>
      <c r="EK312" s="138"/>
      <c r="EL312" s="138"/>
      <c r="EM312" s="138"/>
      <c r="EN312" s="138"/>
      <c r="EO312" s="138"/>
      <c r="EP312" s="138"/>
      <c r="EQ312" s="138"/>
      <c r="ER312" s="138"/>
      <c r="ES312" s="138"/>
      <c r="ET312" s="138"/>
      <c r="EU312" s="138"/>
      <c r="EV312" s="138"/>
      <c r="EW312" s="138"/>
      <c r="EX312" s="138"/>
      <c r="EY312" s="138"/>
      <c r="EZ312" s="138"/>
      <c r="FA312" s="138"/>
      <c r="FB312" s="138"/>
      <c r="FC312" s="138"/>
      <c r="FD312" s="138"/>
      <c r="FE312" s="138"/>
      <c r="FF312" s="138"/>
      <c r="FG312" s="138"/>
      <c r="FH312" s="138"/>
      <c r="FI312" s="138"/>
      <c r="FJ312" s="138"/>
      <c r="FK312" s="138"/>
      <c r="FL312" s="138"/>
      <c r="FM312" s="138"/>
      <c r="FN312" s="138"/>
      <c r="FO312" s="138"/>
      <c r="FP312" s="138"/>
      <c r="FQ312" s="138"/>
      <c r="FR312" s="138"/>
      <c r="FS312" s="138"/>
      <c r="FT312" s="138"/>
      <c r="FU312" s="138"/>
      <c r="FV312" s="138"/>
      <c r="FW312" s="138"/>
      <c r="FX312" s="138"/>
      <c r="FY312" s="138"/>
      <c r="FZ312" s="138"/>
      <c r="GA312" s="138"/>
      <c r="GB312" s="138"/>
      <c r="GC312" s="138"/>
      <c r="GD312" s="138"/>
      <c r="GE312" s="138"/>
      <c r="GF312" s="138"/>
      <c r="GG312" s="138"/>
      <c r="GH312" s="138"/>
      <c r="GI312" s="138"/>
      <c r="GJ312" s="138"/>
      <c r="GK312" s="138"/>
      <c r="GL312" s="138"/>
      <c r="GM312" s="138"/>
      <c r="GN312" s="138"/>
      <c r="GO312" s="138"/>
      <c r="GP312" s="138"/>
      <c r="GQ312" s="138"/>
      <c r="GR312" s="138"/>
      <c r="GS312" s="138"/>
      <c r="GT312" s="138"/>
      <c r="GU312" s="138"/>
      <c r="GV312" s="138"/>
      <c r="GW312" s="138"/>
      <c r="GX312" s="138"/>
      <c r="GY312" s="138"/>
      <c r="GZ312" s="138"/>
      <c r="HA312" s="138"/>
      <c r="HB312" s="138"/>
      <c r="HC312" s="138"/>
      <c r="HD312" s="138"/>
      <c r="HE312" s="138"/>
      <c r="HF312" s="138"/>
      <c r="HG312" s="138"/>
      <c r="HH312" s="138"/>
      <c r="HI312" s="138"/>
      <c r="HJ312" s="138"/>
      <c r="HK312" s="138"/>
      <c r="HL312" s="138"/>
      <c r="HM312" s="138"/>
      <c r="HN312" s="138"/>
      <c r="HO312" s="138"/>
      <c r="HP312" s="138"/>
      <c r="HQ312" s="138"/>
      <c r="HR312" s="138"/>
      <c r="HS312" s="138"/>
      <c r="HT312" s="138"/>
      <c r="HU312" s="138"/>
      <c r="HV312" s="138"/>
      <c r="HW312" s="138"/>
      <c r="HX312" s="138"/>
      <c r="HY312" s="138"/>
      <c r="HZ312" s="138"/>
      <c r="IA312" s="138"/>
      <c r="IB312" s="138"/>
      <c r="IC312" s="138"/>
      <c r="ID312" s="138"/>
      <c r="IE312" s="138"/>
      <c r="IF312" s="138"/>
      <c r="IG312" s="138"/>
      <c r="IH312" s="138"/>
      <c r="II312" s="138"/>
      <c r="IJ312" s="138"/>
      <c r="IK312" s="138"/>
      <c r="IL312" s="138"/>
      <c r="IM312" s="138"/>
      <c r="IN312" s="138"/>
      <c r="IO312" s="138"/>
      <c r="IP312" s="138"/>
      <c r="IQ312" s="138"/>
      <c r="IR312" s="138"/>
      <c r="IS312" s="138"/>
      <c r="IT312" s="138"/>
      <c r="IU312" s="138"/>
      <c r="IV312" s="138"/>
      <c r="IW312" s="138"/>
      <c r="IX312" s="138"/>
      <c r="IY312" s="138"/>
      <c r="IZ312" s="138"/>
      <c r="JA312" s="138"/>
      <c r="JB312" s="138"/>
      <c r="JC312" s="138"/>
      <c r="JD312" s="138"/>
      <c r="JE312" s="138"/>
      <c r="JF312" s="138"/>
      <c r="JG312" s="138"/>
      <c r="JH312" s="138"/>
      <c r="JI312" s="138"/>
      <c r="JJ312" s="138"/>
      <c r="JK312" s="138"/>
      <c r="JL312" s="138"/>
      <c r="JM312" s="138"/>
      <c r="JN312" s="138"/>
      <c r="JO312" s="138"/>
      <c r="JP312" s="138"/>
      <c r="JQ312" s="138"/>
      <c r="JR312" s="138"/>
      <c r="JS312" s="138"/>
      <c r="JT312" s="138"/>
      <c r="JU312" s="138"/>
      <c r="JV312" s="138"/>
      <c r="JW312" s="138"/>
      <c r="JX312" s="138"/>
      <c r="JY312" s="138"/>
      <c r="JZ312" s="138"/>
      <c r="KA312" s="138"/>
      <c r="KB312" s="138"/>
      <c r="KC312" s="138"/>
      <c r="KD312" s="138"/>
      <c r="KE312" s="138"/>
      <c r="KF312" s="138"/>
      <c r="KG312" s="138"/>
      <c r="KH312" s="138"/>
      <c r="KI312" s="138"/>
      <c r="KJ312" s="138"/>
      <c r="KK312" s="138"/>
      <c r="KL312" s="138"/>
      <c r="KM312" s="138"/>
      <c r="KN312" s="138"/>
      <c r="KO312" s="138"/>
      <c r="KP312" s="138"/>
      <c r="KQ312" s="138"/>
      <c r="KR312" s="138"/>
      <c r="KS312" s="138"/>
      <c r="KT312" s="138"/>
      <c r="KU312" s="138"/>
      <c r="KV312" s="138"/>
      <c r="KW312" s="138"/>
      <c r="KX312" s="138"/>
      <c r="KY312" s="138"/>
      <c r="KZ312" s="138"/>
      <c r="LA312" s="138"/>
      <c r="LB312" s="138"/>
      <c r="LC312" s="138"/>
      <c r="LD312" s="138"/>
      <c r="LE312" s="138"/>
      <c r="LF312" s="138"/>
      <c r="LG312" s="138"/>
      <c r="LH312" s="138"/>
      <c r="LI312" s="138"/>
      <c r="LJ312" s="138"/>
      <c r="LK312" s="138"/>
      <c r="LL312" s="138"/>
      <c r="LM312" s="138"/>
      <c r="LN312" s="138"/>
      <c r="LO312" s="138"/>
      <c r="LP312" s="138"/>
      <c r="LQ312" s="138"/>
      <c r="LR312" s="138"/>
      <c r="LS312" s="138"/>
      <c r="LT312" s="138"/>
      <c r="LU312" s="138"/>
      <c r="LV312" s="138"/>
      <c r="LW312" s="138"/>
      <c r="LX312" s="138"/>
      <c r="LY312" s="138"/>
      <c r="LZ312" s="138"/>
      <c r="MA312" s="138"/>
      <c r="MB312" s="138"/>
      <c r="MC312" s="138"/>
      <c r="MD312" s="138"/>
      <c r="ME312" s="138"/>
      <c r="MF312" s="138"/>
      <c r="MG312" s="138"/>
      <c r="MH312" s="138"/>
      <c r="MI312" s="138"/>
      <c r="MJ312" s="138"/>
      <c r="MK312" s="138"/>
      <c r="ML312" s="138"/>
      <c r="MM312" s="138"/>
      <c r="MN312" s="138"/>
      <c r="MO312" s="138"/>
      <c r="MP312" s="138"/>
      <c r="MQ312" s="138"/>
      <c r="MR312" s="138"/>
      <c r="MS312" s="138"/>
      <c r="MT312" s="138"/>
      <c r="MU312" s="138"/>
      <c r="MV312" s="138"/>
      <c r="MW312" s="138"/>
      <c r="MX312" s="138"/>
      <c r="MY312" s="138"/>
      <c r="MZ312" s="138"/>
      <c r="NA312" s="138"/>
      <c r="NB312" s="138"/>
      <c r="NC312" s="138"/>
      <c r="ND312" s="138"/>
      <c r="NE312" s="138"/>
      <c r="NF312" s="138"/>
      <c r="NG312" s="138"/>
      <c r="NH312" s="138"/>
      <c r="NI312" s="138"/>
      <c r="NJ312" s="138"/>
      <c r="NK312" s="138"/>
      <c r="NL312" s="138"/>
      <c r="NM312" s="138"/>
      <c r="NN312" s="138"/>
      <c r="NO312" s="138"/>
      <c r="NP312" s="138"/>
      <c r="NQ312" s="138"/>
      <c r="NR312" s="138"/>
      <c r="NS312" s="138"/>
      <c r="NT312" s="138"/>
      <c r="NU312" s="138"/>
      <c r="NV312" s="138"/>
      <c r="NW312" s="138"/>
      <c r="NX312" s="138"/>
      <c r="NY312" s="138"/>
      <c r="NZ312" s="138"/>
      <c r="OA312" s="138"/>
      <c r="OB312" s="138"/>
      <c r="OC312" s="138"/>
      <c r="OD312" s="138"/>
      <c r="OE312" s="138"/>
      <c r="OF312" s="138"/>
      <c r="OG312" s="138"/>
      <c r="OH312" s="138"/>
      <c r="OI312" s="138"/>
      <c r="OJ312" s="138"/>
      <c r="OK312" s="138"/>
      <c r="OL312" s="138"/>
      <c r="OM312" s="138"/>
      <c r="ON312" s="138"/>
      <c r="OO312" s="138"/>
      <c r="OP312" s="138"/>
      <c r="OQ312" s="138"/>
      <c r="OR312" s="138"/>
      <c r="OS312" s="138"/>
      <c r="OT312" s="138"/>
      <c r="OU312" s="138"/>
      <c r="OV312" s="138"/>
      <c r="OW312" s="138"/>
      <c r="OX312" s="138"/>
      <c r="OY312" s="138"/>
      <c r="OZ312" s="138"/>
      <c r="PA312" s="138"/>
      <c r="PB312" s="138"/>
      <c r="PC312" s="138"/>
      <c r="PD312" s="138"/>
      <c r="PE312" s="138"/>
      <c r="PF312" s="138"/>
      <c r="PG312" s="138"/>
      <c r="PH312" s="138"/>
      <c r="PI312" s="138"/>
      <c r="PJ312" s="138"/>
      <c r="PK312" s="138"/>
      <c r="PL312" s="138"/>
      <c r="PM312" s="138"/>
      <c r="PN312" s="138"/>
      <c r="PO312" s="138"/>
      <c r="PP312" s="138"/>
      <c r="PQ312" s="138"/>
      <c r="PR312" s="138"/>
      <c r="PS312" s="138"/>
      <c r="PT312" s="138"/>
      <c r="PU312" s="138"/>
      <c r="PV312" s="138"/>
      <c r="PW312" s="138"/>
      <c r="PX312" s="138"/>
      <c r="PY312" s="138"/>
      <c r="PZ312" s="138"/>
      <c r="QA312" s="138"/>
      <c r="QB312" s="138"/>
      <c r="QC312" s="138"/>
      <c r="QD312" s="138"/>
      <c r="QE312" s="138"/>
      <c r="QF312" s="138"/>
      <c r="QG312" s="138"/>
      <c r="QH312" s="138"/>
      <c r="QI312" s="138"/>
      <c r="QJ312" s="138"/>
      <c r="QK312" s="138"/>
      <c r="QL312" s="138"/>
      <c r="QM312" s="138"/>
      <c r="QN312" s="138"/>
      <c r="QO312" s="138"/>
      <c r="QP312" s="138"/>
      <c r="QQ312" s="138"/>
      <c r="QR312" s="138"/>
      <c r="QS312" s="138"/>
      <c r="QT312" s="138"/>
      <c r="QU312" s="138"/>
      <c r="QV312" s="138"/>
      <c r="QW312" s="138"/>
      <c r="QX312" s="138"/>
      <c r="QY312" s="138"/>
      <c r="QZ312" s="138"/>
      <c r="RA312" s="138"/>
      <c r="RB312" s="138"/>
      <c r="RC312" s="138"/>
      <c r="RD312" s="138"/>
      <c r="RE312" s="138"/>
      <c r="RF312" s="138"/>
      <c r="RG312" s="138"/>
      <c r="RH312" s="138"/>
      <c r="RI312" s="138"/>
      <c r="RJ312" s="138"/>
      <c r="RK312" s="138"/>
      <c r="RL312" s="138"/>
      <c r="RM312" s="138"/>
      <c r="RN312" s="138"/>
      <c r="RO312" s="138"/>
      <c r="RP312" s="138"/>
      <c r="RQ312" s="138"/>
      <c r="RR312" s="138"/>
      <c r="RS312" s="138"/>
      <c r="RT312" s="138"/>
      <c r="RU312" s="138"/>
      <c r="RV312" s="138"/>
      <c r="RW312" s="138"/>
      <c r="RX312" s="138"/>
      <c r="RY312" s="138"/>
      <c r="RZ312" s="138"/>
      <c r="SA312" s="138"/>
      <c r="SB312" s="138"/>
      <c r="SC312" s="138"/>
      <c r="SD312" s="138"/>
      <c r="SE312" s="138"/>
      <c r="SF312" s="138"/>
      <c r="SG312" s="138"/>
      <c r="SH312" s="138"/>
      <c r="SI312" s="138"/>
      <c r="SJ312" s="138"/>
      <c r="SK312" s="138"/>
      <c r="SL312" s="138"/>
      <c r="SM312" s="138"/>
      <c r="SN312" s="138"/>
      <c r="SO312" s="138"/>
      <c r="SP312" s="138"/>
      <c r="SQ312" s="138"/>
      <c r="SR312" s="138"/>
      <c r="SS312" s="138"/>
      <c r="ST312" s="138"/>
      <c r="SU312" s="138"/>
      <c r="SV312" s="138"/>
      <c r="SW312" s="138"/>
      <c r="SX312" s="138"/>
      <c r="SY312" s="138"/>
      <c r="SZ312" s="138"/>
      <c r="TA312" s="138"/>
      <c r="TB312" s="138"/>
      <c r="TC312" s="138"/>
      <c r="TD312" s="138"/>
      <c r="TE312" s="138"/>
      <c r="TF312" s="138"/>
      <c r="TG312" s="138"/>
      <c r="TH312" s="138"/>
      <c r="TI312" s="138"/>
      <c r="TJ312" s="138"/>
      <c r="TK312" s="138"/>
      <c r="TL312" s="138"/>
      <c r="TM312" s="138"/>
      <c r="TN312" s="138"/>
      <c r="TO312" s="138"/>
      <c r="TP312" s="138"/>
      <c r="TQ312" s="138"/>
      <c r="TR312" s="138"/>
      <c r="TS312" s="138"/>
      <c r="TT312" s="138"/>
      <c r="TU312" s="138"/>
      <c r="TV312" s="138"/>
      <c r="TW312" s="138"/>
      <c r="TX312" s="138"/>
      <c r="TY312" s="138"/>
      <c r="TZ312" s="138"/>
      <c r="UA312" s="138"/>
      <c r="UB312" s="138"/>
      <c r="UC312" s="138"/>
      <c r="UD312" s="138"/>
      <c r="UE312" s="138"/>
      <c r="UF312" s="138"/>
      <c r="UG312" s="138"/>
      <c r="UH312" s="138"/>
      <c r="UI312" s="138"/>
      <c r="UJ312" s="138"/>
      <c r="UK312" s="138"/>
      <c r="UL312" s="138"/>
      <c r="UM312" s="138"/>
      <c r="UN312" s="138"/>
      <c r="UO312" s="138"/>
      <c r="UP312" s="138"/>
      <c r="UQ312" s="138"/>
      <c r="UR312" s="138"/>
      <c r="US312" s="138"/>
      <c r="UT312" s="138"/>
      <c r="UU312" s="138"/>
      <c r="UV312" s="138"/>
      <c r="UW312" s="138"/>
      <c r="UX312" s="138"/>
      <c r="UY312" s="138"/>
      <c r="UZ312" s="138"/>
      <c r="VA312" s="138"/>
      <c r="VB312" s="138"/>
      <c r="VC312" s="138"/>
      <c r="VD312" s="138"/>
      <c r="VE312" s="138"/>
      <c r="VF312" s="138"/>
      <c r="VG312" s="138"/>
      <c r="VH312" s="138"/>
      <c r="VI312" s="138"/>
      <c r="VJ312" s="138"/>
      <c r="VK312" s="138"/>
      <c r="VL312" s="138"/>
      <c r="VM312" s="138"/>
      <c r="VN312" s="138"/>
      <c r="VO312" s="138"/>
      <c r="VP312" s="138"/>
      <c r="VQ312" s="138"/>
      <c r="VR312" s="138"/>
      <c r="VS312" s="138"/>
      <c r="VT312" s="138"/>
      <c r="VU312" s="138"/>
      <c r="VV312" s="138"/>
      <c r="VW312" s="138"/>
      <c r="VX312" s="138"/>
      <c r="VY312" s="138"/>
      <c r="VZ312" s="138"/>
      <c r="WA312" s="138"/>
      <c r="WB312" s="138"/>
      <c r="WC312" s="138"/>
      <c r="WD312" s="138"/>
      <c r="WE312" s="138"/>
      <c r="WF312" s="138"/>
      <c r="WG312" s="138"/>
      <c r="WH312" s="138"/>
      <c r="WI312" s="138"/>
      <c r="WJ312" s="138"/>
      <c r="WK312" s="138"/>
      <c r="WL312" s="138"/>
      <c r="WM312" s="138"/>
      <c r="WN312" s="138"/>
      <c r="WO312" s="138"/>
      <c r="WP312" s="138"/>
      <c r="WQ312" s="138"/>
      <c r="WR312" s="138"/>
      <c r="WS312" s="138"/>
      <c r="WT312" s="138"/>
      <c r="WU312" s="138"/>
      <c r="WV312" s="138"/>
      <c r="WW312" s="138"/>
      <c r="WX312" s="138"/>
      <c r="WY312" s="138"/>
      <c r="WZ312" s="138"/>
      <c r="XA312" s="138"/>
      <c r="XB312" s="138"/>
      <c r="XC312" s="138"/>
      <c r="XD312" s="138"/>
      <c r="XE312" s="138"/>
      <c r="XF312" s="138"/>
      <c r="XG312" s="138"/>
      <c r="XH312" s="138"/>
      <c r="XI312" s="138"/>
      <c r="XJ312" s="138"/>
      <c r="XK312" s="138"/>
      <c r="XL312" s="138"/>
      <c r="XM312" s="138"/>
      <c r="XN312" s="138"/>
      <c r="XO312" s="138"/>
      <c r="XP312" s="138"/>
      <c r="XQ312" s="138"/>
      <c r="XR312" s="138"/>
      <c r="XS312" s="138"/>
      <c r="XT312" s="138"/>
      <c r="XU312" s="138"/>
      <c r="XV312" s="138"/>
      <c r="XW312" s="138"/>
      <c r="XX312" s="138"/>
      <c r="XY312" s="138"/>
      <c r="XZ312" s="138"/>
      <c r="YA312" s="138"/>
      <c r="YB312" s="138"/>
      <c r="YC312" s="138"/>
      <c r="YD312" s="138"/>
      <c r="YE312" s="138"/>
      <c r="YF312" s="138"/>
      <c r="YG312" s="138"/>
      <c r="YH312" s="138"/>
      <c r="YI312" s="138"/>
      <c r="YJ312" s="138"/>
      <c r="YK312" s="138"/>
      <c r="YL312" s="138"/>
      <c r="YM312" s="138"/>
      <c r="YN312" s="138"/>
      <c r="YO312" s="138"/>
      <c r="YP312" s="138"/>
      <c r="YQ312" s="138"/>
      <c r="YR312" s="138"/>
      <c r="YS312" s="138"/>
      <c r="YT312" s="138"/>
      <c r="YU312" s="138"/>
      <c r="YV312" s="138"/>
      <c r="YW312" s="138"/>
      <c r="YX312" s="138"/>
      <c r="YY312" s="138"/>
      <c r="YZ312" s="138"/>
      <c r="ZA312" s="138"/>
      <c r="ZB312" s="138"/>
      <c r="ZC312" s="138"/>
      <c r="ZD312" s="138"/>
      <c r="ZE312" s="138"/>
      <c r="ZF312" s="138"/>
      <c r="ZG312" s="138"/>
      <c r="ZH312" s="138"/>
      <c r="ZI312" s="138"/>
      <c r="ZJ312" s="138"/>
      <c r="ZK312" s="138"/>
      <c r="ZL312" s="138"/>
      <c r="ZM312" s="138"/>
      <c r="ZN312" s="138"/>
      <c r="ZO312" s="138"/>
      <c r="ZP312" s="138"/>
      <c r="ZQ312" s="138"/>
      <c r="ZR312" s="138"/>
      <c r="ZS312" s="138"/>
      <c r="ZT312" s="138"/>
      <c r="ZU312" s="138"/>
      <c r="ZV312" s="138"/>
      <c r="ZW312" s="138"/>
      <c r="ZX312" s="138"/>
      <c r="ZY312" s="138"/>
      <c r="ZZ312" s="138"/>
      <c r="AAA312" s="138"/>
      <c r="AAB312" s="138"/>
      <c r="AAC312" s="138"/>
      <c r="AAD312" s="138"/>
      <c r="AAE312" s="138"/>
      <c r="AAF312" s="138"/>
      <c r="AAG312" s="138"/>
      <c r="AAH312" s="138"/>
      <c r="AAI312" s="138"/>
      <c r="AAJ312" s="138"/>
      <c r="AAK312" s="138"/>
      <c r="AAL312" s="138"/>
      <c r="AAM312" s="138"/>
      <c r="AAN312" s="138"/>
      <c r="AAO312" s="138"/>
      <c r="AAP312" s="138"/>
      <c r="AAQ312" s="138"/>
      <c r="AAR312" s="138"/>
      <c r="AAS312" s="138"/>
      <c r="AAT312" s="138"/>
      <c r="AAU312" s="138"/>
      <c r="AAV312" s="138"/>
      <c r="AAW312" s="138"/>
      <c r="AAX312" s="138"/>
      <c r="AAY312" s="138"/>
      <c r="AAZ312" s="138"/>
      <c r="ABA312" s="138"/>
      <c r="ABB312" s="138"/>
      <c r="ABC312" s="138"/>
      <c r="ABD312" s="138"/>
      <c r="ABE312" s="138"/>
      <c r="ABF312" s="138"/>
      <c r="ABG312" s="138"/>
      <c r="ABH312" s="138"/>
      <c r="ABI312" s="138"/>
      <c r="ABJ312" s="138"/>
      <c r="ABK312" s="138"/>
      <c r="ABL312" s="138"/>
      <c r="ABM312" s="138"/>
      <c r="ABN312" s="138"/>
      <c r="ABO312" s="138"/>
      <c r="ABP312" s="138"/>
      <c r="ABQ312" s="138"/>
      <c r="ABR312" s="138"/>
      <c r="ABS312" s="138"/>
      <c r="ABT312" s="138"/>
      <c r="ABU312" s="138"/>
      <c r="ABV312" s="138"/>
      <c r="ABW312" s="138"/>
      <c r="ABX312" s="138"/>
      <c r="ABY312" s="138"/>
      <c r="ABZ312" s="138"/>
      <c r="ACA312" s="138"/>
      <c r="ACB312" s="138"/>
      <c r="ACC312" s="138"/>
      <c r="ACD312" s="138"/>
      <c r="ACE312" s="138"/>
      <c r="ACF312" s="138"/>
      <c r="ACG312" s="138"/>
      <c r="ACH312" s="138"/>
      <c r="ACI312" s="138"/>
      <c r="ACJ312" s="138"/>
      <c r="ACK312" s="138"/>
      <c r="ACL312" s="138"/>
      <c r="ACM312" s="138"/>
      <c r="ACN312" s="138"/>
      <c r="ACO312" s="138"/>
      <c r="ACP312" s="138"/>
      <c r="ACQ312" s="138"/>
      <c r="ACR312" s="138"/>
      <c r="ACS312" s="138"/>
      <c r="ACT312" s="138"/>
      <c r="ACU312" s="138"/>
      <c r="ACV312" s="138"/>
      <c r="ACW312" s="138"/>
      <c r="ACX312" s="138"/>
      <c r="ACY312" s="138"/>
      <c r="ACZ312" s="138"/>
      <c r="ADA312" s="138"/>
      <c r="ADB312" s="138"/>
      <c r="ADC312" s="138"/>
      <c r="ADD312" s="138"/>
      <c r="ADE312" s="138"/>
      <c r="ADF312" s="138"/>
      <c r="ADG312" s="138"/>
      <c r="ADH312" s="138"/>
      <c r="ADI312" s="138"/>
      <c r="ADJ312" s="138"/>
      <c r="ADK312" s="138"/>
      <c r="ADL312" s="138"/>
      <c r="ADM312" s="138"/>
      <c r="ADN312" s="138"/>
      <c r="ADO312" s="138"/>
      <c r="ADP312" s="138"/>
      <c r="ADQ312" s="138"/>
      <c r="ADR312" s="138"/>
      <c r="ADS312" s="138"/>
      <c r="ADT312" s="138"/>
      <c r="ADU312" s="138"/>
      <c r="ADV312" s="138"/>
      <c r="ADW312" s="138"/>
      <c r="ADX312" s="138"/>
      <c r="ADY312" s="138"/>
      <c r="ADZ312" s="138"/>
      <c r="AEA312" s="138"/>
      <c r="AEB312" s="138"/>
      <c r="AEC312" s="138"/>
      <c r="AED312" s="138"/>
      <c r="AEE312" s="138"/>
      <c r="AEF312" s="138"/>
      <c r="AEG312" s="138"/>
      <c r="AEH312" s="138"/>
      <c r="AEI312" s="138"/>
      <c r="AEJ312" s="138"/>
      <c r="AEK312" s="138"/>
      <c r="AEL312" s="138"/>
      <c r="AEM312" s="138"/>
      <c r="AEN312" s="138"/>
      <c r="AEO312" s="138"/>
      <c r="AEP312" s="138"/>
      <c r="AEQ312" s="138"/>
      <c r="AER312" s="138"/>
      <c r="AES312" s="138"/>
      <c r="AET312" s="138"/>
      <c r="AEU312" s="138"/>
      <c r="AEV312" s="138"/>
      <c r="AEW312" s="138"/>
      <c r="AEX312" s="138"/>
      <c r="AEY312" s="138"/>
      <c r="AEZ312" s="138"/>
      <c r="AFA312" s="138"/>
      <c r="AFB312" s="138"/>
      <c r="AFC312" s="138"/>
      <c r="AFD312" s="138"/>
      <c r="AFE312" s="138"/>
      <c r="AFF312" s="138"/>
      <c r="AFG312" s="138"/>
      <c r="AFH312" s="138"/>
      <c r="AFI312" s="138"/>
      <c r="AFJ312" s="138"/>
      <c r="AFK312" s="138"/>
      <c r="AFL312" s="138"/>
      <c r="AFM312" s="138"/>
      <c r="AFN312" s="138"/>
      <c r="AFO312" s="138"/>
      <c r="AFP312" s="138"/>
      <c r="AFQ312" s="138"/>
      <c r="AFR312" s="138"/>
      <c r="AFS312" s="138"/>
      <c r="AFT312" s="138"/>
      <c r="AFU312" s="138"/>
      <c r="AFV312" s="138"/>
      <c r="AFW312" s="138"/>
      <c r="AFX312" s="138"/>
      <c r="AFY312" s="138"/>
      <c r="AFZ312" s="138"/>
      <c r="AGA312" s="138"/>
      <c r="AGB312" s="138"/>
      <c r="AGC312" s="138"/>
      <c r="AGD312" s="138"/>
      <c r="AGE312" s="138"/>
      <c r="AGF312" s="138"/>
      <c r="AGG312" s="138"/>
      <c r="AGH312" s="138"/>
      <c r="AGI312" s="138"/>
      <c r="AGJ312" s="138"/>
      <c r="AGK312" s="138"/>
      <c r="AGL312" s="138"/>
      <c r="AGM312" s="138"/>
      <c r="AGN312" s="138"/>
      <c r="AGO312" s="138"/>
      <c r="AGP312" s="138"/>
      <c r="AGQ312" s="138"/>
      <c r="AGR312" s="138"/>
      <c r="AGS312" s="138"/>
      <c r="AGT312" s="138"/>
      <c r="AGU312" s="138"/>
      <c r="AGV312" s="138"/>
      <c r="AGW312" s="138"/>
      <c r="AGX312" s="138"/>
      <c r="AGY312" s="138"/>
      <c r="AGZ312" s="138"/>
      <c r="AHA312" s="138"/>
      <c r="AHB312" s="138"/>
      <c r="AHC312" s="138"/>
      <c r="AHD312" s="138"/>
      <c r="AHE312" s="138"/>
      <c r="AHF312" s="138"/>
      <c r="AHG312" s="138"/>
      <c r="AHH312" s="138"/>
      <c r="AHI312" s="138"/>
      <c r="AHJ312" s="138"/>
      <c r="AHK312" s="138"/>
      <c r="AHL312" s="138"/>
      <c r="AHM312" s="138"/>
      <c r="AHN312" s="138"/>
      <c r="AHO312" s="138"/>
      <c r="AHP312" s="138"/>
      <c r="AHQ312" s="138"/>
      <c r="AHR312" s="138"/>
      <c r="AHS312" s="138"/>
      <c r="AHT312" s="138"/>
      <c r="AHU312" s="138"/>
      <c r="AHV312" s="138"/>
      <c r="AHW312" s="138"/>
      <c r="AHX312" s="138"/>
      <c r="AHY312" s="138"/>
      <c r="AHZ312" s="138"/>
      <c r="AIA312" s="138"/>
      <c r="AIB312" s="138"/>
      <c r="AIC312" s="138"/>
      <c r="AID312" s="138"/>
      <c r="AIE312" s="138"/>
      <c r="AIF312" s="138"/>
      <c r="AIG312" s="138"/>
      <c r="AIH312" s="138"/>
      <c r="AII312" s="138"/>
      <c r="AIJ312" s="138"/>
      <c r="AIK312" s="138"/>
      <c r="AIL312" s="138"/>
      <c r="AIM312" s="138"/>
      <c r="AIN312" s="138"/>
      <c r="AIO312" s="138"/>
      <c r="AIP312" s="138"/>
      <c r="AIQ312" s="138"/>
      <c r="AIR312" s="138"/>
      <c r="AIS312" s="138"/>
      <c r="AIT312" s="138"/>
      <c r="AIU312" s="138"/>
      <c r="AIV312" s="138"/>
      <c r="AIW312" s="138"/>
      <c r="AIX312" s="138"/>
      <c r="AIY312" s="138"/>
      <c r="AIZ312" s="138"/>
      <c r="AJA312" s="138"/>
      <c r="AJB312" s="138"/>
      <c r="AJC312" s="138"/>
      <c r="AJD312" s="138"/>
      <c r="AJE312" s="138"/>
      <c r="AJF312" s="138"/>
      <c r="AJG312" s="138"/>
      <c r="AJH312" s="138"/>
      <c r="AJI312" s="138"/>
      <c r="AJJ312" s="138"/>
      <c r="AJK312" s="138"/>
      <c r="AJL312" s="138"/>
      <c r="AJM312" s="138"/>
      <c r="AJN312" s="138"/>
      <c r="AJO312" s="138"/>
      <c r="AJP312" s="138"/>
      <c r="AJQ312" s="138"/>
      <c r="AJR312" s="138"/>
      <c r="AJS312" s="138"/>
      <c r="AJT312" s="138"/>
      <c r="AJU312" s="138"/>
      <c r="AJV312" s="138"/>
      <c r="AJW312" s="138"/>
      <c r="AJX312" s="138"/>
      <c r="AJY312" s="138"/>
      <c r="AJZ312" s="138"/>
      <c r="AKA312" s="138"/>
      <c r="AKB312" s="138"/>
      <c r="AKC312" s="138"/>
      <c r="AKD312" s="138"/>
      <c r="AKE312" s="138"/>
      <c r="AKF312" s="138"/>
      <c r="AKG312" s="138"/>
      <c r="AKH312" s="138"/>
      <c r="AKI312" s="138"/>
      <c r="AKJ312" s="138"/>
      <c r="AKK312" s="138"/>
      <c r="AKL312" s="138"/>
      <c r="AKM312" s="138"/>
      <c r="AKN312" s="138"/>
      <c r="AKO312" s="138"/>
      <c r="AKP312" s="138"/>
      <c r="AKQ312" s="138"/>
      <c r="AKR312" s="138"/>
      <c r="AKS312" s="138"/>
      <c r="AKT312" s="138"/>
      <c r="AKU312" s="138"/>
      <c r="AKV312" s="138"/>
      <c r="AKW312" s="138"/>
      <c r="AKX312" s="138"/>
      <c r="AKY312" s="138"/>
      <c r="AKZ312" s="138"/>
      <c r="ALA312" s="138"/>
      <c r="ALB312" s="138"/>
      <c r="ALC312" s="138"/>
      <c r="ALD312" s="138"/>
      <c r="ALE312" s="138"/>
      <c r="ALF312" s="138"/>
      <c r="ALG312" s="138"/>
      <c r="ALH312" s="138"/>
      <c r="ALI312" s="138"/>
      <c r="ALJ312" s="138"/>
      <c r="ALK312" s="138"/>
      <c r="ALL312" s="138"/>
      <c r="ALM312" s="138"/>
      <c r="ALN312" s="138"/>
      <c r="ALO312" s="138"/>
      <c r="ALP312" s="138"/>
      <c r="ALQ312" s="138"/>
      <c r="ALR312" s="138"/>
      <c r="ALS312" s="138"/>
      <c r="ALT312" s="138"/>
      <c r="ALU312" s="138"/>
      <c r="ALV312" s="138"/>
      <c r="ALW312" s="138"/>
      <c r="ALX312" s="138"/>
      <c r="ALY312" s="138"/>
      <c r="ALZ312" s="138"/>
      <c r="AMA312" s="138"/>
      <c r="AMB312" s="138"/>
      <c r="AMC312" s="138"/>
      <c r="AMD312" s="138"/>
      <c r="AME312" s="138"/>
      <c r="AMF312" s="138"/>
      <c r="AMG312" s="138"/>
      <c r="AMH312" s="138"/>
      <c r="AMI312" s="138"/>
      <c r="AMJ312" s="138"/>
      <c r="AMK312" s="138"/>
    </row>
    <row r="313" spans="1:1025" s="140" customFormat="1">
      <c r="A313" s="210"/>
      <c r="B313" s="106"/>
      <c r="C313" s="137"/>
      <c r="D313" s="137"/>
      <c r="E313" s="137"/>
      <c r="F313" s="138"/>
      <c r="G313" s="138"/>
      <c r="H313" s="138"/>
      <c r="I313" s="138"/>
      <c r="J313" s="139"/>
      <c r="K313" s="138"/>
      <c r="M313" s="138"/>
      <c r="N313" s="138"/>
      <c r="O313" s="138"/>
      <c r="P313" s="138"/>
      <c r="Q313" s="138"/>
      <c r="R313" s="138"/>
      <c r="S313" s="138"/>
      <c r="T313" s="138"/>
      <c r="U313" s="138"/>
      <c r="V313" s="138"/>
      <c r="W313" s="138"/>
      <c r="X313" s="138"/>
      <c r="Y313" s="138"/>
      <c r="Z313" s="138"/>
      <c r="AA313" s="138"/>
      <c r="AB313" s="138"/>
      <c r="AC313" s="138"/>
      <c r="AD313" s="138"/>
      <c r="AE313" s="138"/>
      <c r="AF313" s="138"/>
      <c r="AG313" s="138"/>
      <c r="AH313" s="138"/>
      <c r="AI313" s="138"/>
      <c r="AJ313" s="138"/>
      <c r="AK313" s="138"/>
      <c r="AL313" s="138"/>
      <c r="AM313" s="138"/>
      <c r="AN313" s="138"/>
      <c r="AO313" s="138"/>
      <c r="AP313" s="138"/>
      <c r="AQ313" s="138"/>
      <c r="AR313" s="138"/>
      <c r="AS313" s="138"/>
      <c r="AT313" s="138"/>
      <c r="AU313" s="138"/>
      <c r="AV313" s="138"/>
      <c r="AW313" s="138"/>
      <c r="AX313" s="138"/>
      <c r="AY313" s="138"/>
      <c r="AZ313" s="138"/>
      <c r="BA313" s="138"/>
      <c r="BB313" s="138"/>
      <c r="BC313" s="138"/>
      <c r="BD313" s="138"/>
      <c r="BE313" s="138"/>
      <c r="BF313" s="138"/>
      <c r="BG313" s="138"/>
      <c r="BH313" s="138"/>
      <c r="BI313" s="138"/>
      <c r="BJ313" s="138"/>
      <c r="BK313" s="138"/>
      <c r="BL313" s="138"/>
      <c r="BM313" s="138"/>
      <c r="BN313" s="138"/>
      <c r="BO313" s="138"/>
      <c r="BP313" s="138"/>
      <c r="BQ313" s="138"/>
      <c r="BR313" s="138"/>
      <c r="BS313" s="138"/>
      <c r="BT313" s="138"/>
      <c r="BU313" s="138"/>
      <c r="BV313" s="138"/>
      <c r="BW313" s="138"/>
      <c r="BX313" s="138"/>
      <c r="BY313" s="138"/>
      <c r="BZ313" s="138"/>
      <c r="CA313" s="138"/>
      <c r="CB313" s="138"/>
      <c r="CC313" s="138"/>
      <c r="CD313" s="138"/>
      <c r="CE313" s="138"/>
      <c r="CF313" s="138"/>
      <c r="CG313" s="138"/>
      <c r="CH313" s="138"/>
      <c r="CI313" s="138"/>
      <c r="CJ313" s="138"/>
      <c r="CK313" s="138"/>
      <c r="CL313" s="138"/>
      <c r="CM313" s="138"/>
      <c r="CN313" s="138"/>
      <c r="CO313" s="138"/>
      <c r="CP313" s="138"/>
      <c r="CQ313" s="138"/>
      <c r="CR313" s="138"/>
      <c r="CS313" s="138"/>
      <c r="CT313" s="138"/>
      <c r="CU313" s="138"/>
      <c r="CV313" s="138"/>
      <c r="CW313" s="138"/>
      <c r="CX313" s="138"/>
      <c r="CY313" s="138"/>
      <c r="CZ313" s="138"/>
      <c r="DA313" s="138"/>
      <c r="DB313" s="138"/>
      <c r="DC313" s="138"/>
      <c r="DD313" s="138"/>
      <c r="DE313" s="138"/>
      <c r="DF313" s="138"/>
      <c r="DG313" s="138"/>
      <c r="DH313" s="138"/>
      <c r="DI313" s="138"/>
      <c r="DJ313" s="138"/>
      <c r="DK313" s="138"/>
      <c r="DL313" s="138"/>
      <c r="DM313" s="138"/>
      <c r="DN313" s="138"/>
      <c r="DO313" s="138"/>
      <c r="DP313" s="138"/>
      <c r="DQ313" s="138"/>
      <c r="DR313" s="138"/>
      <c r="DS313" s="138"/>
      <c r="DT313" s="138"/>
      <c r="DU313" s="138"/>
      <c r="DV313" s="138"/>
      <c r="DW313" s="138"/>
      <c r="DX313" s="138"/>
      <c r="DY313" s="138"/>
      <c r="DZ313" s="138"/>
      <c r="EA313" s="138"/>
      <c r="EB313" s="138"/>
      <c r="EC313" s="138"/>
      <c r="ED313" s="138"/>
      <c r="EE313" s="138"/>
      <c r="EF313" s="138"/>
      <c r="EG313" s="138"/>
      <c r="EH313" s="138"/>
      <c r="EI313" s="138"/>
      <c r="EJ313" s="138"/>
      <c r="EK313" s="138"/>
      <c r="EL313" s="138"/>
      <c r="EM313" s="138"/>
      <c r="EN313" s="138"/>
      <c r="EO313" s="138"/>
      <c r="EP313" s="138"/>
      <c r="EQ313" s="138"/>
      <c r="ER313" s="138"/>
      <c r="ES313" s="138"/>
      <c r="ET313" s="138"/>
      <c r="EU313" s="138"/>
      <c r="EV313" s="138"/>
      <c r="EW313" s="138"/>
      <c r="EX313" s="138"/>
      <c r="EY313" s="138"/>
      <c r="EZ313" s="138"/>
      <c r="FA313" s="138"/>
      <c r="FB313" s="138"/>
      <c r="FC313" s="138"/>
      <c r="FD313" s="138"/>
      <c r="FE313" s="138"/>
      <c r="FF313" s="138"/>
      <c r="FG313" s="138"/>
      <c r="FH313" s="138"/>
      <c r="FI313" s="138"/>
      <c r="FJ313" s="138"/>
      <c r="FK313" s="138"/>
      <c r="FL313" s="138"/>
      <c r="FM313" s="138"/>
      <c r="FN313" s="138"/>
      <c r="FO313" s="138"/>
      <c r="FP313" s="138"/>
      <c r="FQ313" s="138"/>
      <c r="FR313" s="138"/>
      <c r="FS313" s="138"/>
      <c r="FT313" s="138"/>
      <c r="FU313" s="138"/>
      <c r="FV313" s="138"/>
      <c r="FW313" s="138"/>
      <c r="FX313" s="138"/>
      <c r="FY313" s="138"/>
      <c r="FZ313" s="138"/>
      <c r="GA313" s="138"/>
      <c r="GB313" s="138"/>
      <c r="GC313" s="138"/>
      <c r="GD313" s="138"/>
      <c r="GE313" s="138"/>
      <c r="GF313" s="138"/>
      <c r="GG313" s="138"/>
      <c r="GH313" s="138"/>
      <c r="GI313" s="138"/>
      <c r="GJ313" s="138"/>
      <c r="GK313" s="138"/>
      <c r="GL313" s="138"/>
      <c r="GM313" s="138"/>
      <c r="GN313" s="138"/>
      <c r="GO313" s="138"/>
      <c r="GP313" s="138"/>
      <c r="GQ313" s="138"/>
      <c r="GR313" s="138"/>
      <c r="GS313" s="138"/>
      <c r="GT313" s="138"/>
      <c r="GU313" s="138"/>
      <c r="GV313" s="138"/>
      <c r="GW313" s="138"/>
      <c r="GX313" s="138"/>
      <c r="GY313" s="138"/>
      <c r="GZ313" s="138"/>
      <c r="HA313" s="138"/>
      <c r="HB313" s="138"/>
      <c r="HC313" s="138"/>
      <c r="HD313" s="138"/>
      <c r="HE313" s="138"/>
      <c r="HF313" s="138"/>
      <c r="HG313" s="138"/>
      <c r="HH313" s="138"/>
      <c r="HI313" s="138"/>
      <c r="HJ313" s="138"/>
      <c r="HK313" s="138"/>
      <c r="HL313" s="138"/>
      <c r="HM313" s="138"/>
      <c r="HN313" s="138"/>
      <c r="HO313" s="138"/>
      <c r="HP313" s="138"/>
      <c r="HQ313" s="138"/>
      <c r="HR313" s="138"/>
      <c r="HS313" s="138"/>
      <c r="HT313" s="138"/>
      <c r="HU313" s="138"/>
      <c r="HV313" s="138"/>
      <c r="HW313" s="138"/>
      <c r="HX313" s="138"/>
      <c r="HY313" s="138"/>
      <c r="HZ313" s="138"/>
      <c r="IA313" s="138"/>
      <c r="IB313" s="138"/>
      <c r="IC313" s="138"/>
      <c r="ID313" s="138"/>
      <c r="IE313" s="138"/>
      <c r="IF313" s="138"/>
      <c r="IG313" s="138"/>
      <c r="IH313" s="138"/>
      <c r="II313" s="138"/>
      <c r="IJ313" s="138"/>
      <c r="IK313" s="138"/>
      <c r="IL313" s="138"/>
      <c r="IM313" s="138"/>
      <c r="IN313" s="138"/>
      <c r="IO313" s="138"/>
      <c r="IP313" s="138"/>
      <c r="IQ313" s="138"/>
      <c r="IR313" s="138"/>
      <c r="IS313" s="138"/>
      <c r="IT313" s="138"/>
      <c r="IU313" s="138"/>
      <c r="IV313" s="138"/>
      <c r="IW313" s="138"/>
      <c r="IX313" s="138"/>
      <c r="IY313" s="138"/>
      <c r="IZ313" s="138"/>
      <c r="JA313" s="138"/>
      <c r="JB313" s="138"/>
      <c r="JC313" s="138"/>
      <c r="JD313" s="138"/>
      <c r="JE313" s="138"/>
      <c r="JF313" s="138"/>
      <c r="JG313" s="138"/>
      <c r="JH313" s="138"/>
      <c r="JI313" s="138"/>
      <c r="JJ313" s="138"/>
      <c r="JK313" s="138"/>
      <c r="JL313" s="138"/>
      <c r="JM313" s="138"/>
      <c r="JN313" s="138"/>
      <c r="JO313" s="138"/>
      <c r="JP313" s="138"/>
      <c r="JQ313" s="138"/>
      <c r="JR313" s="138"/>
      <c r="JS313" s="138"/>
      <c r="JT313" s="138"/>
      <c r="JU313" s="138"/>
      <c r="JV313" s="138"/>
      <c r="JW313" s="138"/>
      <c r="JX313" s="138"/>
      <c r="JY313" s="138"/>
      <c r="JZ313" s="138"/>
      <c r="KA313" s="138"/>
      <c r="KB313" s="138"/>
      <c r="KC313" s="138"/>
      <c r="KD313" s="138"/>
      <c r="KE313" s="138"/>
      <c r="KF313" s="138"/>
      <c r="KG313" s="138"/>
      <c r="KH313" s="138"/>
      <c r="KI313" s="138"/>
      <c r="KJ313" s="138"/>
      <c r="KK313" s="138"/>
      <c r="KL313" s="138"/>
      <c r="KM313" s="138"/>
      <c r="KN313" s="138"/>
      <c r="KO313" s="138"/>
      <c r="KP313" s="138"/>
      <c r="KQ313" s="138"/>
      <c r="KR313" s="138"/>
      <c r="KS313" s="138"/>
      <c r="KT313" s="138"/>
      <c r="KU313" s="138"/>
      <c r="KV313" s="138"/>
      <c r="KW313" s="138"/>
      <c r="KX313" s="138"/>
      <c r="KY313" s="138"/>
      <c r="KZ313" s="138"/>
      <c r="LA313" s="138"/>
      <c r="LB313" s="138"/>
      <c r="LC313" s="138"/>
      <c r="LD313" s="138"/>
      <c r="LE313" s="138"/>
      <c r="LF313" s="138"/>
      <c r="LG313" s="138"/>
      <c r="LH313" s="138"/>
      <c r="LI313" s="138"/>
      <c r="LJ313" s="138"/>
      <c r="LK313" s="138"/>
      <c r="LL313" s="138"/>
      <c r="LM313" s="138"/>
      <c r="LN313" s="138"/>
      <c r="LO313" s="138"/>
      <c r="LP313" s="138"/>
      <c r="LQ313" s="138"/>
      <c r="LR313" s="138"/>
      <c r="LS313" s="138"/>
      <c r="LT313" s="138"/>
      <c r="LU313" s="138"/>
      <c r="LV313" s="138"/>
      <c r="LW313" s="138"/>
      <c r="LX313" s="138"/>
      <c r="LY313" s="138"/>
      <c r="LZ313" s="138"/>
      <c r="MA313" s="138"/>
      <c r="MB313" s="138"/>
      <c r="MC313" s="138"/>
      <c r="MD313" s="138"/>
      <c r="ME313" s="138"/>
      <c r="MF313" s="138"/>
      <c r="MG313" s="138"/>
      <c r="MH313" s="138"/>
      <c r="MI313" s="138"/>
      <c r="MJ313" s="138"/>
      <c r="MK313" s="138"/>
      <c r="ML313" s="138"/>
      <c r="MM313" s="138"/>
      <c r="MN313" s="138"/>
      <c r="MO313" s="138"/>
      <c r="MP313" s="138"/>
      <c r="MQ313" s="138"/>
      <c r="MR313" s="138"/>
      <c r="MS313" s="138"/>
      <c r="MT313" s="138"/>
      <c r="MU313" s="138"/>
      <c r="MV313" s="138"/>
      <c r="MW313" s="138"/>
      <c r="MX313" s="138"/>
      <c r="MY313" s="138"/>
      <c r="MZ313" s="138"/>
      <c r="NA313" s="138"/>
      <c r="NB313" s="138"/>
      <c r="NC313" s="138"/>
      <c r="ND313" s="138"/>
      <c r="NE313" s="138"/>
      <c r="NF313" s="138"/>
      <c r="NG313" s="138"/>
      <c r="NH313" s="138"/>
      <c r="NI313" s="138"/>
      <c r="NJ313" s="138"/>
      <c r="NK313" s="138"/>
      <c r="NL313" s="138"/>
      <c r="NM313" s="138"/>
      <c r="NN313" s="138"/>
      <c r="NO313" s="138"/>
      <c r="NP313" s="138"/>
      <c r="NQ313" s="138"/>
      <c r="NR313" s="138"/>
      <c r="NS313" s="138"/>
      <c r="NT313" s="138"/>
      <c r="NU313" s="138"/>
      <c r="NV313" s="138"/>
      <c r="NW313" s="138"/>
      <c r="NX313" s="138"/>
      <c r="NY313" s="138"/>
      <c r="NZ313" s="138"/>
      <c r="OA313" s="138"/>
      <c r="OB313" s="138"/>
      <c r="OC313" s="138"/>
      <c r="OD313" s="138"/>
      <c r="OE313" s="138"/>
      <c r="OF313" s="138"/>
      <c r="OG313" s="138"/>
      <c r="OH313" s="138"/>
      <c r="OI313" s="138"/>
      <c r="OJ313" s="138"/>
      <c r="OK313" s="138"/>
      <c r="OL313" s="138"/>
      <c r="OM313" s="138"/>
      <c r="ON313" s="138"/>
      <c r="OO313" s="138"/>
      <c r="OP313" s="138"/>
      <c r="OQ313" s="138"/>
      <c r="OR313" s="138"/>
      <c r="OS313" s="138"/>
      <c r="OT313" s="138"/>
      <c r="OU313" s="138"/>
      <c r="OV313" s="138"/>
      <c r="OW313" s="138"/>
      <c r="OX313" s="138"/>
      <c r="OY313" s="138"/>
      <c r="OZ313" s="138"/>
      <c r="PA313" s="138"/>
      <c r="PB313" s="138"/>
      <c r="PC313" s="138"/>
      <c r="PD313" s="138"/>
      <c r="PE313" s="138"/>
      <c r="PF313" s="138"/>
      <c r="PG313" s="138"/>
      <c r="PH313" s="138"/>
      <c r="PI313" s="138"/>
      <c r="PJ313" s="138"/>
      <c r="PK313" s="138"/>
      <c r="PL313" s="138"/>
      <c r="PM313" s="138"/>
      <c r="PN313" s="138"/>
      <c r="PO313" s="138"/>
      <c r="PP313" s="138"/>
      <c r="PQ313" s="138"/>
      <c r="PR313" s="138"/>
      <c r="PS313" s="138"/>
      <c r="PT313" s="138"/>
      <c r="PU313" s="138"/>
      <c r="PV313" s="138"/>
      <c r="PW313" s="138"/>
      <c r="PX313" s="138"/>
      <c r="PY313" s="138"/>
      <c r="PZ313" s="138"/>
      <c r="QA313" s="138"/>
      <c r="QB313" s="138"/>
      <c r="QC313" s="138"/>
      <c r="QD313" s="138"/>
      <c r="QE313" s="138"/>
      <c r="QF313" s="138"/>
      <c r="QG313" s="138"/>
      <c r="QH313" s="138"/>
      <c r="QI313" s="138"/>
      <c r="QJ313" s="138"/>
      <c r="QK313" s="138"/>
      <c r="QL313" s="138"/>
      <c r="QM313" s="138"/>
      <c r="QN313" s="138"/>
      <c r="QO313" s="138"/>
      <c r="QP313" s="138"/>
      <c r="QQ313" s="138"/>
      <c r="QR313" s="138"/>
      <c r="QS313" s="138"/>
      <c r="QT313" s="138"/>
      <c r="QU313" s="138"/>
      <c r="QV313" s="138"/>
      <c r="QW313" s="138"/>
      <c r="QX313" s="138"/>
      <c r="QY313" s="138"/>
      <c r="QZ313" s="138"/>
      <c r="RA313" s="138"/>
      <c r="RB313" s="138"/>
      <c r="RC313" s="138"/>
      <c r="RD313" s="138"/>
      <c r="RE313" s="138"/>
      <c r="RF313" s="138"/>
      <c r="RG313" s="138"/>
      <c r="RH313" s="138"/>
      <c r="RI313" s="138"/>
      <c r="RJ313" s="138"/>
      <c r="RK313" s="138"/>
      <c r="RL313" s="138"/>
      <c r="RM313" s="138"/>
      <c r="RN313" s="138"/>
      <c r="RO313" s="138"/>
      <c r="RP313" s="138"/>
      <c r="RQ313" s="138"/>
      <c r="RR313" s="138"/>
      <c r="RS313" s="138"/>
      <c r="RT313" s="138"/>
      <c r="RU313" s="138"/>
      <c r="RV313" s="138"/>
      <c r="RW313" s="138"/>
      <c r="RX313" s="138"/>
      <c r="RY313" s="138"/>
      <c r="RZ313" s="138"/>
      <c r="SA313" s="138"/>
      <c r="SB313" s="138"/>
      <c r="SC313" s="138"/>
      <c r="SD313" s="138"/>
      <c r="SE313" s="138"/>
      <c r="SF313" s="138"/>
      <c r="SG313" s="138"/>
      <c r="SH313" s="138"/>
      <c r="SI313" s="138"/>
      <c r="SJ313" s="138"/>
      <c r="SK313" s="138"/>
      <c r="SL313" s="138"/>
      <c r="SM313" s="138"/>
      <c r="SN313" s="138"/>
      <c r="SO313" s="138"/>
      <c r="SP313" s="138"/>
      <c r="SQ313" s="138"/>
      <c r="SR313" s="138"/>
      <c r="SS313" s="138"/>
      <c r="ST313" s="138"/>
      <c r="SU313" s="138"/>
      <c r="SV313" s="138"/>
      <c r="SW313" s="138"/>
      <c r="SX313" s="138"/>
      <c r="SY313" s="138"/>
      <c r="SZ313" s="138"/>
      <c r="TA313" s="138"/>
      <c r="TB313" s="138"/>
      <c r="TC313" s="138"/>
      <c r="TD313" s="138"/>
      <c r="TE313" s="138"/>
      <c r="TF313" s="138"/>
      <c r="TG313" s="138"/>
      <c r="TH313" s="138"/>
      <c r="TI313" s="138"/>
      <c r="TJ313" s="138"/>
      <c r="TK313" s="138"/>
      <c r="TL313" s="138"/>
      <c r="TM313" s="138"/>
      <c r="TN313" s="138"/>
      <c r="TO313" s="138"/>
      <c r="TP313" s="138"/>
      <c r="TQ313" s="138"/>
      <c r="TR313" s="138"/>
      <c r="TS313" s="138"/>
      <c r="TT313" s="138"/>
      <c r="TU313" s="138"/>
      <c r="TV313" s="138"/>
      <c r="TW313" s="138"/>
      <c r="TX313" s="138"/>
      <c r="TY313" s="138"/>
      <c r="TZ313" s="138"/>
      <c r="UA313" s="138"/>
      <c r="UB313" s="138"/>
      <c r="UC313" s="138"/>
      <c r="UD313" s="138"/>
      <c r="UE313" s="138"/>
      <c r="UF313" s="138"/>
      <c r="UG313" s="138"/>
      <c r="UH313" s="138"/>
      <c r="UI313" s="138"/>
      <c r="UJ313" s="138"/>
      <c r="UK313" s="138"/>
      <c r="UL313" s="138"/>
      <c r="UM313" s="138"/>
      <c r="UN313" s="138"/>
      <c r="UO313" s="138"/>
      <c r="UP313" s="138"/>
      <c r="UQ313" s="138"/>
      <c r="UR313" s="138"/>
      <c r="US313" s="138"/>
      <c r="UT313" s="138"/>
      <c r="UU313" s="138"/>
      <c r="UV313" s="138"/>
      <c r="UW313" s="138"/>
      <c r="UX313" s="138"/>
      <c r="UY313" s="138"/>
      <c r="UZ313" s="138"/>
      <c r="VA313" s="138"/>
      <c r="VB313" s="138"/>
      <c r="VC313" s="138"/>
      <c r="VD313" s="138"/>
      <c r="VE313" s="138"/>
      <c r="VF313" s="138"/>
      <c r="VG313" s="138"/>
      <c r="VH313" s="138"/>
      <c r="VI313" s="138"/>
      <c r="VJ313" s="138"/>
      <c r="VK313" s="138"/>
      <c r="VL313" s="138"/>
      <c r="VM313" s="138"/>
      <c r="VN313" s="138"/>
      <c r="VO313" s="138"/>
      <c r="VP313" s="138"/>
      <c r="VQ313" s="138"/>
      <c r="VR313" s="138"/>
      <c r="VS313" s="138"/>
      <c r="VT313" s="138"/>
      <c r="VU313" s="138"/>
      <c r="VV313" s="138"/>
      <c r="VW313" s="138"/>
      <c r="VX313" s="138"/>
      <c r="VY313" s="138"/>
      <c r="VZ313" s="138"/>
      <c r="WA313" s="138"/>
      <c r="WB313" s="138"/>
      <c r="WC313" s="138"/>
      <c r="WD313" s="138"/>
      <c r="WE313" s="138"/>
      <c r="WF313" s="138"/>
      <c r="WG313" s="138"/>
      <c r="WH313" s="138"/>
      <c r="WI313" s="138"/>
      <c r="WJ313" s="138"/>
      <c r="WK313" s="138"/>
      <c r="WL313" s="138"/>
      <c r="WM313" s="138"/>
      <c r="WN313" s="138"/>
      <c r="WO313" s="138"/>
      <c r="WP313" s="138"/>
      <c r="WQ313" s="138"/>
      <c r="WR313" s="138"/>
      <c r="WS313" s="138"/>
      <c r="WT313" s="138"/>
      <c r="WU313" s="138"/>
      <c r="WV313" s="138"/>
      <c r="WW313" s="138"/>
      <c r="WX313" s="138"/>
      <c r="WY313" s="138"/>
      <c r="WZ313" s="138"/>
      <c r="XA313" s="138"/>
      <c r="XB313" s="138"/>
      <c r="XC313" s="138"/>
      <c r="XD313" s="138"/>
      <c r="XE313" s="138"/>
      <c r="XF313" s="138"/>
      <c r="XG313" s="138"/>
      <c r="XH313" s="138"/>
      <c r="XI313" s="138"/>
      <c r="XJ313" s="138"/>
      <c r="XK313" s="138"/>
      <c r="XL313" s="138"/>
      <c r="XM313" s="138"/>
      <c r="XN313" s="138"/>
      <c r="XO313" s="138"/>
      <c r="XP313" s="138"/>
      <c r="XQ313" s="138"/>
      <c r="XR313" s="138"/>
      <c r="XS313" s="138"/>
      <c r="XT313" s="138"/>
      <c r="XU313" s="138"/>
      <c r="XV313" s="138"/>
      <c r="XW313" s="138"/>
      <c r="XX313" s="138"/>
      <c r="XY313" s="138"/>
      <c r="XZ313" s="138"/>
      <c r="YA313" s="138"/>
      <c r="YB313" s="138"/>
      <c r="YC313" s="138"/>
      <c r="YD313" s="138"/>
      <c r="YE313" s="138"/>
      <c r="YF313" s="138"/>
      <c r="YG313" s="138"/>
      <c r="YH313" s="138"/>
      <c r="YI313" s="138"/>
      <c r="YJ313" s="138"/>
      <c r="YK313" s="138"/>
      <c r="YL313" s="138"/>
      <c r="YM313" s="138"/>
      <c r="YN313" s="138"/>
      <c r="YO313" s="138"/>
      <c r="YP313" s="138"/>
      <c r="YQ313" s="138"/>
      <c r="YR313" s="138"/>
      <c r="YS313" s="138"/>
      <c r="YT313" s="138"/>
      <c r="YU313" s="138"/>
      <c r="YV313" s="138"/>
      <c r="YW313" s="138"/>
      <c r="YX313" s="138"/>
      <c r="YY313" s="138"/>
      <c r="YZ313" s="138"/>
      <c r="ZA313" s="138"/>
      <c r="ZB313" s="138"/>
      <c r="ZC313" s="138"/>
      <c r="ZD313" s="138"/>
      <c r="ZE313" s="138"/>
      <c r="ZF313" s="138"/>
      <c r="ZG313" s="138"/>
      <c r="ZH313" s="138"/>
      <c r="ZI313" s="138"/>
      <c r="ZJ313" s="138"/>
      <c r="ZK313" s="138"/>
      <c r="ZL313" s="138"/>
      <c r="ZM313" s="138"/>
      <c r="ZN313" s="138"/>
      <c r="ZO313" s="138"/>
      <c r="ZP313" s="138"/>
      <c r="ZQ313" s="138"/>
      <c r="ZR313" s="138"/>
      <c r="ZS313" s="138"/>
      <c r="ZT313" s="138"/>
      <c r="ZU313" s="138"/>
      <c r="ZV313" s="138"/>
      <c r="ZW313" s="138"/>
      <c r="ZX313" s="138"/>
      <c r="ZY313" s="138"/>
      <c r="ZZ313" s="138"/>
      <c r="AAA313" s="138"/>
      <c r="AAB313" s="138"/>
      <c r="AAC313" s="138"/>
      <c r="AAD313" s="138"/>
      <c r="AAE313" s="138"/>
      <c r="AAF313" s="138"/>
      <c r="AAG313" s="138"/>
      <c r="AAH313" s="138"/>
      <c r="AAI313" s="138"/>
      <c r="AAJ313" s="138"/>
      <c r="AAK313" s="138"/>
      <c r="AAL313" s="138"/>
      <c r="AAM313" s="138"/>
      <c r="AAN313" s="138"/>
      <c r="AAO313" s="138"/>
      <c r="AAP313" s="138"/>
      <c r="AAQ313" s="138"/>
      <c r="AAR313" s="138"/>
      <c r="AAS313" s="138"/>
      <c r="AAT313" s="138"/>
      <c r="AAU313" s="138"/>
      <c r="AAV313" s="138"/>
      <c r="AAW313" s="138"/>
      <c r="AAX313" s="138"/>
      <c r="AAY313" s="138"/>
      <c r="AAZ313" s="138"/>
      <c r="ABA313" s="138"/>
      <c r="ABB313" s="138"/>
      <c r="ABC313" s="138"/>
      <c r="ABD313" s="138"/>
      <c r="ABE313" s="138"/>
      <c r="ABF313" s="138"/>
      <c r="ABG313" s="138"/>
      <c r="ABH313" s="138"/>
      <c r="ABI313" s="138"/>
      <c r="ABJ313" s="138"/>
      <c r="ABK313" s="138"/>
      <c r="ABL313" s="138"/>
      <c r="ABM313" s="138"/>
      <c r="ABN313" s="138"/>
      <c r="ABO313" s="138"/>
      <c r="ABP313" s="138"/>
      <c r="ABQ313" s="138"/>
      <c r="ABR313" s="138"/>
      <c r="ABS313" s="138"/>
      <c r="ABT313" s="138"/>
      <c r="ABU313" s="138"/>
      <c r="ABV313" s="138"/>
      <c r="ABW313" s="138"/>
      <c r="ABX313" s="138"/>
      <c r="ABY313" s="138"/>
      <c r="ABZ313" s="138"/>
      <c r="ACA313" s="138"/>
      <c r="ACB313" s="138"/>
      <c r="ACC313" s="138"/>
      <c r="ACD313" s="138"/>
      <c r="ACE313" s="138"/>
      <c r="ACF313" s="138"/>
      <c r="ACG313" s="138"/>
      <c r="ACH313" s="138"/>
      <c r="ACI313" s="138"/>
      <c r="ACJ313" s="138"/>
      <c r="ACK313" s="138"/>
      <c r="ACL313" s="138"/>
      <c r="ACM313" s="138"/>
      <c r="ACN313" s="138"/>
      <c r="ACO313" s="138"/>
      <c r="ACP313" s="138"/>
      <c r="ACQ313" s="138"/>
      <c r="ACR313" s="138"/>
      <c r="ACS313" s="138"/>
      <c r="ACT313" s="138"/>
      <c r="ACU313" s="138"/>
      <c r="ACV313" s="138"/>
      <c r="ACW313" s="138"/>
      <c r="ACX313" s="138"/>
      <c r="ACY313" s="138"/>
      <c r="ACZ313" s="138"/>
      <c r="ADA313" s="138"/>
      <c r="ADB313" s="138"/>
      <c r="ADC313" s="138"/>
      <c r="ADD313" s="138"/>
      <c r="ADE313" s="138"/>
      <c r="ADF313" s="138"/>
      <c r="ADG313" s="138"/>
      <c r="ADH313" s="138"/>
      <c r="ADI313" s="138"/>
      <c r="ADJ313" s="138"/>
      <c r="ADK313" s="138"/>
      <c r="ADL313" s="138"/>
      <c r="ADM313" s="138"/>
      <c r="ADN313" s="138"/>
      <c r="ADO313" s="138"/>
      <c r="ADP313" s="138"/>
      <c r="ADQ313" s="138"/>
      <c r="ADR313" s="138"/>
      <c r="ADS313" s="138"/>
      <c r="ADT313" s="138"/>
      <c r="ADU313" s="138"/>
      <c r="ADV313" s="138"/>
      <c r="ADW313" s="138"/>
      <c r="ADX313" s="138"/>
      <c r="ADY313" s="138"/>
      <c r="ADZ313" s="138"/>
      <c r="AEA313" s="138"/>
      <c r="AEB313" s="138"/>
      <c r="AEC313" s="138"/>
      <c r="AED313" s="138"/>
      <c r="AEE313" s="138"/>
      <c r="AEF313" s="138"/>
      <c r="AEG313" s="138"/>
      <c r="AEH313" s="138"/>
      <c r="AEI313" s="138"/>
      <c r="AEJ313" s="138"/>
      <c r="AEK313" s="138"/>
      <c r="AEL313" s="138"/>
      <c r="AEM313" s="138"/>
      <c r="AEN313" s="138"/>
      <c r="AEO313" s="138"/>
      <c r="AEP313" s="138"/>
      <c r="AEQ313" s="138"/>
      <c r="AER313" s="138"/>
      <c r="AES313" s="138"/>
      <c r="AET313" s="138"/>
      <c r="AEU313" s="138"/>
      <c r="AEV313" s="138"/>
      <c r="AEW313" s="138"/>
      <c r="AEX313" s="138"/>
      <c r="AEY313" s="138"/>
      <c r="AEZ313" s="138"/>
      <c r="AFA313" s="138"/>
      <c r="AFB313" s="138"/>
      <c r="AFC313" s="138"/>
      <c r="AFD313" s="138"/>
      <c r="AFE313" s="138"/>
      <c r="AFF313" s="138"/>
      <c r="AFG313" s="138"/>
      <c r="AFH313" s="138"/>
      <c r="AFI313" s="138"/>
      <c r="AFJ313" s="138"/>
      <c r="AFK313" s="138"/>
      <c r="AFL313" s="138"/>
      <c r="AFM313" s="138"/>
      <c r="AFN313" s="138"/>
      <c r="AFO313" s="138"/>
      <c r="AFP313" s="138"/>
      <c r="AFQ313" s="138"/>
      <c r="AFR313" s="138"/>
      <c r="AFS313" s="138"/>
      <c r="AFT313" s="138"/>
      <c r="AFU313" s="138"/>
      <c r="AFV313" s="138"/>
      <c r="AFW313" s="138"/>
      <c r="AFX313" s="138"/>
      <c r="AFY313" s="138"/>
      <c r="AFZ313" s="138"/>
      <c r="AGA313" s="138"/>
      <c r="AGB313" s="138"/>
      <c r="AGC313" s="138"/>
      <c r="AGD313" s="138"/>
      <c r="AGE313" s="138"/>
      <c r="AGF313" s="138"/>
      <c r="AGG313" s="138"/>
      <c r="AGH313" s="138"/>
      <c r="AGI313" s="138"/>
      <c r="AGJ313" s="138"/>
      <c r="AGK313" s="138"/>
      <c r="AGL313" s="138"/>
      <c r="AGM313" s="138"/>
      <c r="AGN313" s="138"/>
      <c r="AGO313" s="138"/>
      <c r="AGP313" s="138"/>
      <c r="AGQ313" s="138"/>
      <c r="AGR313" s="138"/>
      <c r="AGS313" s="138"/>
      <c r="AGT313" s="138"/>
      <c r="AGU313" s="138"/>
      <c r="AGV313" s="138"/>
      <c r="AGW313" s="138"/>
      <c r="AGX313" s="138"/>
      <c r="AGY313" s="138"/>
      <c r="AGZ313" s="138"/>
      <c r="AHA313" s="138"/>
      <c r="AHB313" s="138"/>
      <c r="AHC313" s="138"/>
      <c r="AHD313" s="138"/>
      <c r="AHE313" s="138"/>
      <c r="AHF313" s="138"/>
      <c r="AHG313" s="138"/>
      <c r="AHH313" s="138"/>
      <c r="AHI313" s="138"/>
      <c r="AHJ313" s="138"/>
      <c r="AHK313" s="138"/>
      <c r="AHL313" s="138"/>
      <c r="AHM313" s="138"/>
      <c r="AHN313" s="138"/>
      <c r="AHO313" s="138"/>
      <c r="AHP313" s="138"/>
      <c r="AHQ313" s="138"/>
      <c r="AHR313" s="138"/>
      <c r="AHS313" s="138"/>
      <c r="AHT313" s="138"/>
      <c r="AHU313" s="138"/>
      <c r="AHV313" s="138"/>
      <c r="AHW313" s="138"/>
      <c r="AHX313" s="138"/>
      <c r="AHY313" s="138"/>
      <c r="AHZ313" s="138"/>
      <c r="AIA313" s="138"/>
      <c r="AIB313" s="138"/>
      <c r="AIC313" s="138"/>
      <c r="AID313" s="138"/>
      <c r="AIE313" s="138"/>
      <c r="AIF313" s="138"/>
      <c r="AIG313" s="138"/>
      <c r="AIH313" s="138"/>
      <c r="AII313" s="138"/>
      <c r="AIJ313" s="138"/>
      <c r="AIK313" s="138"/>
      <c r="AIL313" s="138"/>
      <c r="AIM313" s="138"/>
      <c r="AIN313" s="138"/>
      <c r="AIO313" s="138"/>
      <c r="AIP313" s="138"/>
      <c r="AIQ313" s="138"/>
      <c r="AIR313" s="138"/>
      <c r="AIS313" s="138"/>
      <c r="AIT313" s="138"/>
      <c r="AIU313" s="138"/>
      <c r="AIV313" s="138"/>
      <c r="AIW313" s="138"/>
      <c r="AIX313" s="138"/>
      <c r="AIY313" s="138"/>
      <c r="AIZ313" s="138"/>
      <c r="AJA313" s="138"/>
      <c r="AJB313" s="138"/>
      <c r="AJC313" s="138"/>
      <c r="AJD313" s="138"/>
      <c r="AJE313" s="138"/>
      <c r="AJF313" s="138"/>
      <c r="AJG313" s="138"/>
      <c r="AJH313" s="138"/>
      <c r="AJI313" s="138"/>
      <c r="AJJ313" s="138"/>
      <c r="AJK313" s="138"/>
      <c r="AJL313" s="138"/>
      <c r="AJM313" s="138"/>
      <c r="AJN313" s="138"/>
      <c r="AJO313" s="138"/>
      <c r="AJP313" s="138"/>
      <c r="AJQ313" s="138"/>
      <c r="AJR313" s="138"/>
      <c r="AJS313" s="138"/>
      <c r="AJT313" s="138"/>
      <c r="AJU313" s="138"/>
      <c r="AJV313" s="138"/>
      <c r="AJW313" s="138"/>
      <c r="AJX313" s="138"/>
      <c r="AJY313" s="138"/>
      <c r="AJZ313" s="138"/>
      <c r="AKA313" s="138"/>
      <c r="AKB313" s="138"/>
      <c r="AKC313" s="138"/>
      <c r="AKD313" s="138"/>
      <c r="AKE313" s="138"/>
      <c r="AKF313" s="138"/>
      <c r="AKG313" s="138"/>
      <c r="AKH313" s="138"/>
      <c r="AKI313" s="138"/>
      <c r="AKJ313" s="138"/>
      <c r="AKK313" s="138"/>
      <c r="AKL313" s="138"/>
      <c r="AKM313" s="138"/>
      <c r="AKN313" s="138"/>
      <c r="AKO313" s="138"/>
      <c r="AKP313" s="138"/>
      <c r="AKQ313" s="138"/>
      <c r="AKR313" s="138"/>
      <c r="AKS313" s="138"/>
      <c r="AKT313" s="138"/>
      <c r="AKU313" s="138"/>
      <c r="AKV313" s="138"/>
      <c r="AKW313" s="138"/>
      <c r="AKX313" s="138"/>
      <c r="AKY313" s="138"/>
      <c r="AKZ313" s="138"/>
      <c r="ALA313" s="138"/>
      <c r="ALB313" s="138"/>
      <c r="ALC313" s="138"/>
      <c r="ALD313" s="138"/>
      <c r="ALE313" s="138"/>
      <c r="ALF313" s="138"/>
      <c r="ALG313" s="138"/>
      <c r="ALH313" s="138"/>
      <c r="ALI313" s="138"/>
      <c r="ALJ313" s="138"/>
      <c r="ALK313" s="138"/>
      <c r="ALL313" s="138"/>
      <c r="ALM313" s="138"/>
      <c r="ALN313" s="138"/>
      <c r="ALO313" s="138"/>
      <c r="ALP313" s="138"/>
      <c r="ALQ313" s="138"/>
      <c r="ALR313" s="138"/>
      <c r="ALS313" s="138"/>
      <c r="ALT313" s="138"/>
      <c r="ALU313" s="138"/>
      <c r="ALV313" s="138"/>
      <c r="ALW313" s="138"/>
      <c r="ALX313" s="138"/>
      <c r="ALY313" s="138"/>
      <c r="ALZ313" s="138"/>
      <c r="AMA313" s="138"/>
      <c r="AMB313" s="138"/>
      <c r="AMC313" s="138"/>
      <c r="AMD313" s="138"/>
      <c r="AME313" s="138"/>
      <c r="AMF313" s="138"/>
      <c r="AMG313" s="138"/>
      <c r="AMH313" s="138"/>
      <c r="AMI313" s="138"/>
      <c r="AMJ313" s="138"/>
      <c r="AMK313" s="138"/>
    </row>
    <row r="314" spans="1:1025" s="140" customFormat="1">
      <c r="A314" s="210"/>
      <c r="B314" s="106"/>
      <c r="C314" s="137"/>
      <c r="D314" s="137"/>
      <c r="E314" s="137"/>
      <c r="F314" s="138"/>
      <c r="G314" s="138"/>
      <c r="H314" s="138"/>
      <c r="I314" s="138"/>
      <c r="J314" s="139"/>
      <c r="K314" s="138"/>
      <c r="M314" s="138"/>
      <c r="N314" s="138"/>
      <c r="O314" s="138"/>
      <c r="P314" s="138"/>
      <c r="Q314" s="138"/>
      <c r="R314" s="138"/>
      <c r="S314" s="138"/>
      <c r="T314" s="138"/>
      <c r="U314" s="138"/>
      <c r="V314" s="138"/>
      <c r="W314" s="138"/>
      <c r="X314" s="138"/>
      <c r="Y314" s="138"/>
      <c r="Z314" s="138"/>
      <c r="AA314" s="138"/>
      <c r="AB314" s="138"/>
      <c r="AC314" s="138"/>
      <c r="AD314" s="138"/>
      <c r="AE314" s="138"/>
      <c r="AF314" s="138"/>
      <c r="AG314" s="138"/>
      <c r="AH314" s="138"/>
      <c r="AI314" s="138"/>
      <c r="AJ314" s="138"/>
      <c r="AK314" s="138"/>
      <c r="AL314" s="138"/>
      <c r="AM314" s="138"/>
      <c r="AN314" s="138"/>
      <c r="AO314" s="138"/>
      <c r="AP314" s="138"/>
      <c r="AQ314" s="138"/>
      <c r="AR314" s="138"/>
      <c r="AS314" s="138"/>
      <c r="AT314" s="138"/>
      <c r="AU314" s="138"/>
      <c r="AV314" s="138"/>
      <c r="AW314" s="138"/>
      <c r="AX314" s="138"/>
      <c r="AY314" s="138"/>
      <c r="AZ314" s="138"/>
      <c r="BA314" s="138"/>
      <c r="BB314" s="138"/>
      <c r="BC314" s="138"/>
      <c r="BD314" s="138"/>
      <c r="BE314" s="138"/>
      <c r="BF314" s="138"/>
      <c r="BG314" s="138"/>
      <c r="BH314" s="138"/>
      <c r="BI314" s="138"/>
      <c r="BJ314" s="138"/>
      <c r="BK314" s="138"/>
      <c r="BL314" s="138"/>
      <c r="BM314" s="138"/>
      <c r="BN314" s="138"/>
      <c r="BO314" s="138"/>
      <c r="BP314" s="138"/>
      <c r="BQ314" s="138"/>
      <c r="BR314" s="138"/>
      <c r="BS314" s="138"/>
      <c r="BT314" s="138"/>
      <c r="BU314" s="138"/>
      <c r="BV314" s="138"/>
      <c r="BW314" s="138"/>
      <c r="BX314" s="138"/>
      <c r="BY314" s="138"/>
      <c r="BZ314" s="138"/>
      <c r="CA314" s="138"/>
      <c r="CB314" s="138"/>
      <c r="CC314" s="138"/>
      <c r="CD314" s="138"/>
      <c r="CE314" s="138"/>
      <c r="CF314" s="138"/>
      <c r="CG314" s="138"/>
      <c r="CH314" s="138"/>
      <c r="CI314" s="138"/>
      <c r="CJ314" s="138"/>
      <c r="CK314" s="138"/>
      <c r="CL314" s="138"/>
      <c r="CM314" s="138"/>
      <c r="CN314" s="138"/>
      <c r="CO314" s="138"/>
      <c r="CP314" s="138"/>
      <c r="CQ314" s="138"/>
      <c r="CR314" s="138"/>
      <c r="CS314" s="138"/>
      <c r="CT314" s="138"/>
      <c r="CU314" s="138"/>
      <c r="CV314" s="138"/>
      <c r="CW314" s="138"/>
      <c r="CX314" s="138"/>
      <c r="CY314" s="138"/>
      <c r="CZ314" s="138"/>
      <c r="DA314" s="138"/>
      <c r="DB314" s="138"/>
      <c r="DC314" s="138"/>
      <c r="DD314" s="138"/>
      <c r="DE314" s="138"/>
      <c r="DF314" s="138"/>
      <c r="DG314" s="138"/>
      <c r="DH314" s="138"/>
      <c r="DI314" s="138"/>
      <c r="DJ314" s="138"/>
      <c r="DK314" s="138"/>
      <c r="DL314" s="138"/>
      <c r="DM314" s="138"/>
      <c r="DN314" s="138"/>
      <c r="DO314" s="138"/>
      <c r="DP314" s="138"/>
      <c r="DQ314" s="138"/>
      <c r="DR314" s="138"/>
      <c r="DS314" s="138"/>
      <c r="DT314" s="138"/>
      <c r="DU314" s="138"/>
      <c r="DV314" s="138"/>
      <c r="DW314" s="138"/>
      <c r="DX314" s="138"/>
      <c r="DY314" s="138"/>
      <c r="DZ314" s="138"/>
      <c r="EA314" s="138"/>
      <c r="EB314" s="138"/>
      <c r="EC314" s="138"/>
      <c r="ED314" s="138"/>
      <c r="EE314" s="138"/>
      <c r="EF314" s="138"/>
      <c r="EG314" s="138"/>
      <c r="EH314" s="138"/>
      <c r="EI314" s="138"/>
      <c r="EJ314" s="138"/>
      <c r="EK314" s="138"/>
      <c r="EL314" s="138"/>
      <c r="EM314" s="138"/>
      <c r="EN314" s="138"/>
      <c r="EO314" s="138"/>
      <c r="EP314" s="138"/>
      <c r="EQ314" s="138"/>
      <c r="ER314" s="138"/>
      <c r="ES314" s="138"/>
      <c r="ET314" s="138"/>
      <c r="EU314" s="138"/>
      <c r="EV314" s="138"/>
      <c r="EW314" s="138"/>
      <c r="EX314" s="138"/>
      <c r="EY314" s="138"/>
      <c r="EZ314" s="138"/>
      <c r="FA314" s="138"/>
      <c r="FB314" s="138"/>
      <c r="FC314" s="138"/>
      <c r="FD314" s="138"/>
      <c r="FE314" s="138"/>
      <c r="FF314" s="138"/>
      <c r="FG314" s="138"/>
      <c r="FH314" s="138"/>
      <c r="FI314" s="138"/>
      <c r="FJ314" s="138"/>
      <c r="FK314" s="138"/>
      <c r="FL314" s="138"/>
      <c r="FM314" s="138"/>
      <c r="FN314" s="138"/>
      <c r="FO314" s="138"/>
      <c r="FP314" s="138"/>
      <c r="FQ314" s="138"/>
      <c r="FR314" s="138"/>
      <c r="FS314" s="138"/>
      <c r="FT314" s="138"/>
      <c r="FU314" s="138"/>
      <c r="FV314" s="138"/>
      <c r="FW314" s="138"/>
      <c r="FX314" s="138"/>
      <c r="FY314" s="138"/>
      <c r="FZ314" s="138"/>
      <c r="GA314" s="138"/>
      <c r="GB314" s="138"/>
      <c r="GC314" s="138"/>
      <c r="GD314" s="138"/>
      <c r="GE314" s="138"/>
      <c r="GF314" s="138"/>
      <c r="GG314" s="138"/>
      <c r="GH314" s="138"/>
      <c r="GI314" s="138"/>
      <c r="GJ314" s="138"/>
      <c r="GK314" s="138"/>
      <c r="GL314" s="138"/>
      <c r="GM314" s="138"/>
      <c r="GN314" s="138"/>
      <c r="GO314" s="138"/>
      <c r="GP314" s="138"/>
      <c r="GQ314" s="138"/>
      <c r="GR314" s="138"/>
      <c r="GS314" s="138"/>
      <c r="GT314" s="138"/>
      <c r="GU314" s="138"/>
      <c r="GV314" s="138"/>
      <c r="GW314" s="138"/>
      <c r="GX314" s="138"/>
      <c r="GY314" s="138"/>
      <c r="GZ314" s="138"/>
      <c r="HA314" s="138"/>
      <c r="HB314" s="138"/>
      <c r="HC314" s="138"/>
      <c r="HD314" s="138"/>
      <c r="HE314" s="138"/>
      <c r="HF314" s="138"/>
      <c r="HG314" s="138"/>
      <c r="HH314" s="138"/>
      <c r="HI314" s="138"/>
      <c r="HJ314" s="138"/>
      <c r="HK314" s="138"/>
      <c r="HL314" s="138"/>
      <c r="HM314" s="138"/>
      <c r="HN314" s="138"/>
      <c r="HO314" s="138"/>
      <c r="HP314" s="138"/>
      <c r="HQ314" s="138"/>
      <c r="HR314" s="138"/>
      <c r="HS314" s="138"/>
      <c r="HT314" s="138"/>
      <c r="HU314" s="138"/>
      <c r="HV314" s="138"/>
      <c r="HW314" s="138"/>
      <c r="HX314" s="138"/>
      <c r="HY314" s="138"/>
      <c r="HZ314" s="138"/>
      <c r="IA314" s="138"/>
      <c r="IB314" s="138"/>
      <c r="IC314" s="138"/>
      <c r="ID314" s="138"/>
      <c r="IE314" s="138"/>
      <c r="IF314" s="138"/>
      <c r="IG314" s="138"/>
      <c r="IH314" s="138"/>
      <c r="II314" s="138"/>
      <c r="IJ314" s="138"/>
      <c r="IK314" s="138"/>
      <c r="IL314" s="138"/>
      <c r="IM314" s="138"/>
      <c r="IN314" s="138"/>
      <c r="IO314" s="138"/>
      <c r="IP314" s="138"/>
      <c r="IQ314" s="138"/>
      <c r="IR314" s="138"/>
      <c r="IS314" s="138"/>
      <c r="IT314" s="138"/>
      <c r="IU314" s="138"/>
      <c r="IV314" s="138"/>
      <c r="IW314" s="138"/>
      <c r="IX314" s="138"/>
      <c r="IY314" s="138"/>
      <c r="IZ314" s="138"/>
      <c r="JA314" s="138"/>
      <c r="JB314" s="138"/>
      <c r="JC314" s="138"/>
      <c r="JD314" s="138"/>
      <c r="JE314" s="138"/>
      <c r="JF314" s="138"/>
      <c r="JG314" s="138"/>
      <c r="JH314" s="138"/>
      <c r="JI314" s="138"/>
      <c r="JJ314" s="138"/>
      <c r="JK314" s="138"/>
      <c r="JL314" s="138"/>
      <c r="JM314" s="138"/>
      <c r="JN314" s="138"/>
      <c r="JO314" s="138"/>
      <c r="JP314" s="138"/>
      <c r="JQ314" s="138"/>
      <c r="JR314" s="138"/>
      <c r="JS314" s="138"/>
      <c r="JT314" s="138"/>
      <c r="JU314" s="138"/>
      <c r="JV314" s="138"/>
      <c r="JW314" s="138"/>
      <c r="JX314" s="138"/>
      <c r="JY314" s="138"/>
      <c r="JZ314" s="138"/>
      <c r="KA314" s="138"/>
      <c r="KB314" s="138"/>
      <c r="KC314" s="138"/>
      <c r="KD314" s="138"/>
      <c r="KE314" s="138"/>
      <c r="KF314" s="138"/>
      <c r="KG314" s="138"/>
      <c r="KH314" s="138"/>
      <c r="KI314" s="138"/>
      <c r="KJ314" s="138"/>
      <c r="KK314" s="138"/>
      <c r="KL314" s="138"/>
      <c r="KM314" s="138"/>
      <c r="KN314" s="138"/>
      <c r="KO314" s="138"/>
      <c r="KP314" s="138"/>
      <c r="KQ314" s="138"/>
      <c r="KR314" s="138"/>
      <c r="KS314" s="138"/>
      <c r="KT314" s="138"/>
      <c r="KU314" s="138"/>
      <c r="KV314" s="138"/>
      <c r="KW314" s="138"/>
      <c r="KX314" s="138"/>
      <c r="KY314" s="138"/>
      <c r="KZ314" s="138"/>
      <c r="LA314" s="138"/>
      <c r="LB314" s="138"/>
      <c r="LC314" s="138"/>
      <c r="LD314" s="138"/>
      <c r="LE314" s="138"/>
      <c r="LF314" s="138"/>
      <c r="LG314" s="138"/>
      <c r="LH314" s="138"/>
      <c r="LI314" s="138"/>
      <c r="LJ314" s="138"/>
      <c r="LK314" s="138"/>
      <c r="LL314" s="138"/>
      <c r="LM314" s="138"/>
      <c r="LN314" s="138"/>
      <c r="LO314" s="138"/>
      <c r="LP314" s="138"/>
      <c r="LQ314" s="138"/>
      <c r="LR314" s="138"/>
      <c r="LS314" s="138"/>
      <c r="LT314" s="138"/>
      <c r="LU314" s="138"/>
      <c r="LV314" s="138"/>
      <c r="LW314" s="138"/>
      <c r="LX314" s="138"/>
      <c r="LY314" s="138"/>
      <c r="LZ314" s="138"/>
      <c r="MA314" s="138"/>
      <c r="MB314" s="138"/>
      <c r="MC314" s="138"/>
      <c r="MD314" s="138"/>
      <c r="ME314" s="138"/>
      <c r="MF314" s="138"/>
      <c r="MG314" s="138"/>
      <c r="MH314" s="138"/>
      <c r="MI314" s="138"/>
      <c r="MJ314" s="138"/>
      <c r="MK314" s="138"/>
      <c r="ML314" s="138"/>
      <c r="MM314" s="138"/>
      <c r="MN314" s="138"/>
      <c r="MO314" s="138"/>
      <c r="MP314" s="138"/>
      <c r="MQ314" s="138"/>
      <c r="MR314" s="138"/>
      <c r="MS314" s="138"/>
      <c r="MT314" s="138"/>
      <c r="MU314" s="138"/>
      <c r="MV314" s="138"/>
      <c r="MW314" s="138"/>
      <c r="MX314" s="138"/>
      <c r="MY314" s="138"/>
      <c r="MZ314" s="138"/>
      <c r="NA314" s="138"/>
      <c r="NB314" s="138"/>
      <c r="NC314" s="138"/>
      <c r="ND314" s="138"/>
      <c r="NE314" s="138"/>
      <c r="NF314" s="138"/>
      <c r="NG314" s="138"/>
      <c r="NH314" s="138"/>
      <c r="NI314" s="138"/>
      <c r="NJ314" s="138"/>
      <c r="NK314" s="138"/>
      <c r="NL314" s="138"/>
      <c r="NM314" s="138"/>
      <c r="NN314" s="138"/>
      <c r="NO314" s="138"/>
      <c r="NP314" s="138"/>
      <c r="NQ314" s="138"/>
      <c r="NR314" s="138"/>
      <c r="NS314" s="138"/>
      <c r="NT314" s="138"/>
      <c r="NU314" s="138"/>
      <c r="NV314" s="138"/>
      <c r="NW314" s="138"/>
      <c r="NX314" s="138"/>
      <c r="NY314" s="138"/>
      <c r="NZ314" s="138"/>
      <c r="OA314" s="138"/>
      <c r="OB314" s="138"/>
      <c r="OC314" s="138"/>
      <c r="OD314" s="138"/>
      <c r="OE314" s="138"/>
      <c r="OF314" s="138"/>
      <c r="OG314" s="138"/>
      <c r="OH314" s="138"/>
      <c r="OI314" s="138"/>
      <c r="OJ314" s="138"/>
      <c r="OK314" s="138"/>
      <c r="OL314" s="138"/>
      <c r="OM314" s="138"/>
      <c r="ON314" s="138"/>
      <c r="OO314" s="138"/>
      <c r="OP314" s="138"/>
      <c r="OQ314" s="138"/>
      <c r="OR314" s="138"/>
      <c r="OS314" s="138"/>
      <c r="OT314" s="138"/>
      <c r="OU314" s="138"/>
      <c r="OV314" s="138"/>
      <c r="OW314" s="138"/>
      <c r="OX314" s="138"/>
      <c r="OY314" s="138"/>
      <c r="OZ314" s="138"/>
      <c r="PA314" s="138"/>
      <c r="PB314" s="138"/>
      <c r="PC314" s="138"/>
      <c r="PD314" s="138"/>
      <c r="PE314" s="138"/>
      <c r="PF314" s="138"/>
      <c r="PG314" s="138"/>
      <c r="PH314" s="138"/>
      <c r="PI314" s="138"/>
      <c r="PJ314" s="138"/>
      <c r="PK314" s="138"/>
      <c r="PL314" s="138"/>
      <c r="PM314" s="138"/>
      <c r="PN314" s="138"/>
      <c r="PO314" s="138"/>
      <c r="PP314" s="138"/>
      <c r="PQ314" s="138"/>
      <c r="PR314" s="138"/>
      <c r="PS314" s="138"/>
      <c r="PT314" s="138"/>
      <c r="PU314" s="138"/>
      <c r="PV314" s="138"/>
      <c r="PW314" s="138"/>
      <c r="PX314" s="138"/>
      <c r="PY314" s="138"/>
      <c r="PZ314" s="138"/>
      <c r="QA314" s="138"/>
      <c r="QB314" s="138"/>
      <c r="QC314" s="138"/>
      <c r="QD314" s="138"/>
      <c r="QE314" s="138"/>
      <c r="QF314" s="138"/>
      <c r="QG314" s="138"/>
      <c r="QH314" s="138"/>
      <c r="QI314" s="138"/>
      <c r="QJ314" s="138"/>
      <c r="QK314" s="138"/>
      <c r="QL314" s="138"/>
      <c r="QM314" s="138"/>
      <c r="QN314" s="138"/>
      <c r="QO314" s="138"/>
      <c r="QP314" s="138"/>
      <c r="QQ314" s="138"/>
      <c r="QR314" s="138"/>
      <c r="QS314" s="138"/>
      <c r="QT314" s="138"/>
      <c r="QU314" s="138"/>
      <c r="QV314" s="138"/>
      <c r="QW314" s="138"/>
      <c r="QX314" s="138"/>
      <c r="QY314" s="138"/>
      <c r="QZ314" s="138"/>
      <c r="RA314" s="138"/>
      <c r="RB314" s="138"/>
      <c r="RC314" s="138"/>
      <c r="RD314" s="138"/>
      <c r="RE314" s="138"/>
      <c r="RF314" s="138"/>
      <c r="RG314" s="138"/>
      <c r="RH314" s="138"/>
      <c r="RI314" s="138"/>
      <c r="RJ314" s="138"/>
      <c r="RK314" s="138"/>
      <c r="RL314" s="138"/>
      <c r="RM314" s="138"/>
      <c r="RN314" s="138"/>
      <c r="RO314" s="138"/>
      <c r="RP314" s="138"/>
      <c r="RQ314" s="138"/>
      <c r="RR314" s="138"/>
      <c r="RS314" s="138"/>
      <c r="RT314" s="138"/>
      <c r="RU314" s="138"/>
      <c r="RV314" s="138"/>
      <c r="RW314" s="138"/>
      <c r="RX314" s="138"/>
      <c r="RY314" s="138"/>
      <c r="RZ314" s="138"/>
      <c r="SA314" s="138"/>
      <c r="SB314" s="138"/>
      <c r="SC314" s="138"/>
      <c r="SD314" s="138"/>
      <c r="SE314" s="138"/>
      <c r="SF314" s="138"/>
      <c r="SG314" s="138"/>
      <c r="SH314" s="138"/>
      <c r="SI314" s="138"/>
      <c r="SJ314" s="138"/>
      <c r="SK314" s="138"/>
      <c r="SL314" s="138"/>
      <c r="SM314" s="138"/>
      <c r="SN314" s="138"/>
      <c r="SO314" s="138"/>
      <c r="SP314" s="138"/>
      <c r="SQ314" s="138"/>
      <c r="SR314" s="138"/>
      <c r="SS314" s="138"/>
      <c r="ST314" s="138"/>
      <c r="SU314" s="138"/>
      <c r="SV314" s="138"/>
      <c r="SW314" s="138"/>
      <c r="SX314" s="138"/>
      <c r="SY314" s="138"/>
      <c r="SZ314" s="138"/>
      <c r="TA314" s="138"/>
      <c r="TB314" s="138"/>
      <c r="TC314" s="138"/>
      <c r="TD314" s="138"/>
      <c r="TE314" s="138"/>
      <c r="TF314" s="138"/>
      <c r="TG314" s="138"/>
      <c r="TH314" s="138"/>
      <c r="TI314" s="138"/>
      <c r="TJ314" s="138"/>
      <c r="TK314" s="138"/>
      <c r="TL314" s="138"/>
      <c r="TM314" s="138"/>
      <c r="TN314" s="138"/>
      <c r="TO314" s="138"/>
      <c r="TP314" s="138"/>
      <c r="TQ314" s="138"/>
      <c r="TR314" s="138"/>
      <c r="TS314" s="138"/>
      <c r="TT314" s="138"/>
      <c r="TU314" s="138"/>
      <c r="TV314" s="138"/>
      <c r="TW314" s="138"/>
      <c r="TX314" s="138"/>
      <c r="TY314" s="138"/>
      <c r="TZ314" s="138"/>
      <c r="UA314" s="138"/>
      <c r="UB314" s="138"/>
      <c r="UC314" s="138"/>
      <c r="UD314" s="138"/>
      <c r="UE314" s="138"/>
      <c r="UF314" s="138"/>
      <c r="UG314" s="138"/>
      <c r="UH314" s="138"/>
      <c r="UI314" s="138"/>
      <c r="UJ314" s="138"/>
      <c r="UK314" s="138"/>
      <c r="UL314" s="138"/>
      <c r="UM314" s="138"/>
      <c r="UN314" s="138"/>
      <c r="UO314" s="138"/>
      <c r="UP314" s="138"/>
      <c r="UQ314" s="138"/>
      <c r="UR314" s="138"/>
      <c r="US314" s="138"/>
      <c r="UT314" s="138"/>
      <c r="UU314" s="138"/>
      <c r="UV314" s="138"/>
      <c r="UW314" s="138"/>
      <c r="UX314" s="138"/>
      <c r="UY314" s="138"/>
      <c r="UZ314" s="138"/>
      <c r="VA314" s="138"/>
      <c r="VB314" s="138"/>
      <c r="VC314" s="138"/>
      <c r="VD314" s="138"/>
      <c r="VE314" s="138"/>
      <c r="VF314" s="138"/>
      <c r="VG314" s="138"/>
      <c r="VH314" s="138"/>
      <c r="VI314" s="138"/>
      <c r="VJ314" s="138"/>
      <c r="VK314" s="138"/>
      <c r="VL314" s="138"/>
      <c r="VM314" s="138"/>
      <c r="VN314" s="138"/>
      <c r="VO314" s="138"/>
      <c r="VP314" s="138"/>
      <c r="VQ314" s="138"/>
      <c r="VR314" s="138"/>
      <c r="VS314" s="138"/>
      <c r="VT314" s="138"/>
      <c r="VU314" s="138"/>
      <c r="VV314" s="138"/>
      <c r="VW314" s="138"/>
      <c r="VX314" s="138"/>
      <c r="VY314" s="138"/>
      <c r="VZ314" s="138"/>
      <c r="WA314" s="138"/>
      <c r="WB314" s="138"/>
      <c r="WC314" s="138"/>
      <c r="WD314" s="138"/>
      <c r="WE314" s="138"/>
      <c r="WF314" s="138"/>
      <c r="WG314" s="138"/>
      <c r="WH314" s="138"/>
      <c r="WI314" s="138"/>
      <c r="WJ314" s="138"/>
      <c r="WK314" s="138"/>
      <c r="WL314" s="138"/>
      <c r="WM314" s="138"/>
      <c r="WN314" s="138"/>
      <c r="WO314" s="138"/>
      <c r="WP314" s="138"/>
      <c r="WQ314" s="138"/>
      <c r="WR314" s="138"/>
      <c r="WS314" s="138"/>
      <c r="WT314" s="138"/>
      <c r="WU314" s="138"/>
      <c r="WV314" s="138"/>
      <c r="WW314" s="138"/>
      <c r="WX314" s="138"/>
      <c r="WY314" s="138"/>
      <c r="WZ314" s="138"/>
      <c r="XA314" s="138"/>
      <c r="XB314" s="138"/>
      <c r="XC314" s="138"/>
      <c r="XD314" s="138"/>
      <c r="XE314" s="138"/>
      <c r="XF314" s="138"/>
      <c r="XG314" s="138"/>
      <c r="XH314" s="138"/>
      <c r="XI314" s="138"/>
      <c r="XJ314" s="138"/>
      <c r="XK314" s="138"/>
      <c r="XL314" s="138"/>
      <c r="XM314" s="138"/>
      <c r="XN314" s="138"/>
      <c r="XO314" s="138"/>
      <c r="XP314" s="138"/>
      <c r="XQ314" s="138"/>
      <c r="XR314" s="138"/>
      <c r="XS314" s="138"/>
      <c r="XT314" s="138"/>
      <c r="XU314" s="138"/>
      <c r="XV314" s="138"/>
      <c r="XW314" s="138"/>
      <c r="XX314" s="138"/>
      <c r="XY314" s="138"/>
      <c r="XZ314" s="138"/>
      <c r="YA314" s="138"/>
      <c r="YB314" s="138"/>
      <c r="YC314" s="138"/>
      <c r="YD314" s="138"/>
      <c r="YE314" s="138"/>
      <c r="YF314" s="138"/>
      <c r="YG314" s="138"/>
      <c r="YH314" s="138"/>
      <c r="YI314" s="138"/>
      <c r="YJ314" s="138"/>
      <c r="YK314" s="138"/>
      <c r="YL314" s="138"/>
      <c r="YM314" s="138"/>
      <c r="YN314" s="138"/>
      <c r="YO314" s="138"/>
      <c r="YP314" s="138"/>
      <c r="YQ314" s="138"/>
      <c r="YR314" s="138"/>
      <c r="YS314" s="138"/>
      <c r="YT314" s="138"/>
      <c r="YU314" s="138"/>
      <c r="YV314" s="138"/>
      <c r="YW314" s="138"/>
      <c r="YX314" s="138"/>
      <c r="YY314" s="138"/>
      <c r="YZ314" s="138"/>
      <c r="ZA314" s="138"/>
      <c r="ZB314" s="138"/>
      <c r="ZC314" s="138"/>
      <c r="ZD314" s="138"/>
      <c r="ZE314" s="138"/>
      <c r="ZF314" s="138"/>
      <c r="ZG314" s="138"/>
      <c r="ZH314" s="138"/>
      <c r="ZI314" s="138"/>
      <c r="ZJ314" s="138"/>
      <c r="ZK314" s="138"/>
      <c r="ZL314" s="138"/>
      <c r="ZM314" s="138"/>
      <c r="ZN314" s="138"/>
      <c r="ZO314" s="138"/>
      <c r="ZP314" s="138"/>
      <c r="ZQ314" s="138"/>
      <c r="ZR314" s="138"/>
      <c r="ZS314" s="138"/>
      <c r="ZT314" s="138"/>
      <c r="ZU314" s="138"/>
      <c r="ZV314" s="138"/>
      <c r="ZW314" s="138"/>
      <c r="ZX314" s="138"/>
      <c r="ZY314" s="138"/>
      <c r="ZZ314" s="138"/>
      <c r="AAA314" s="138"/>
      <c r="AAB314" s="138"/>
      <c r="AAC314" s="138"/>
      <c r="AAD314" s="138"/>
      <c r="AAE314" s="138"/>
      <c r="AAF314" s="138"/>
      <c r="AAG314" s="138"/>
      <c r="AAH314" s="138"/>
      <c r="AAI314" s="138"/>
      <c r="AAJ314" s="138"/>
      <c r="AAK314" s="138"/>
      <c r="AAL314" s="138"/>
      <c r="AAM314" s="138"/>
      <c r="AAN314" s="138"/>
      <c r="AAO314" s="138"/>
      <c r="AAP314" s="138"/>
      <c r="AAQ314" s="138"/>
      <c r="AAR314" s="138"/>
      <c r="AAS314" s="138"/>
      <c r="AAT314" s="138"/>
      <c r="AAU314" s="138"/>
      <c r="AAV314" s="138"/>
      <c r="AAW314" s="138"/>
      <c r="AAX314" s="138"/>
      <c r="AAY314" s="138"/>
      <c r="AAZ314" s="138"/>
      <c r="ABA314" s="138"/>
      <c r="ABB314" s="138"/>
      <c r="ABC314" s="138"/>
      <c r="ABD314" s="138"/>
      <c r="ABE314" s="138"/>
      <c r="ABF314" s="138"/>
      <c r="ABG314" s="138"/>
      <c r="ABH314" s="138"/>
      <c r="ABI314" s="138"/>
      <c r="ABJ314" s="138"/>
      <c r="ABK314" s="138"/>
      <c r="ABL314" s="138"/>
      <c r="ABM314" s="138"/>
      <c r="ABN314" s="138"/>
      <c r="ABO314" s="138"/>
      <c r="ABP314" s="138"/>
      <c r="ABQ314" s="138"/>
      <c r="ABR314" s="138"/>
      <c r="ABS314" s="138"/>
      <c r="ABT314" s="138"/>
      <c r="ABU314" s="138"/>
      <c r="ABV314" s="138"/>
      <c r="ABW314" s="138"/>
      <c r="ABX314" s="138"/>
      <c r="ABY314" s="138"/>
      <c r="ABZ314" s="138"/>
      <c r="ACA314" s="138"/>
      <c r="ACB314" s="138"/>
      <c r="ACC314" s="138"/>
      <c r="ACD314" s="138"/>
      <c r="ACE314" s="138"/>
      <c r="ACF314" s="138"/>
      <c r="ACG314" s="138"/>
      <c r="ACH314" s="138"/>
      <c r="ACI314" s="138"/>
      <c r="ACJ314" s="138"/>
      <c r="ACK314" s="138"/>
      <c r="ACL314" s="138"/>
      <c r="ACM314" s="138"/>
      <c r="ACN314" s="138"/>
      <c r="ACO314" s="138"/>
      <c r="ACP314" s="138"/>
      <c r="ACQ314" s="138"/>
      <c r="ACR314" s="138"/>
      <c r="ACS314" s="138"/>
      <c r="ACT314" s="138"/>
      <c r="ACU314" s="138"/>
      <c r="ACV314" s="138"/>
      <c r="ACW314" s="138"/>
      <c r="ACX314" s="138"/>
      <c r="ACY314" s="138"/>
      <c r="ACZ314" s="138"/>
      <c r="ADA314" s="138"/>
      <c r="ADB314" s="138"/>
      <c r="ADC314" s="138"/>
      <c r="ADD314" s="138"/>
      <c r="ADE314" s="138"/>
      <c r="ADF314" s="138"/>
      <c r="ADG314" s="138"/>
      <c r="ADH314" s="138"/>
      <c r="ADI314" s="138"/>
      <c r="ADJ314" s="138"/>
      <c r="ADK314" s="138"/>
      <c r="ADL314" s="138"/>
      <c r="ADM314" s="138"/>
      <c r="ADN314" s="138"/>
      <c r="ADO314" s="138"/>
      <c r="ADP314" s="138"/>
      <c r="ADQ314" s="138"/>
      <c r="ADR314" s="138"/>
      <c r="ADS314" s="138"/>
      <c r="ADT314" s="138"/>
      <c r="ADU314" s="138"/>
      <c r="ADV314" s="138"/>
      <c r="ADW314" s="138"/>
      <c r="ADX314" s="138"/>
      <c r="ADY314" s="138"/>
      <c r="ADZ314" s="138"/>
      <c r="AEA314" s="138"/>
      <c r="AEB314" s="138"/>
      <c r="AEC314" s="138"/>
      <c r="AED314" s="138"/>
      <c r="AEE314" s="138"/>
      <c r="AEF314" s="138"/>
      <c r="AEG314" s="138"/>
      <c r="AEH314" s="138"/>
      <c r="AEI314" s="138"/>
      <c r="AEJ314" s="138"/>
      <c r="AEK314" s="138"/>
      <c r="AEL314" s="138"/>
      <c r="AEM314" s="138"/>
      <c r="AEN314" s="138"/>
      <c r="AEO314" s="138"/>
      <c r="AEP314" s="138"/>
      <c r="AEQ314" s="138"/>
      <c r="AER314" s="138"/>
      <c r="AES314" s="138"/>
      <c r="AET314" s="138"/>
      <c r="AEU314" s="138"/>
      <c r="AEV314" s="138"/>
      <c r="AEW314" s="138"/>
      <c r="AEX314" s="138"/>
      <c r="AEY314" s="138"/>
      <c r="AEZ314" s="138"/>
      <c r="AFA314" s="138"/>
      <c r="AFB314" s="138"/>
      <c r="AFC314" s="138"/>
      <c r="AFD314" s="138"/>
      <c r="AFE314" s="138"/>
      <c r="AFF314" s="138"/>
      <c r="AFG314" s="138"/>
      <c r="AFH314" s="138"/>
      <c r="AFI314" s="138"/>
      <c r="AFJ314" s="138"/>
      <c r="AFK314" s="138"/>
      <c r="AFL314" s="138"/>
      <c r="AFM314" s="138"/>
      <c r="AFN314" s="138"/>
      <c r="AFO314" s="138"/>
      <c r="AFP314" s="138"/>
      <c r="AFQ314" s="138"/>
      <c r="AFR314" s="138"/>
      <c r="AFS314" s="138"/>
      <c r="AFT314" s="138"/>
      <c r="AFU314" s="138"/>
      <c r="AFV314" s="138"/>
      <c r="AFW314" s="138"/>
      <c r="AFX314" s="138"/>
      <c r="AFY314" s="138"/>
      <c r="AFZ314" s="138"/>
      <c r="AGA314" s="138"/>
      <c r="AGB314" s="138"/>
      <c r="AGC314" s="138"/>
      <c r="AGD314" s="138"/>
      <c r="AGE314" s="138"/>
      <c r="AGF314" s="138"/>
      <c r="AGG314" s="138"/>
      <c r="AGH314" s="138"/>
      <c r="AGI314" s="138"/>
      <c r="AGJ314" s="138"/>
      <c r="AGK314" s="138"/>
      <c r="AGL314" s="138"/>
      <c r="AGM314" s="138"/>
      <c r="AGN314" s="138"/>
      <c r="AGO314" s="138"/>
      <c r="AGP314" s="138"/>
      <c r="AGQ314" s="138"/>
      <c r="AGR314" s="138"/>
      <c r="AGS314" s="138"/>
      <c r="AGT314" s="138"/>
      <c r="AGU314" s="138"/>
      <c r="AGV314" s="138"/>
      <c r="AGW314" s="138"/>
      <c r="AGX314" s="138"/>
      <c r="AGY314" s="138"/>
      <c r="AGZ314" s="138"/>
      <c r="AHA314" s="138"/>
      <c r="AHB314" s="138"/>
      <c r="AHC314" s="138"/>
      <c r="AHD314" s="138"/>
      <c r="AHE314" s="138"/>
      <c r="AHF314" s="138"/>
      <c r="AHG314" s="138"/>
      <c r="AHH314" s="138"/>
      <c r="AHI314" s="138"/>
      <c r="AHJ314" s="138"/>
      <c r="AHK314" s="138"/>
      <c r="AHL314" s="138"/>
      <c r="AHM314" s="138"/>
      <c r="AHN314" s="138"/>
      <c r="AHO314" s="138"/>
      <c r="AHP314" s="138"/>
      <c r="AHQ314" s="138"/>
      <c r="AHR314" s="138"/>
      <c r="AHS314" s="138"/>
      <c r="AHT314" s="138"/>
      <c r="AHU314" s="138"/>
      <c r="AHV314" s="138"/>
      <c r="AHW314" s="138"/>
      <c r="AHX314" s="138"/>
      <c r="AHY314" s="138"/>
      <c r="AHZ314" s="138"/>
      <c r="AIA314" s="138"/>
      <c r="AIB314" s="138"/>
      <c r="AIC314" s="138"/>
      <c r="AID314" s="138"/>
      <c r="AIE314" s="138"/>
      <c r="AIF314" s="138"/>
      <c r="AIG314" s="138"/>
      <c r="AIH314" s="138"/>
      <c r="AII314" s="138"/>
      <c r="AIJ314" s="138"/>
      <c r="AIK314" s="138"/>
      <c r="AIL314" s="138"/>
      <c r="AIM314" s="138"/>
      <c r="AIN314" s="138"/>
      <c r="AIO314" s="138"/>
      <c r="AIP314" s="138"/>
      <c r="AIQ314" s="138"/>
      <c r="AIR314" s="138"/>
      <c r="AIS314" s="138"/>
      <c r="AIT314" s="138"/>
      <c r="AIU314" s="138"/>
      <c r="AIV314" s="138"/>
      <c r="AIW314" s="138"/>
      <c r="AIX314" s="138"/>
      <c r="AIY314" s="138"/>
      <c r="AIZ314" s="138"/>
      <c r="AJA314" s="138"/>
      <c r="AJB314" s="138"/>
      <c r="AJC314" s="138"/>
      <c r="AJD314" s="138"/>
      <c r="AJE314" s="138"/>
      <c r="AJF314" s="138"/>
      <c r="AJG314" s="138"/>
      <c r="AJH314" s="138"/>
      <c r="AJI314" s="138"/>
      <c r="AJJ314" s="138"/>
      <c r="AJK314" s="138"/>
      <c r="AJL314" s="138"/>
      <c r="AJM314" s="138"/>
      <c r="AJN314" s="138"/>
      <c r="AJO314" s="138"/>
      <c r="AJP314" s="138"/>
      <c r="AJQ314" s="138"/>
      <c r="AJR314" s="138"/>
      <c r="AJS314" s="138"/>
      <c r="AJT314" s="138"/>
      <c r="AJU314" s="138"/>
      <c r="AJV314" s="138"/>
      <c r="AJW314" s="138"/>
      <c r="AJX314" s="138"/>
      <c r="AJY314" s="138"/>
      <c r="AJZ314" s="138"/>
      <c r="AKA314" s="138"/>
      <c r="AKB314" s="138"/>
      <c r="AKC314" s="138"/>
      <c r="AKD314" s="138"/>
      <c r="AKE314" s="138"/>
      <c r="AKF314" s="138"/>
      <c r="AKG314" s="138"/>
      <c r="AKH314" s="138"/>
      <c r="AKI314" s="138"/>
      <c r="AKJ314" s="138"/>
      <c r="AKK314" s="138"/>
      <c r="AKL314" s="138"/>
      <c r="AKM314" s="138"/>
      <c r="AKN314" s="138"/>
      <c r="AKO314" s="138"/>
      <c r="AKP314" s="138"/>
      <c r="AKQ314" s="138"/>
      <c r="AKR314" s="138"/>
      <c r="AKS314" s="138"/>
      <c r="AKT314" s="138"/>
      <c r="AKU314" s="138"/>
      <c r="AKV314" s="138"/>
      <c r="AKW314" s="138"/>
      <c r="AKX314" s="138"/>
      <c r="AKY314" s="138"/>
      <c r="AKZ314" s="138"/>
      <c r="ALA314" s="138"/>
      <c r="ALB314" s="138"/>
      <c r="ALC314" s="138"/>
      <c r="ALD314" s="138"/>
      <c r="ALE314" s="138"/>
      <c r="ALF314" s="138"/>
      <c r="ALG314" s="138"/>
      <c r="ALH314" s="138"/>
      <c r="ALI314" s="138"/>
      <c r="ALJ314" s="138"/>
      <c r="ALK314" s="138"/>
      <c r="ALL314" s="138"/>
      <c r="ALM314" s="138"/>
      <c r="ALN314" s="138"/>
      <c r="ALO314" s="138"/>
      <c r="ALP314" s="138"/>
      <c r="ALQ314" s="138"/>
      <c r="ALR314" s="138"/>
      <c r="ALS314" s="138"/>
      <c r="ALT314" s="138"/>
      <c r="ALU314" s="138"/>
      <c r="ALV314" s="138"/>
      <c r="ALW314" s="138"/>
      <c r="ALX314" s="138"/>
      <c r="ALY314" s="138"/>
      <c r="ALZ314" s="138"/>
      <c r="AMA314" s="138"/>
      <c r="AMB314" s="138"/>
      <c r="AMC314" s="138"/>
      <c r="AMD314" s="138"/>
      <c r="AME314" s="138"/>
      <c r="AMF314" s="138"/>
      <c r="AMG314" s="138"/>
      <c r="AMH314" s="138"/>
      <c r="AMI314" s="138"/>
      <c r="AMJ314" s="138"/>
      <c r="AMK314" s="138"/>
    </row>
    <row r="315" spans="1:1025" s="140" customFormat="1">
      <c r="A315" s="210"/>
      <c r="B315" s="106"/>
      <c r="C315" s="137"/>
      <c r="D315" s="137"/>
      <c r="E315" s="137"/>
      <c r="F315" s="138"/>
      <c r="G315" s="138"/>
      <c r="H315" s="138"/>
      <c r="I315" s="138"/>
      <c r="J315" s="139"/>
      <c r="K315" s="138"/>
      <c r="M315" s="138"/>
      <c r="N315" s="138"/>
      <c r="O315" s="138"/>
      <c r="P315" s="138"/>
      <c r="Q315" s="138"/>
      <c r="R315" s="138"/>
      <c r="S315" s="138"/>
      <c r="T315" s="138"/>
      <c r="U315" s="138"/>
      <c r="V315" s="138"/>
      <c r="W315" s="138"/>
      <c r="X315" s="138"/>
      <c r="Y315" s="138"/>
      <c r="Z315" s="138"/>
      <c r="AA315" s="138"/>
      <c r="AB315" s="138"/>
      <c r="AC315" s="138"/>
      <c r="AD315" s="138"/>
      <c r="AE315" s="138"/>
      <c r="AF315" s="138"/>
      <c r="AG315" s="138"/>
      <c r="AH315" s="138"/>
      <c r="AI315" s="138"/>
      <c r="AJ315" s="138"/>
      <c r="AK315" s="138"/>
      <c r="AL315" s="138"/>
      <c r="AM315" s="138"/>
      <c r="AN315" s="138"/>
      <c r="AO315" s="138"/>
      <c r="AP315" s="138"/>
      <c r="AQ315" s="138"/>
      <c r="AR315" s="138"/>
      <c r="AS315" s="138"/>
      <c r="AT315" s="138"/>
      <c r="AU315" s="138"/>
      <c r="AV315" s="138"/>
      <c r="AW315" s="138"/>
      <c r="AX315" s="138"/>
      <c r="AY315" s="138"/>
      <c r="AZ315" s="138"/>
      <c r="BA315" s="138"/>
      <c r="BB315" s="138"/>
      <c r="BC315" s="138"/>
      <c r="BD315" s="138"/>
      <c r="BE315" s="138"/>
      <c r="BF315" s="138"/>
      <c r="BG315" s="138"/>
      <c r="BH315" s="138"/>
      <c r="BI315" s="138"/>
      <c r="BJ315" s="138"/>
      <c r="BK315" s="138"/>
      <c r="BL315" s="138"/>
      <c r="BM315" s="138"/>
      <c r="BN315" s="138"/>
      <c r="BO315" s="138"/>
      <c r="BP315" s="138"/>
      <c r="BQ315" s="138"/>
      <c r="BR315" s="138"/>
      <c r="BS315" s="138"/>
      <c r="BT315" s="138"/>
      <c r="BU315" s="138"/>
      <c r="BV315" s="138"/>
      <c r="BW315" s="138"/>
      <c r="BX315" s="138"/>
      <c r="BY315" s="138"/>
      <c r="BZ315" s="138"/>
      <c r="CA315" s="138"/>
      <c r="CB315" s="138"/>
      <c r="CC315" s="138"/>
      <c r="CD315" s="138"/>
      <c r="CE315" s="138"/>
      <c r="CF315" s="138"/>
      <c r="CG315" s="138"/>
      <c r="CH315" s="138"/>
      <c r="CI315" s="138"/>
      <c r="CJ315" s="138"/>
      <c r="CK315" s="138"/>
      <c r="CL315" s="138"/>
      <c r="CM315" s="138"/>
      <c r="CN315" s="138"/>
      <c r="CO315" s="138"/>
      <c r="CP315" s="138"/>
      <c r="CQ315" s="138"/>
      <c r="CR315" s="138"/>
      <c r="CS315" s="138"/>
      <c r="CT315" s="138"/>
      <c r="CU315" s="138"/>
      <c r="CV315" s="138"/>
      <c r="CW315" s="138"/>
      <c r="CX315" s="138"/>
      <c r="CY315" s="138"/>
      <c r="CZ315" s="138"/>
      <c r="DA315" s="138"/>
      <c r="DB315" s="138"/>
      <c r="DC315" s="138"/>
      <c r="DD315" s="138"/>
      <c r="DE315" s="138"/>
      <c r="DF315" s="138"/>
      <c r="DG315" s="138"/>
      <c r="DH315" s="138"/>
      <c r="DI315" s="138"/>
      <c r="DJ315" s="138"/>
      <c r="DK315" s="138"/>
      <c r="DL315" s="138"/>
      <c r="DM315" s="138"/>
      <c r="DN315" s="138"/>
      <c r="DO315" s="138"/>
      <c r="DP315" s="138"/>
      <c r="DQ315" s="138"/>
      <c r="DR315" s="138"/>
      <c r="DS315" s="138"/>
      <c r="DT315" s="138"/>
      <c r="DU315" s="138"/>
      <c r="DV315" s="138"/>
      <c r="DW315" s="138"/>
      <c r="DX315" s="138"/>
      <c r="DY315" s="138"/>
      <c r="DZ315" s="138"/>
      <c r="EA315" s="138"/>
      <c r="EB315" s="138"/>
      <c r="EC315" s="138"/>
      <c r="ED315" s="138"/>
      <c r="EE315" s="138"/>
      <c r="EF315" s="138"/>
      <c r="EG315" s="138"/>
      <c r="EH315" s="138"/>
      <c r="EI315" s="138"/>
      <c r="EJ315" s="138"/>
      <c r="EK315" s="138"/>
      <c r="EL315" s="138"/>
      <c r="EM315" s="138"/>
      <c r="EN315" s="138"/>
      <c r="EO315" s="138"/>
      <c r="EP315" s="138"/>
      <c r="EQ315" s="138"/>
      <c r="ER315" s="138"/>
      <c r="ES315" s="138"/>
      <c r="ET315" s="138"/>
      <c r="EU315" s="138"/>
      <c r="EV315" s="138"/>
      <c r="EW315" s="138"/>
      <c r="EX315" s="138"/>
      <c r="EY315" s="138"/>
      <c r="EZ315" s="138"/>
      <c r="FA315" s="138"/>
      <c r="FB315" s="138"/>
      <c r="FC315" s="138"/>
      <c r="FD315" s="138"/>
      <c r="FE315" s="138"/>
      <c r="FF315" s="138"/>
      <c r="FG315" s="138"/>
      <c r="FH315" s="138"/>
      <c r="FI315" s="138"/>
      <c r="FJ315" s="138"/>
      <c r="FK315" s="138"/>
      <c r="FL315" s="138"/>
      <c r="FM315" s="138"/>
      <c r="FN315" s="138"/>
      <c r="FO315" s="138"/>
      <c r="FP315" s="138"/>
      <c r="FQ315" s="138"/>
      <c r="FR315" s="138"/>
      <c r="FS315" s="138"/>
      <c r="FT315" s="138"/>
      <c r="FU315" s="138"/>
      <c r="FV315" s="138"/>
      <c r="FW315" s="138"/>
      <c r="FX315" s="138"/>
      <c r="FY315" s="138"/>
      <c r="FZ315" s="138"/>
      <c r="GA315" s="138"/>
      <c r="GB315" s="138"/>
      <c r="GC315" s="138"/>
      <c r="GD315" s="138"/>
      <c r="GE315" s="138"/>
      <c r="GF315" s="138"/>
      <c r="GG315" s="138"/>
      <c r="GH315" s="138"/>
      <c r="GI315" s="138"/>
      <c r="GJ315" s="138"/>
      <c r="GK315" s="138"/>
      <c r="GL315" s="138"/>
      <c r="GM315" s="138"/>
      <c r="GN315" s="138"/>
      <c r="GO315" s="138"/>
      <c r="GP315" s="138"/>
      <c r="GQ315" s="138"/>
      <c r="GR315" s="138"/>
      <c r="GS315" s="138"/>
      <c r="GT315" s="138"/>
      <c r="GU315" s="138"/>
      <c r="GV315" s="138"/>
      <c r="GW315" s="138"/>
      <c r="GX315" s="138"/>
      <c r="GY315" s="138"/>
      <c r="GZ315" s="138"/>
      <c r="HA315" s="138"/>
      <c r="HB315" s="138"/>
      <c r="HC315" s="138"/>
      <c r="HD315" s="138"/>
      <c r="HE315" s="138"/>
      <c r="HF315" s="138"/>
      <c r="HG315" s="138"/>
      <c r="HH315" s="138"/>
      <c r="HI315" s="138"/>
      <c r="HJ315" s="138"/>
      <c r="HK315" s="138"/>
      <c r="HL315" s="138"/>
      <c r="HM315" s="138"/>
      <c r="HN315" s="138"/>
      <c r="HO315" s="138"/>
      <c r="HP315" s="138"/>
      <c r="HQ315" s="138"/>
      <c r="HR315" s="138"/>
      <c r="HS315" s="138"/>
      <c r="HT315" s="138"/>
      <c r="HU315" s="138"/>
      <c r="HV315" s="138"/>
      <c r="HW315" s="138"/>
      <c r="HX315" s="138"/>
      <c r="HY315" s="138"/>
      <c r="HZ315" s="138"/>
      <c r="IA315" s="138"/>
      <c r="IB315" s="138"/>
      <c r="IC315" s="138"/>
      <c r="ID315" s="138"/>
      <c r="IE315" s="138"/>
      <c r="IF315" s="138"/>
      <c r="IG315" s="138"/>
      <c r="IH315" s="138"/>
      <c r="II315" s="138"/>
      <c r="IJ315" s="138"/>
      <c r="IK315" s="138"/>
      <c r="IL315" s="138"/>
      <c r="IM315" s="138"/>
      <c r="IN315" s="138"/>
      <c r="IO315" s="138"/>
      <c r="IP315" s="138"/>
      <c r="IQ315" s="138"/>
      <c r="IR315" s="138"/>
      <c r="IS315" s="138"/>
      <c r="IT315" s="138"/>
      <c r="IU315" s="138"/>
      <c r="IV315" s="138"/>
      <c r="IW315" s="138"/>
      <c r="IX315" s="138"/>
      <c r="IY315" s="138"/>
      <c r="IZ315" s="138"/>
      <c r="JA315" s="138"/>
      <c r="JB315" s="138"/>
      <c r="JC315" s="138"/>
      <c r="JD315" s="138"/>
      <c r="JE315" s="138"/>
      <c r="JF315" s="138"/>
      <c r="JG315" s="138"/>
      <c r="JH315" s="138"/>
      <c r="JI315" s="138"/>
      <c r="JJ315" s="138"/>
      <c r="JK315" s="138"/>
      <c r="JL315" s="138"/>
      <c r="JM315" s="138"/>
      <c r="JN315" s="138"/>
      <c r="JO315" s="138"/>
      <c r="JP315" s="138"/>
      <c r="JQ315" s="138"/>
      <c r="JR315" s="138"/>
      <c r="JS315" s="138"/>
      <c r="JT315" s="138"/>
      <c r="JU315" s="138"/>
      <c r="JV315" s="138"/>
      <c r="JW315" s="138"/>
      <c r="JX315" s="138"/>
      <c r="JY315" s="138"/>
      <c r="JZ315" s="138"/>
      <c r="KA315" s="138"/>
      <c r="KB315" s="138"/>
      <c r="KC315" s="138"/>
      <c r="KD315" s="138"/>
      <c r="KE315" s="138"/>
      <c r="KF315" s="138"/>
      <c r="KG315" s="138"/>
      <c r="KH315" s="138"/>
      <c r="KI315" s="138"/>
      <c r="KJ315" s="138"/>
      <c r="KK315" s="138"/>
      <c r="KL315" s="138"/>
      <c r="KM315" s="138"/>
      <c r="KN315" s="138"/>
      <c r="KO315" s="138"/>
      <c r="KP315" s="138"/>
      <c r="KQ315" s="138"/>
      <c r="KR315" s="138"/>
      <c r="KS315" s="138"/>
      <c r="KT315" s="138"/>
      <c r="KU315" s="138"/>
      <c r="KV315" s="138"/>
      <c r="KW315" s="138"/>
      <c r="KX315" s="138"/>
      <c r="KY315" s="138"/>
      <c r="KZ315" s="138"/>
      <c r="LA315" s="138"/>
      <c r="LB315" s="138"/>
      <c r="LC315" s="138"/>
      <c r="LD315" s="138"/>
      <c r="LE315" s="138"/>
      <c r="LF315" s="138"/>
      <c r="LG315" s="138"/>
      <c r="LH315" s="138"/>
      <c r="LI315" s="138"/>
      <c r="LJ315" s="138"/>
      <c r="LK315" s="138"/>
      <c r="LL315" s="138"/>
      <c r="LM315" s="138"/>
      <c r="LN315" s="138"/>
      <c r="LO315" s="138"/>
      <c r="LP315" s="138"/>
      <c r="LQ315" s="138"/>
      <c r="LR315" s="138"/>
      <c r="LS315" s="138"/>
      <c r="LT315" s="138"/>
      <c r="LU315" s="138"/>
      <c r="LV315" s="138"/>
      <c r="LW315" s="138"/>
      <c r="LX315" s="138"/>
      <c r="LY315" s="138"/>
      <c r="LZ315" s="138"/>
      <c r="MA315" s="138"/>
      <c r="MB315" s="138"/>
      <c r="MC315" s="138"/>
      <c r="MD315" s="138"/>
      <c r="ME315" s="138"/>
      <c r="MF315" s="138"/>
      <c r="MG315" s="138"/>
      <c r="MH315" s="138"/>
      <c r="MI315" s="138"/>
      <c r="MJ315" s="138"/>
      <c r="MK315" s="138"/>
      <c r="ML315" s="138"/>
      <c r="MM315" s="138"/>
      <c r="MN315" s="138"/>
      <c r="MO315" s="138"/>
      <c r="MP315" s="138"/>
      <c r="MQ315" s="138"/>
      <c r="MR315" s="138"/>
      <c r="MS315" s="138"/>
      <c r="MT315" s="138"/>
      <c r="MU315" s="138"/>
      <c r="MV315" s="138"/>
      <c r="MW315" s="138"/>
      <c r="MX315" s="138"/>
      <c r="MY315" s="138"/>
      <c r="MZ315" s="138"/>
      <c r="NA315" s="138"/>
      <c r="NB315" s="138"/>
      <c r="NC315" s="138"/>
      <c r="ND315" s="138"/>
      <c r="NE315" s="138"/>
      <c r="NF315" s="138"/>
      <c r="NG315" s="138"/>
      <c r="NH315" s="138"/>
      <c r="NI315" s="138"/>
      <c r="NJ315" s="138"/>
      <c r="NK315" s="138"/>
      <c r="NL315" s="138"/>
      <c r="NM315" s="138"/>
      <c r="NN315" s="138"/>
      <c r="NO315" s="138"/>
      <c r="NP315" s="138"/>
      <c r="NQ315" s="138"/>
      <c r="NR315" s="138"/>
      <c r="NS315" s="138"/>
      <c r="NT315" s="138"/>
      <c r="NU315" s="138"/>
      <c r="NV315" s="138"/>
      <c r="NW315" s="138"/>
      <c r="NX315" s="138"/>
      <c r="NY315" s="138"/>
      <c r="NZ315" s="138"/>
      <c r="OA315" s="138"/>
      <c r="OB315" s="138"/>
      <c r="OC315" s="138"/>
      <c r="OD315" s="138"/>
      <c r="OE315" s="138"/>
      <c r="OF315" s="138"/>
      <c r="OG315" s="138"/>
      <c r="OH315" s="138"/>
      <c r="OI315" s="138"/>
      <c r="OJ315" s="138"/>
      <c r="OK315" s="138"/>
      <c r="OL315" s="138"/>
      <c r="OM315" s="138"/>
      <c r="ON315" s="138"/>
      <c r="OO315" s="138"/>
      <c r="OP315" s="138"/>
      <c r="OQ315" s="138"/>
      <c r="OR315" s="138"/>
      <c r="OS315" s="138"/>
      <c r="OT315" s="138"/>
      <c r="OU315" s="138"/>
      <c r="OV315" s="138"/>
      <c r="OW315" s="138"/>
      <c r="OX315" s="138"/>
      <c r="OY315" s="138"/>
      <c r="OZ315" s="138"/>
      <c r="PA315" s="138"/>
      <c r="PB315" s="138"/>
      <c r="PC315" s="138"/>
      <c r="PD315" s="138"/>
      <c r="PE315" s="138"/>
      <c r="PF315" s="138"/>
      <c r="PG315" s="138"/>
      <c r="PH315" s="138"/>
      <c r="PI315" s="138"/>
      <c r="PJ315" s="138"/>
      <c r="PK315" s="138"/>
      <c r="PL315" s="138"/>
      <c r="PM315" s="138"/>
      <c r="PN315" s="138"/>
      <c r="PO315" s="138"/>
      <c r="PP315" s="138"/>
      <c r="PQ315" s="138"/>
      <c r="PR315" s="138"/>
      <c r="PS315" s="138"/>
      <c r="PT315" s="138"/>
      <c r="PU315" s="138"/>
      <c r="PV315" s="138"/>
      <c r="PW315" s="138"/>
      <c r="PX315" s="138"/>
      <c r="PY315" s="138"/>
      <c r="PZ315" s="138"/>
      <c r="QA315" s="138"/>
      <c r="QB315" s="138"/>
      <c r="QC315" s="138"/>
      <c r="QD315" s="138"/>
      <c r="QE315" s="138"/>
      <c r="QF315" s="138"/>
      <c r="QG315" s="138"/>
      <c r="QH315" s="138"/>
      <c r="QI315" s="138"/>
      <c r="QJ315" s="138"/>
      <c r="QK315" s="138"/>
      <c r="QL315" s="138"/>
      <c r="QM315" s="138"/>
      <c r="QN315" s="138"/>
      <c r="QO315" s="138"/>
      <c r="QP315" s="138"/>
      <c r="QQ315" s="138"/>
      <c r="QR315" s="138"/>
      <c r="QS315" s="138"/>
      <c r="QT315" s="138"/>
      <c r="QU315" s="138"/>
      <c r="QV315" s="138"/>
      <c r="QW315" s="138"/>
      <c r="QX315" s="138"/>
      <c r="QY315" s="138"/>
      <c r="QZ315" s="138"/>
      <c r="RA315" s="138"/>
      <c r="RB315" s="138"/>
      <c r="RC315" s="138"/>
      <c r="RD315" s="138"/>
      <c r="RE315" s="138"/>
      <c r="RF315" s="138"/>
      <c r="RG315" s="138"/>
      <c r="RH315" s="138"/>
      <c r="RI315" s="138"/>
      <c r="RJ315" s="138"/>
      <c r="RK315" s="138"/>
      <c r="RL315" s="138"/>
      <c r="RM315" s="138"/>
      <c r="RN315" s="138"/>
      <c r="RO315" s="138"/>
      <c r="RP315" s="138"/>
      <c r="RQ315" s="138"/>
      <c r="RR315" s="138"/>
      <c r="RS315" s="138"/>
      <c r="RT315" s="138"/>
      <c r="RU315" s="138"/>
      <c r="RV315" s="138"/>
      <c r="RW315" s="138"/>
      <c r="RX315" s="138"/>
      <c r="RY315" s="138"/>
      <c r="RZ315" s="138"/>
      <c r="SA315" s="138"/>
      <c r="SB315" s="138"/>
      <c r="SC315" s="138"/>
      <c r="SD315" s="138"/>
      <c r="SE315" s="138"/>
      <c r="SF315" s="138"/>
      <c r="SG315" s="138"/>
      <c r="SH315" s="138"/>
      <c r="SI315" s="138"/>
      <c r="SJ315" s="138"/>
      <c r="SK315" s="138"/>
      <c r="SL315" s="138"/>
      <c r="SM315" s="138"/>
      <c r="SN315" s="138"/>
      <c r="SO315" s="138"/>
      <c r="SP315" s="138"/>
      <c r="SQ315" s="138"/>
      <c r="SR315" s="138"/>
      <c r="SS315" s="138"/>
      <c r="ST315" s="138"/>
      <c r="SU315" s="138"/>
      <c r="SV315" s="138"/>
      <c r="SW315" s="138"/>
      <c r="SX315" s="138"/>
      <c r="SY315" s="138"/>
      <c r="SZ315" s="138"/>
      <c r="TA315" s="138"/>
      <c r="TB315" s="138"/>
      <c r="TC315" s="138"/>
      <c r="TD315" s="138"/>
      <c r="TE315" s="138"/>
      <c r="TF315" s="138"/>
      <c r="TG315" s="138"/>
      <c r="TH315" s="138"/>
      <c r="TI315" s="138"/>
      <c r="TJ315" s="138"/>
      <c r="TK315" s="138"/>
      <c r="TL315" s="138"/>
      <c r="TM315" s="138"/>
      <c r="TN315" s="138"/>
      <c r="TO315" s="138"/>
      <c r="TP315" s="138"/>
      <c r="TQ315" s="138"/>
      <c r="TR315" s="138"/>
      <c r="TS315" s="138"/>
      <c r="TT315" s="138"/>
      <c r="TU315" s="138"/>
      <c r="TV315" s="138"/>
      <c r="TW315" s="138"/>
      <c r="TX315" s="138"/>
      <c r="TY315" s="138"/>
      <c r="TZ315" s="138"/>
      <c r="UA315" s="138"/>
      <c r="UB315" s="138"/>
      <c r="UC315" s="138"/>
      <c r="UD315" s="138"/>
      <c r="UE315" s="138"/>
      <c r="UF315" s="138"/>
      <c r="UG315" s="138"/>
      <c r="UH315" s="138"/>
      <c r="UI315" s="138"/>
      <c r="UJ315" s="138"/>
      <c r="UK315" s="138"/>
      <c r="UL315" s="138"/>
      <c r="UM315" s="138"/>
      <c r="UN315" s="138"/>
      <c r="UO315" s="138"/>
      <c r="UP315" s="138"/>
      <c r="UQ315" s="138"/>
      <c r="UR315" s="138"/>
      <c r="US315" s="138"/>
      <c r="UT315" s="138"/>
      <c r="UU315" s="138"/>
      <c r="UV315" s="138"/>
      <c r="UW315" s="138"/>
      <c r="UX315" s="138"/>
      <c r="UY315" s="138"/>
      <c r="UZ315" s="138"/>
      <c r="VA315" s="138"/>
      <c r="VB315" s="138"/>
      <c r="VC315" s="138"/>
      <c r="VD315" s="138"/>
      <c r="VE315" s="138"/>
      <c r="VF315" s="138"/>
      <c r="VG315" s="138"/>
      <c r="VH315" s="138"/>
      <c r="VI315" s="138"/>
      <c r="VJ315" s="138"/>
      <c r="VK315" s="138"/>
      <c r="VL315" s="138"/>
      <c r="VM315" s="138"/>
      <c r="VN315" s="138"/>
      <c r="VO315" s="138"/>
      <c r="VP315" s="138"/>
      <c r="VQ315" s="138"/>
      <c r="VR315" s="138"/>
      <c r="VS315" s="138"/>
      <c r="VT315" s="138"/>
      <c r="VU315" s="138"/>
      <c r="VV315" s="138"/>
      <c r="VW315" s="138"/>
      <c r="VX315" s="138"/>
      <c r="VY315" s="138"/>
      <c r="VZ315" s="138"/>
      <c r="WA315" s="138"/>
      <c r="WB315" s="138"/>
      <c r="WC315" s="138"/>
      <c r="WD315" s="138"/>
      <c r="WE315" s="138"/>
      <c r="WF315" s="138"/>
      <c r="WG315" s="138"/>
      <c r="WH315" s="138"/>
      <c r="WI315" s="138"/>
      <c r="WJ315" s="138"/>
      <c r="WK315" s="138"/>
      <c r="WL315" s="138"/>
      <c r="WM315" s="138"/>
      <c r="WN315" s="138"/>
      <c r="WO315" s="138"/>
      <c r="WP315" s="138"/>
      <c r="WQ315" s="138"/>
      <c r="WR315" s="138"/>
      <c r="WS315" s="138"/>
      <c r="WT315" s="138"/>
      <c r="WU315" s="138"/>
      <c r="WV315" s="138"/>
      <c r="WW315" s="138"/>
      <c r="WX315" s="138"/>
      <c r="WY315" s="138"/>
      <c r="WZ315" s="138"/>
      <c r="XA315" s="138"/>
      <c r="XB315" s="138"/>
      <c r="XC315" s="138"/>
      <c r="XD315" s="138"/>
      <c r="XE315" s="138"/>
      <c r="XF315" s="138"/>
      <c r="XG315" s="138"/>
      <c r="XH315" s="138"/>
      <c r="XI315" s="138"/>
      <c r="XJ315" s="138"/>
      <c r="XK315" s="138"/>
      <c r="XL315" s="138"/>
      <c r="XM315" s="138"/>
      <c r="XN315" s="138"/>
      <c r="XO315" s="138"/>
      <c r="XP315" s="138"/>
      <c r="XQ315" s="138"/>
      <c r="XR315" s="138"/>
      <c r="XS315" s="138"/>
      <c r="XT315" s="138"/>
      <c r="XU315" s="138"/>
      <c r="XV315" s="138"/>
      <c r="XW315" s="138"/>
      <c r="XX315" s="138"/>
      <c r="XY315" s="138"/>
      <c r="XZ315" s="138"/>
      <c r="YA315" s="138"/>
      <c r="YB315" s="138"/>
      <c r="YC315" s="138"/>
      <c r="YD315" s="138"/>
      <c r="YE315" s="138"/>
      <c r="YF315" s="138"/>
      <c r="YG315" s="138"/>
      <c r="YH315" s="138"/>
      <c r="YI315" s="138"/>
      <c r="YJ315" s="138"/>
      <c r="YK315" s="138"/>
      <c r="YL315" s="138"/>
      <c r="YM315" s="138"/>
      <c r="YN315" s="138"/>
      <c r="YO315" s="138"/>
      <c r="YP315" s="138"/>
      <c r="YQ315" s="138"/>
      <c r="YR315" s="138"/>
      <c r="YS315" s="138"/>
      <c r="YT315" s="138"/>
      <c r="YU315" s="138"/>
      <c r="YV315" s="138"/>
      <c r="YW315" s="138"/>
      <c r="YX315" s="138"/>
      <c r="YY315" s="138"/>
      <c r="YZ315" s="138"/>
      <c r="ZA315" s="138"/>
      <c r="ZB315" s="138"/>
      <c r="ZC315" s="138"/>
      <c r="ZD315" s="138"/>
      <c r="ZE315" s="138"/>
      <c r="ZF315" s="138"/>
      <c r="ZG315" s="138"/>
      <c r="ZH315" s="138"/>
      <c r="ZI315" s="138"/>
      <c r="ZJ315" s="138"/>
      <c r="ZK315" s="138"/>
      <c r="ZL315" s="138"/>
      <c r="ZM315" s="138"/>
      <c r="ZN315" s="138"/>
      <c r="ZO315" s="138"/>
      <c r="ZP315" s="138"/>
      <c r="ZQ315" s="138"/>
      <c r="ZR315" s="138"/>
      <c r="ZS315" s="138"/>
      <c r="ZT315" s="138"/>
      <c r="ZU315" s="138"/>
      <c r="ZV315" s="138"/>
      <c r="ZW315" s="138"/>
      <c r="ZX315" s="138"/>
      <c r="ZY315" s="138"/>
      <c r="ZZ315" s="138"/>
      <c r="AAA315" s="138"/>
      <c r="AAB315" s="138"/>
      <c r="AAC315" s="138"/>
      <c r="AAD315" s="138"/>
      <c r="AAE315" s="138"/>
      <c r="AAF315" s="138"/>
      <c r="AAG315" s="138"/>
      <c r="AAH315" s="138"/>
      <c r="AAI315" s="138"/>
      <c r="AAJ315" s="138"/>
      <c r="AAK315" s="138"/>
      <c r="AAL315" s="138"/>
      <c r="AAM315" s="138"/>
      <c r="AAN315" s="138"/>
      <c r="AAO315" s="138"/>
      <c r="AAP315" s="138"/>
      <c r="AAQ315" s="138"/>
      <c r="AAR315" s="138"/>
      <c r="AAS315" s="138"/>
      <c r="AAT315" s="138"/>
      <c r="AAU315" s="138"/>
      <c r="AAV315" s="138"/>
      <c r="AAW315" s="138"/>
      <c r="AAX315" s="138"/>
      <c r="AAY315" s="138"/>
      <c r="AAZ315" s="138"/>
      <c r="ABA315" s="138"/>
      <c r="ABB315" s="138"/>
      <c r="ABC315" s="138"/>
      <c r="ABD315" s="138"/>
      <c r="ABE315" s="138"/>
      <c r="ABF315" s="138"/>
      <c r="ABG315" s="138"/>
      <c r="ABH315" s="138"/>
      <c r="ABI315" s="138"/>
      <c r="ABJ315" s="138"/>
      <c r="ABK315" s="138"/>
      <c r="ABL315" s="138"/>
      <c r="ABM315" s="138"/>
      <c r="ABN315" s="138"/>
      <c r="ABO315" s="138"/>
      <c r="ABP315" s="138"/>
      <c r="ABQ315" s="138"/>
      <c r="ABR315" s="138"/>
      <c r="ABS315" s="138"/>
      <c r="ABT315" s="138"/>
      <c r="ABU315" s="138"/>
      <c r="ABV315" s="138"/>
      <c r="ABW315" s="138"/>
      <c r="ABX315" s="138"/>
      <c r="ABY315" s="138"/>
      <c r="ABZ315" s="138"/>
      <c r="ACA315" s="138"/>
      <c r="ACB315" s="138"/>
      <c r="ACC315" s="138"/>
      <c r="ACD315" s="138"/>
      <c r="ACE315" s="138"/>
      <c r="ACF315" s="138"/>
      <c r="ACG315" s="138"/>
      <c r="ACH315" s="138"/>
      <c r="ACI315" s="138"/>
      <c r="ACJ315" s="138"/>
      <c r="ACK315" s="138"/>
      <c r="ACL315" s="138"/>
      <c r="ACM315" s="138"/>
      <c r="ACN315" s="138"/>
      <c r="ACO315" s="138"/>
      <c r="ACP315" s="138"/>
      <c r="ACQ315" s="138"/>
      <c r="ACR315" s="138"/>
      <c r="ACS315" s="138"/>
      <c r="ACT315" s="138"/>
      <c r="ACU315" s="138"/>
      <c r="ACV315" s="138"/>
      <c r="ACW315" s="138"/>
      <c r="ACX315" s="138"/>
      <c r="ACY315" s="138"/>
      <c r="ACZ315" s="138"/>
      <c r="ADA315" s="138"/>
      <c r="ADB315" s="138"/>
      <c r="ADC315" s="138"/>
      <c r="ADD315" s="138"/>
      <c r="ADE315" s="138"/>
      <c r="ADF315" s="138"/>
      <c r="ADG315" s="138"/>
      <c r="ADH315" s="138"/>
      <c r="ADI315" s="138"/>
      <c r="ADJ315" s="138"/>
      <c r="ADK315" s="138"/>
      <c r="ADL315" s="138"/>
      <c r="ADM315" s="138"/>
      <c r="ADN315" s="138"/>
      <c r="ADO315" s="138"/>
      <c r="ADP315" s="138"/>
      <c r="ADQ315" s="138"/>
      <c r="ADR315" s="138"/>
      <c r="ADS315" s="138"/>
      <c r="ADT315" s="138"/>
      <c r="ADU315" s="138"/>
      <c r="ADV315" s="138"/>
      <c r="ADW315" s="138"/>
      <c r="ADX315" s="138"/>
      <c r="ADY315" s="138"/>
      <c r="ADZ315" s="138"/>
      <c r="AEA315" s="138"/>
      <c r="AEB315" s="138"/>
      <c r="AEC315" s="138"/>
      <c r="AED315" s="138"/>
      <c r="AEE315" s="138"/>
      <c r="AEF315" s="138"/>
      <c r="AEG315" s="138"/>
      <c r="AEH315" s="138"/>
      <c r="AEI315" s="138"/>
      <c r="AEJ315" s="138"/>
      <c r="AEK315" s="138"/>
      <c r="AEL315" s="138"/>
      <c r="AEM315" s="138"/>
      <c r="AEN315" s="138"/>
      <c r="AEO315" s="138"/>
      <c r="AEP315" s="138"/>
      <c r="AEQ315" s="138"/>
      <c r="AER315" s="138"/>
      <c r="AES315" s="138"/>
      <c r="AET315" s="138"/>
      <c r="AEU315" s="138"/>
      <c r="AEV315" s="138"/>
      <c r="AEW315" s="138"/>
      <c r="AEX315" s="138"/>
      <c r="AEY315" s="138"/>
      <c r="AEZ315" s="138"/>
      <c r="AFA315" s="138"/>
      <c r="AFB315" s="138"/>
      <c r="AFC315" s="138"/>
      <c r="AFD315" s="138"/>
      <c r="AFE315" s="138"/>
      <c r="AFF315" s="138"/>
      <c r="AFG315" s="138"/>
      <c r="AFH315" s="138"/>
      <c r="AFI315" s="138"/>
      <c r="AFJ315" s="138"/>
      <c r="AFK315" s="138"/>
      <c r="AFL315" s="138"/>
      <c r="AFM315" s="138"/>
      <c r="AFN315" s="138"/>
      <c r="AFO315" s="138"/>
      <c r="AFP315" s="138"/>
      <c r="AFQ315" s="138"/>
      <c r="AFR315" s="138"/>
      <c r="AFS315" s="138"/>
      <c r="AFT315" s="138"/>
      <c r="AFU315" s="138"/>
      <c r="AFV315" s="138"/>
      <c r="AFW315" s="138"/>
      <c r="AFX315" s="138"/>
      <c r="AFY315" s="138"/>
      <c r="AFZ315" s="138"/>
      <c r="AGA315" s="138"/>
      <c r="AGB315" s="138"/>
      <c r="AGC315" s="138"/>
      <c r="AGD315" s="138"/>
      <c r="AGE315" s="138"/>
      <c r="AGF315" s="138"/>
      <c r="AGG315" s="138"/>
      <c r="AGH315" s="138"/>
      <c r="AGI315" s="138"/>
      <c r="AGJ315" s="138"/>
      <c r="AGK315" s="138"/>
      <c r="AGL315" s="138"/>
      <c r="AGM315" s="138"/>
      <c r="AGN315" s="138"/>
      <c r="AGO315" s="138"/>
      <c r="AGP315" s="138"/>
      <c r="AGQ315" s="138"/>
      <c r="AGR315" s="138"/>
      <c r="AGS315" s="138"/>
      <c r="AGT315" s="138"/>
      <c r="AGU315" s="138"/>
      <c r="AGV315" s="138"/>
      <c r="AGW315" s="138"/>
      <c r="AGX315" s="138"/>
      <c r="AGY315" s="138"/>
      <c r="AGZ315" s="138"/>
      <c r="AHA315" s="138"/>
      <c r="AHB315" s="138"/>
      <c r="AHC315" s="138"/>
      <c r="AHD315" s="138"/>
      <c r="AHE315" s="138"/>
      <c r="AHF315" s="138"/>
      <c r="AHG315" s="138"/>
      <c r="AHH315" s="138"/>
      <c r="AHI315" s="138"/>
      <c r="AHJ315" s="138"/>
      <c r="AHK315" s="138"/>
      <c r="AHL315" s="138"/>
      <c r="AHM315" s="138"/>
      <c r="AHN315" s="138"/>
      <c r="AHO315" s="138"/>
      <c r="AHP315" s="138"/>
      <c r="AHQ315" s="138"/>
      <c r="AHR315" s="138"/>
      <c r="AHS315" s="138"/>
      <c r="AHT315" s="138"/>
      <c r="AHU315" s="138"/>
      <c r="AHV315" s="138"/>
      <c r="AHW315" s="138"/>
      <c r="AHX315" s="138"/>
      <c r="AHY315" s="138"/>
      <c r="AHZ315" s="138"/>
      <c r="AIA315" s="138"/>
      <c r="AIB315" s="138"/>
      <c r="AIC315" s="138"/>
      <c r="AID315" s="138"/>
      <c r="AIE315" s="138"/>
      <c r="AIF315" s="138"/>
      <c r="AIG315" s="138"/>
      <c r="AIH315" s="138"/>
      <c r="AII315" s="138"/>
      <c r="AIJ315" s="138"/>
      <c r="AIK315" s="138"/>
      <c r="AIL315" s="138"/>
      <c r="AIM315" s="138"/>
      <c r="AIN315" s="138"/>
      <c r="AIO315" s="138"/>
      <c r="AIP315" s="138"/>
      <c r="AIQ315" s="138"/>
      <c r="AIR315" s="138"/>
      <c r="AIS315" s="138"/>
      <c r="AIT315" s="138"/>
      <c r="AIU315" s="138"/>
      <c r="AIV315" s="138"/>
      <c r="AIW315" s="138"/>
      <c r="AIX315" s="138"/>
      <c r="AIY315" s="138"/>
      <c r="AIZ315" s="138"/>
      <c r="AJA315" s="138"/>
      <c r="AJB315" s="138"/>
      <c r="AJC315" s="138"/>
      <c r="AJD315" s="138"/>
      <c r="AJE315" s="138"/>
      <c r="AJF315" s="138"/>
      <c r="AJG315" s="138"/>
      <c r="AJH315" s="138"/>
      <c r="AJI315" s="138"/>
      <c r="AJJ315" s="138"/>
      <c r="AJK315" s="138"/>
      <c r="AJL315" s="138"/>
      <c r="AJM315" s="138"/>
      <c r="AJN315" s="138"/>
      <c r="AJO315" s="138"/>
      <c r="AJP315" s="138"/>
      <c r="AJQ315" s="138"/>
      <c r="AJR315" s="138"/>
      <c r="AJS315" s="138"/>
      <c r="AJT315" s="138"/>
      <c r="AJU315" s="138"/>
      <c r="AJV315" s="138"/>
      <c r="AJW315" s="138"/>
      <c r="AJX315" s="138"/>
      <c r="AJY315" s="138"/>
      <c r="AJZ315" s="138"/>
      <c r="AKA315" s="138"/>
      <c r="AKB315" s="138"/>
      <c r="AKC315" s="138"/>
      <c r="AKD315" s="138"/>
      <c r="AKE315" s="138"/>
      <c r="AKF315" s="138"/>
      <c r="AKG315" s="138"/>
      <c r="AKH315" s="138"/>
      <c r="AKI315" s="138"/>
      <c r="AKJ315" s="138"/>
      <c r="AKK315" s="138"/>
      <c r="AKL315" s="138"/>
      <c r="AKM315" s="138"/>
      <c r="AKN315" s="138"/>
      <c r="AKO315" s="138"/>
      <c r="AKP315" s="138"/>
      <c r="AKQ315" s="138"/>
      <c r="AKR315" s="138"/>
      <c r="AKS315" s="138"/>
      <c r="AKT315" s="138"/>
      <c r="AKU315" s="138"/>
      <c r="AKV315" s="138"/>
      <c r="AKW315" s="138"/>
      <c r="AKX315" s="138"/>
      <c r="AKY315" s="138"/>
      <c r="AKZ315" s="138"/>
      <c r="ALA315" s="138"/>
      <c r="ALB315" s="138"/>
      <c r="ALC315" s="138"/>
      <c r="ALD315" s="138"/>
      <c r="ALE315" s="138"/>
      <c r="ALF315" s="138"/>
      <c r="ALG315" s="138"/>
      <c r="ALH315" s="138"/>
      <c r="ALI315" s="138"/>
      <c r="ALJ315" s="138"/>
      <c r="ALK315" s="138"/>
      <c r="ALL315" s="138"/>
      <c r="ALM315" s="138"/>
      <c r="ALN315" s="138"/>
      <c r="ALO315" s="138"/>
      <c r="ALP315" s="138"/>
      <c r="ALQ315" s="138"/>
      <c r="ALR315" s="138"/>
      <c r="ALS315" s="138"/>
      <c r="ALT315" s="138"/>
      <c r="ALU315" s="138"/>
      <c r="ALV315" s="138"/>
      <c r="ALW315" s="138"/>
      <c r="ALX315" s="138"/>
      <c r="ALY315" s="138"/>
      <c r="ALZ315" s="138"/>
      <c r="AMA315" s="138"/>
      <c r="AMB315" s="138"/>
      <c r="AMC315" s="138"/>
      <c r="AMD315" s="138"/>
      <c r="AME315" s="138"/>
      <c r="AMF315" s="138"/>
      <c r="AMG315" s="138"/>
      <c r="AMH315" s="138"/>
      <c r="AMI315" s="138"/>
      <c r="AMJ315" s="138"/>
      <c r="AMK315" s="138"/>
    </row>
    <row r="316" spans="1:1025" s="140" customFormat="1">
      <c r="A316" s="210"/>
      <c r="B316" s="106"/>
      <c r="C316" s="137"/>
      <c r="D316" s="137"/>
      <c r="E316" s="137"/>
      <c r="F316" s="138"/>
      <c r="G316" s="138"/>
      <c r="H316" s="138"/>
      <c r="I316" s="138"/>
      <c r="J316" s="139"/>
      <c r="K316" s="138"/>
      <c r="M316" s="138"/>
      <c r="N316" s="138"/>
      <c r="O316" s="138"/>
      <c r="P316" s="138"/>
      <c r="Q316" s="138"/>
      <c r="R316" s="138"/>
      <c r="S316" s="138"/>
      <c r="T316" s="138"/>
      <c r="U316" s="138"/>
      <c r="V316" s="138"/>
      <c r="W316" s="138"/>
      <c r="X316" s="138"/>
      <c r="Y316" s="138"/>
      <c r="Z316" s="138"/>
      <c r="AA316" s="138"/>
      <c r="AB316" s="138"/>
      <c r="AC316" s="138"/>
      <c r="AD316" s="138"/>
      <c r="AE316" s="138"/>
      <c r="AF316" s="138"/>
      <c r="AG316" s="138"/>
      <c r="AH316" s="138"/>
      <c r="AI316" s="138"/>
      <c r="AJ316" s="138"/>
      <c r="AK316" s="138"/>
      <c r="AL316" s="138"/>
      <c r="AM316" s="138"/>
      <c r="AN316" s="138"/>
      <c r="AO316" s="138"/>
      <c r="AP316" s="138"/>
      <c r="AQ316" s="138"/>
      <c r="AR316" s="138"/>
      <c r="AS316" s="138"/>
      <c r="AT316" s="138"/>
      <c r="AU316" s="138"/>
      <c r="AV316" s="138"/>
      <c r="AW316" s="138"/>
      <c r="AX316" s="138"/>
      <c r="AY316" s="138"/>
      <c r="AZ316" s="138"/>
      <c r="BA316" s="138"/>
      <c r="BB316" s="138"/>
      <c r="BC316" s="138"/>
      <c r="BD316" s="138"/>
      <c r="BE316" s="138"/>
      <c r="BF316" s="138"/>
      <c r="BG316" s="138"/>
      <c r="BH316" s="138"/>
      <c r="BI316" s="138"/>
      <c r="BJ316" s="138"/>
      <c r="BK316" s="138"/>
      <c r="BL316" s="138"/>
      <c r="BM316" s="138"/>
      <c r="BN316" s="138"/>
      <c r="BO316" s="138"/>
      <c r="BP316" s="138"/>
      <c r="BQ316" s="138"/>
      <c r="BR316" s="138"/>
      <c r="BS316" s="138"/>
      <c r="BT316" s="138"/>
      <c r="BU316" s="138"/>
      <c r="BV316" s="138"/>
      <c r="BW316" s="138"/>
      <c r="BX316" s="138"/>
      <c r="BY316" s="138"/>
      <c r="BZ316" s="138"/>
      <c r="CA316" s="138"/>
      <c r="CB316" s="138"/>
      <c r="CC316" s="138"/>
      <c r="CD316" s="138"/>
      <c r="CE316" s="138"/>
      <c r="CF316" s="138"/>
      <c r="CG316" s="138"/>
      <c r="CH316" s="138"/>
      <c r="CI316" s="138"/>
      <c r="CJ316" s="138"/>
      <c r="CK316" s="138"/>
      <c r="CL316" s="138"/>
      <c r="CM316" s="138"/>
      <c r="CN316" s="138"/>
      <c r="CO316" s="138"/>
      <c r="CP316" s="138"/>
      <c r="CQ316" s="138"/>
      <c r="CR316" s="138"/>
      <c r="CS316" s="138"/>
      <c r="CT316" s="138"/>
      <c r="CU316" s="138"/>
      <c r="CV316" s="138"/>
      <c r="CW316" s="138"/>
      <c r="CX316" s="138"/>
      <c r="CY316" s="138"/>
      <c r="CZ316" s="138"/>
      <c r="DA316" s="138"/>
      <c r="DB316" s="138"/>
      <c r="DC316" s="138"/>
      <c r="DD316" s="138"/>
      <c r="DE316" s="138"/>
      <c r="DF316" s="138"/>
      <c r="DG316" s="138"/>
      <c r="DH316" s="138"/>
      <c r="DI316" s="138"/>
      <c r="DJ316" s="138"/>
      <c r="DK316" s="138"/>
      <c r="DL316" s="138"/>
      <c r="DM316" s="138"/>
      <c r="DN316" s="138"/>
      <c r="DO316" s="138"/>
      <c r="DP316" s="138"/>
      <c r="DQ316" s="138"/>
      <c r="DR316" s="138"/>
      <c r="DS316" s="138"/>
      <c r="DT316" s="138"/>
      <c r="DU316" s="138"/>
      <c r="DV316" s="138"/>
      <c r="DW316" s="138"/>
      <c r="DX316" s="138"/>
      <c r="DY316" s="138"/>
      <c r="DZ316" s="138"/>
      <c r="EA316" s="138"/>
      <c r="EB316" s="138"/>
      <c r="EC316" s="138"/>
      <c r="ED316" s="138"/>
      <c r="EE316" s="138"/>
      <c r="EF316" s="138"/>
      <c r="EG316" s="138"/>
      <c r="EH316" s="138"/>
      <c r="EI316" s="138"/>
      <c r="EJ316" s="138"/>
      <c r="EK316" s="138"/>
      <c r="EL316" s="138"/>
      <c r="EM316" s="138"/>
      <c r="EN316" s="138"/>
      <c r="EO316" s="138"/>
      <c r="EP316" s="138"/>
      <c r="EQ316" s="138"/>
      <c r="ER316" s="138"/>
      <c r="ES316" s="138"/>
      <c r="ET316" s="138"/>
      <c r="EU316" s="138"/>
      <c r="EV316" s="138"/>
      <c r="EW316" s="138"/>
      <c r="EX316" s="138"/>
      <c r="EY316" s="138"/>
      <c r="EZ316" s="138"/>
      <c r="FA316" s="138"/>
      <c r="FB316" s="138"/>
      <c r="FC316" s="138"/>
      <c r="FD316" s="138"/>
      <c r="FE316" s="138"/>
      <c r="FF316" s="138"/>
      <c r="FG316" s="138"/>
      <c r="FH316" s="138"/>
      <c r="FI316" s="138"/>
      <c r="FJ316" s="138"/>
      <c r="FK316" s="138"/>
      <c r="FL316" s="138"/>
      <c r="FM316" s="138"/>
      <c r="FN316" s="138"/>
      <c r="FO316" s="138"/>
      <c r="FP316" s="138"/>
      <c r="FQ316" s="138"/>
      <c r="FR316" s="138"/>
      <c r="FS316" s="138"/>
      <c r="FT316" s="138"/>
      <c r="FU316" s="138"/>
      <c r="FV316" s="138"/>
      <c r="FW316" s="138"/>
      <c r="FX316" s="138"/>
      <c r="FY316" s="138"/>
      <c r="FZ316" s="138"/>
      <c r="GA316" s="138"/>
      <c r="GB316" s="138"/>
      <c r="GC316" s="138"/>
      <c r="GD316" s="138"/>
      <c r="GE316" s="138"/>
      <c r="GF316" s="138"/>
      <c r="GG316" s="138"/>
      <c r="GH316" s="138"/>
      <c r="GI316" s="138"/>
      <c r="GJ316" s="138"/>
      <c r="GK316" s="138"/>
      <c r="GL316" s="138"/>
      <c r="GM316" s="138"/>
      <c r="GN316" s="138"/>
      <c r="GO316" s="138"/>
      <c r="GP316" s="138"/>
      <c r="GQ316" s="138"/>
      <c r="GR316" s="138"/>
      <c r="GS316" s="138"/>
      <c r="GT316" s="138"/>
      <c r="GU316" s="138"/>
      <c r="GV316" s="138"/>
      <c r="GW316" s="138"/>
      <c r="GX316" s="138"/>
      <c r="GY316" s="138"/>
      <c r="GZ316" s="138"/>
      <c r="HA316" s="138"/>
      <c r="HB316" s="138"/>
      <c r="HC316" s="138"/>
      <c r="HD316" s="138"/>
      <c r="HE316" s="138"/>
      <c r="HF316" s="138"/>
      <c r="HG316" s="138"/>
      <c r="HH316" s="138"/>
      <c r="HI316" s="138"/>
      <c r="HJ316" s="138"/>
      <c r="HK316" s="138"/>
      <c r="HL316" s="138"/>
      <c r="HM316" s="138"/>
      <c r="HN316" s="138"/>
      <c r="HO316" s="138"/>
      <c r="HP316" s="138"/>
      <c r="HQ316" s="138"/>
      <c r="HR316" s="138"/>
      <c r="HS316" s="138"/>
      <c r="HT316" s="138"/>
      <c r="HU316" s="138"/>
      <c r="HV316" s="138"/>
      <c r="HW316" s="138"/>
      <c r="HX316" s="138"/>
      <c r="HY316" s="138"/>
      <c r="HZ316" s="138"/>
      <c r="IA316" s="138"/>
      <c r="IB316" s="138"/>
      <c r="IC316" s="138"/>
      <c r="ID316" s="138"/>
      <c r="IE316" s="138"/>
      <c r="IF316" s="138"/>
      <c r="IG316" s="138"/>
      <c r="IH316" s="138"/>
      <c r="II316" s="138"/>
      <c r="IJ316" s="138"/>
      <c r="IK316" s="138"/>
      <c r="IL316" s="138"/>
      <c r="IM316" s="138"/>
      <c r="IN316" s="138"/>
      <c r="IO316" s="138"/>
      <c r="IP316" s="138"/>
      <c r="IQ316" s="138"/>
      <c r="IR316" s="138"/>
      <c r="IS316" s="138"/>
      <c r="IT316" s="138"/>
      <c r="IU316" s="138"/>
      <c r="IV316" s="138"/>
      <c r="IW316" s="138"/>
      <c r="IX316" s="138"/>
      <c r="IY316" s="138"/>
      <c r="IZ316" s="138"/>
      <c r="JA316" s="138"/>
      <c r="JB316" s="138"/>
      <c r="JC316" s="138"/>
      <c r="JD316" s="138"/>
      <c r="JE316" s="138"/>
      <c r="JF316" s="138"/>
      <c r="JG316" s="138"/>
      <c r="JH316" s="138"/>
      <c r="JI316" s="138"/>
      <c r="JJ316" s="138"/>
      <c r="JK316" s="138"/>
      <c r="JL316" s="138"/>
      <c r="JM316" s="138"/>
      <c r="JN316" s="138"/>
      <c r="JO316" s="138"/>
      <c r="JP316" s="138"/>
      <c r="JQ316" s="138"/>
      <c r="JR316" s="138"/>
      <c r="JS316" s="138"/>
      <c r="JT316" s="138"/>
      <c r="JU316" s="138"/>
      <c r="JV316" s="138"/>
      <c r="JW316" s="138"/>
      <c r="JX316" s="138"/>
      <c r="JY316" s="138"/>
      <c r="JZ316" s="138"/>
      <c r="KA316" s="138"/>
      <c r="KB316" s="138"/>
      <c r="KC316" s="138"/>
      <c r="KD316" s="138"/>
      <c r="KE316" s="138"/>
      <c r="KF316" s="138"/>
      <c r="KG316" s="138"/>
      <c r="KH316" s="138"/>
      <c r="KI316" s="138"/>
      <c r="KJ316" s="138"/>
      <c r="KK316" s="138"/>
      <c r="KL316" s="138"/>
      <c r="KM316" s="138"/>
      <c r="KN316" s="138"/>
      <c r="KO316" s="138"/>
      <c r="KP316" s="138"/>
      <c r="KQ316" s="138"/>
      <c r="KR316" s="138"/>
      <c r="KS316" s="138"/>
      <c r="KT316" s="138"/>
      <c r="KU316" s="138"/>
      <c r="KV316" s="138"/>
      <c r="KW316" s="138"/>
      <c r="KX316" s="138"/>
      <c r="KY316" s="138"/>
      <c r="KZ316" s="138"/>
      <c r="LA316" s="138"/>
      <c r="LB316" s="138"/>
      <c r="LC316" s="138"/>
      <c r="LD316" s="138"/>
      <c r="LE316" s="138"/>
      <c r="LF316" s="138"/>
      <c r="LG316" s="138"/>
      <c r="LH316" s="138"/>
      <c r="LI316" s="138"/>
      <c r="LJ316" s="138"/>
      <c r="LK316" s="138"/>
      <c r="LL316" s="138"/>
      <c r="LM316" s="138"/>
      <c r="LN316" s="138"/>
      <c r="LO316" s="138"/>
      <c r="LP316" s="138"/>
      <c r="LQ316" s="138"/>
      <c r="LR316" s="138"/>
      <c r="LS316" s="138"/>
      <c r="LT316" s="138"/>
      <c r="LU316" s="138"/>
      <c r="LV316" s="138"/>
      <c r="LW316" s="138"/>
      <c r="LX316" s="138"/>
      <c r="LY316" s="138"/>
      <c r="LZ316" s="138"/>
      <c r="MA316" s="138"/>
      <c r="MB316" s="138"/>
      <c r="MC316" s="138"/>
      <c r="MD316" s="138"/>
      <c r="ME316" s="138"/>
      <c r="MF316" s="138"/>
      <c r="MG316" s="138"/>
      <c r="MH316" s="138"/>
      <c r="MI316" s="138"/>
      <c r="MJ316" s="138"/>
      <c r="MK316" s="138"/>
      <c r="ML316" s="138"/>
      <c r="MM316" s="138"/>
      <c r="MN316" s="138"/>
      <c r="MO316" s="138"/>
      <c r="MP316" s="138"/>
      <c r="MQ316" s="138"/>
      <c r="MR316" s="138"/>
      <c r="MS316" s="138"/>
      <c r="MT316" s="138"/>
      <c r="MU316" s="138"/>
      <c r="MV316" s="138"/>
      <c r="MW316" s="138"/>
      <c r="MX316" s="138"/>
      <c r="MY316" s="138"/>
      <c r="MZ316" s="138"/>
      <c r="NA316" s="138"/>
      <c r="NB316" s="138"/>
      <c r="NC316" s="138"/>
      <c r="ND316" s="138"/>
      <c r="NE316" s="138"/>
      <c r="NF316" s="138"/>
      <c r="NG316" s="138"/>
      <c r="NH316" s="138"/>
      <c r="NI316" s="138"/>
      <c r="NJ316" s="138"/>
      <c r="NK316" s="138"/>
      <c r="NL316" s="138"/>
      <c r="NM316" s="138"/>
      <c r="NN316" s="138"/>
      <c r="NO316" s="138"/>
      <c r="NP316" s="138"/>
      <c r="NQ316" s="138"/>
      <c r="NR316" s="138"/>
      <c r="NS316" s="138"/>
      <c r="NT316" s="138"/>
      <c r="NU316" s="138"/>
      <c r="NV316" s="138"/>
      <c r="NW316" s="138"/>
      <c r="NX316" s="138"/>
      <c r="NY316" s="138"/>
      <c r="NZ316" s="138"/>
      <c r="OA316" s="138"/>
      <c r="OB316" s="138"/>
      <c r="OC316" s="138"/>
      <c r="OD316" s="138"/>
      <c r="OE316" s="138"/>
      <c r="OF316" s="138"/>
      <c r="OG316" s="138"/>
      <c r="OH316" s="138"/>
      <c r="OI316" s="138"/>
      <c r="OJ316" s="138"/>
      <c r="OK316" s="138"/>
      <c r="OL316" s="138"/>
      <c r="OM316" s="138"/>
      <c r="ON316" s="138"/>
      <c r="OO316" s="138"/>
      <c r="OP316" s="138"/>
      <c r="OQ316" s="138"/>
      <c r="OR316" s="138"/>
      <c r="OS316" s="138"/>
      <c r="OT316" s="138"/>
      <c r="OU316" s="138"/>
      <c r="OV316" s="138"/>
      <c r="OW316" s="138"/>
      <c r="OX316" s="138"/>
      <c r="OY316" s="138"/>
      <c r="OZ316" s="138"/>
      <c r="PA316" s="138"/>
      <c r="PB316" s="138"/>
      <c r="PC316" s="138"/>
      <c r="PD316" s="138"/>
      <c r="PE316" s="138"/>
      <c r="PF316" s="138"/>
      <c r="PG316" s="138"/>
      <c r="PH316" s="138"/>
      <c r="PI316" s="138"/>
      <c r="PJ316" s="138"/>
      <c r="PK316" s="138"/>
      <c r="PL316" s="138"/>
      <c r="PM316" s="138"/>
      <c r="PN316" s="138"/>
      <c r="PO316" s="138"/>
      <c r="PP316" s="138"/>
      <c r="PQ316" s="138"/>
      <c r="PR316" s="138"/>
      <c r="PS316" s="138"/>
      <c r="PT316" s="138"/>
      <c r="PU316" s="138"/>
      <c r="PV316" s="138"/>
      <c r="PW316" s="138"/>
      <c r="PX316" s="138"/>
      <c r="PY316" s="138"/>
      <c r="PZ316" s="138"/>
      <c r="QA316" s="138"/>
      <c r="QB316" s="138"/>
      <c r="QC316" s="138"/>
      <c r="QD316" s="138"/>
      <c r="QE316" s="138"/>
      <c r="QF316" s="138"/>
      <c r="QG316" s="138"/>
      <c r="QH316" s="138"/>
      <c r="QI316" s="138"/>
      <c r="QJ316" s="138"/>
      <c r="QK316" s="138"/>
      <c r="QL316" s="138"/>
      <c r="QM316" s="138"/>
      <c r="QN316" s="138"/>
      <c r="QO316" s="138"/>
      <c r="QP316" s="138"/>
      <c r="QQ316" s="138"/>
      <c r="QR316" s="138"/>
      <c r="QS316" s="138"/>
      <c r="QT316" s="138"/>
      <c r="QU316" s="138"/>
      <c r="QV316" s="138"/>
      <c r="QW316" s="138"/>
      <c r="QX316" s="138"/>
      <c r="QY316" s="138"/>
      <c r="QZ316" s="138"/>
      <c r="RA316" s="138"/>
      <c r="RB316" s="138"/>
      <c r="RC316" s="138"/>
      <c r="RD316" s="138"/>
      <c r="RE316" s="138"/>
      <c r="RF316" s="138"/>
      <c r="RG316" s="138"/>
      <c r="RH316" s="138"/>
      <c r="RI316" s="138"/>
      <c r="RJ316" s="138"/>
      <c r="RK316" s="138"/>
      <c r="RL316" s="138"/>
      <c r="RM316" s="138"/>
      <c r="RN316" s="138"/>
      <c r="RO316" s="138"/>
      <c r="RP316" s="138"/>
      <c r="RQ316" s="138"/>
      <c r="RR316" s="138"/>
      <c r="RS316" s="138"/>
      <c r="RT316" s="138"/>
      <c r="RU316" s="138"/>
      <c r="RV316" s="138"/>
      <c r="RW316" s="138"/>
      <c r="RX316" s="138"/>
      <c r="RY316" s="138"/>
      <c r="RZ316" s="138"/>
      <c r="SA316" s="138"/>
      <c r="SB316" s="138"/>
      <c r="SC316" s="138"/>
      <c r="SD316" s="138"/>
      <c r="SE316" s="138"/>
      <c r="SF316" s="138"/>
      <c r="SG316" s="138"/>
      <c r="SH316" s="138"/>
      <c r="SI316" s="138"/>
      <c r="SJ316" s="138"/>
      <c r="SK316" s="138"/>
      <c r="SL316" s="138"/>
      <c r="SM316" s="138"/>
      <c r="SN316" s="138"/>
      <c r="SO316" s="138"/>
      <c r="SP316" s="138"/>
      <c r="SQ316" s="138"/>
      <c r="SR316" s="138"/>
      <c r="SS316" s="138"/>
      <c r="ST316" s="138"/>
      <c r="SU316" s="138"/>
      <c r="SV316" s="138"/>
      <c r="SW316" s="138"/>
      <c r="SX316" s="138"/>
      <c r="SY316" s="138"/>
      <c r="SZ316" s="138"/>
      <c r="TA316" s="138"/>
      <c r="TB316" s="138"/>
      <c r="TC316" s="138"/>
      <c r="TD316" s="138"/>
      <c r="TE316" s="138"/>
      <c r="TF316" s="138"/>
      <c r="TG316" s="138"/>
      <c r="TH316" s="138"/>
      <c r="TI316" s="138"/>
      <c r="TJ316" s="138"/>
      <c r="TK316" s="138"/>
      <c r="TL316" s="138"/>
      <c r="TM316" s="138"/>
      <c r="TN316" s="138"/>
      <c r="TO316" s="138"/>
      <c r="TP316" s="138"/>
      <c r="TQ316" s="138"/>
      <c r="TR316" s="138"/>
      <c r="TS316" s="138"/>
      <c r="TT316" s="138"/>
      <c r="TU316" s="138"/>
      <c r="TV316" s="138"/>
      <c r="TW316" s="138"/>
      <c r="TX316" s="138"/>
      <c r="TY316" s="138"/>
      <c r="TZ316" s="138"/>
      <c r="UA316" s="138"/>
      <c r="UB316" s="138"/>
      <c r="UC316" s="138"/>
      <c r="UD316" s="138"/>
      <c r="UE316" s="138"/>
      <c r="UF316" s="138"/>
      <c r="UG316" s="138"/>
      <c r="UH316" s="138"/>
      <c r="UI316" s="138"/>
      <c r="UJ316" s="138"/>
      <c r="UK316" s="138"/>
      <c r="UL316" s="138"/>
      <c r="UM316" s="138"/>
      <c r="UN316" s="138"/>
      <c r="UO316" s="138"/>
      <c r="UP316" s="138"/>
      <c r="UQ316" s="138"/>
      <c r="UR316" s="138"/>
      <c r="US316" s="138"/>
      <c r="UT316" s="138"/>
      <c r="UU316" s="138"/>
      <c r="UV316" s="138"/>
      <c r="UW316" s="138"/>
      <c r="UX316" s="138"/>
      <c r="UY316" s="138"/>
      <c r="UZ316" s="138"/>
      <c r="VA316" s="138"/>
      <c r="VB316" s="138"/>
      <c r="VC316" s="138"/>
      <c r="VD316" s="138"/>
      <c r="VE316" s="138"/>
      <c r="VF316" s="138"/>
      <c r="VG316" s="138"/>
      <c r="VH316" s="138"/>
      <c r="VI316" s="138"/>
      <c r="VJ316" s="138"/>
      <c r="VK316" s="138"/>
      <c r="VL316" s="138"/>
      <c r="VM316" s="138"/>
      <c r="VN316" s="138"/>
      <c r="VO316" s="138"/>
      <c r="VP316" s="138"/>
      <c r="VQ316" s="138"/>
      <c r="VR316" s="138"/>
      <c r="VS316" s="138"/>
      <c r="VT316" s="138"/>
      <c r="VU316" s="138"/>
      <c r="VV316" s="138"/>
      <c r="VW316" s="138"/>
      <c r="VX316" s="138"/>
      <c r="VY316" s="138"/>
      <c r="VZ316" s="138"/>
      <c r="WA316" s="138"/>
      <c r="WB316" s="138"/>
      <c r="WC316" s="138"/>
      <c r="WD316" s="138"/>
      <c r="WE316" s="138"/>
      <c r="WF316" s="138"/>
      <c r="WG316" s="138"/>
      <c r="WH316" s="138"/>
      <c r="WI316" s="138"/>
      <c r="WJ316" s="138"/>
      <c r="WK316" s="138"/>
      <c r="WL316" s="138"/>
      <c r="WM316" s="138"/>
      <c r="WN316" s="138"/>
      <c r="WO316" s="138"/>
      <c r="WP316" s="138"/>
      <c r="WQ316" s="138"/>
      <c r="WR316" s="138"/>
      <c r="WS316" s="138"/>
      <c r="WT316" s="138"/>
      <c r="WU316" s="138"/>
      <c r="WV316" s="138"/>
      <c r="WW316" s="138"/>
      <c r="WX316" s="138"/>
      <c r="WY316" s="138"/>
      <c r="WZ316" s="138"/>
      <c r="XA316" s="138"/>
      <c r="XB316" s="138"/>
      <c r="XC316" s="138"/>
      <c r="XD316" s="138"/>
      <c r="XE316" s="138"/>
      <c r="XF316" s="138"/>
      <c r="XG316" s="138"/>
      <c r="XH316" s="138"/>
      <c r="XI316" s="138"/>
      <c r="XJ316" s="138"/>
      <c r="XK316" s="138"/>
      <c r="XL316" s="138"/>
      <c r="XM316" s="138"/>
      <c r="XN316" s="138"/>
      <c r="XO316" s="138"/>
      <c r="XP316" s="138"/>
      <c r="XQ316" s="138"/>
      <c r="XR316" s="138"/>
      <c r="XS316" s="138"/>
      <c r="XT316" s="138"/>
      <c r="XU316" s="138"/>
      <c r="XV316" s="138"/>
      <c r="XW316" s="138"/>
      <c r="XX316" s="138"/>
      <c r="XY316" s="138"/>
      <c r="XZ316" s="138"/>
      <c r="YA316" s="138"/>
      <c r="YB316" s="138"/>
      <c r="YC316" s="138"/>
      <c r="YD316" s="138"/>
      <c r="YE316" s="138"/>
      <c r="YF316" s="138"/>
      <c r="YG316" s="138"/>
      <c r="YH316" s="138"/>
      <c r="YI316" s="138"/>
      <c r="YJ316" s="138"/>
      <c r="YK316" s="138"/>
      <c r="YL316" s="138"/>
      <c r="YM316" s="138"/>
      <c r="YN316" s="138"/>
      <c r="YO316" s="138"/>
      <c r="YP316" s="138"/>
      <c r="YQ316" s="138"/>
      <c r="YR316" s="138"/>
      <c r="YS316" s="138"/>
      <c r="YT316" s="138"/>
      <c r="YU316" s="138"/>
      <c r="YV316" s="138"/>
      <c r="YW316" s="138"/>
      <c r="YX316" s="138"/>
      <c r="YY316" s="138"/>
      <c r="YZ316" s="138"/>
      <c r="ZA316" s="138"/>
      <c r="ZB316" s="138"/>
      <c r="ZC316" s="138"/>
      <c r="ZD316" s="138"/>
      <c r="ZE316" s="138"/>
      <c r="ZF316" s="138"/>
      <c r="ZG316" s="138"/>
      <c r="ZH316" s="138"/>
      <c r="ZI316" s="138"/>
      <c r="ZJ316" s="138"/>
      <c r="ZK316" s="138"/>
      <c r="ZL316" s="138"/>
      <c r="ZM316" s="138"/>
      <c r="ZN316" s="138"/>
      <c r="ZO316" s="138"/>
      <c r="ZP316" s="138"/>
      <c r="ZQ316" s="138"/>
      <c r="ZR316" s="138"/>
      <c r="ZS316" s="138"/>
      <c r="ZT316" s="138"/>
      <c r="ZU316" s="138"/>
      <c r="ZV316" s="138"/>
      <c r="ZW316" s="138"/>
      <c r="ZX316" s="138"/>
      <c r="ZY316" s="138"/>
      <c r="ZZ316" s="138"/>
      <c r="AAA316" s="138"/>
      <c r="AAB316" s="138"/>
      <c r="AAC316" s="138"/>
      <c r="AAD316" s="138"/>
      <c r="AAE316" s="138"/>
      <c r="AAF316" s="138"/>
      <c r="AAG316" s="138"/>
      <c r="AAH316" s="138"/>
      <c r="AAI316" s="138"/>
      <c r="AAJ316" s="138"/>
      <c r="AAK316" s="138"/>
      <c r="AAL316" s="138"/>
      <c r="AAM316" s="138"/>
      <c r="AAN316" s="138"/>
      <c r="AAO316" s="138"/>
      <c r="AAP316" s="138"/>
      <c r="AAQ316" s="138"/>
      <c r="AAR316" s="138"/>
      <c r="AAS316" s="138"/>
      <c r="AAT316" s="138"/>
      <c r="AAU316" s="138"/>
      <c r="AAV316" s="138"/>
      <c r="AAW316" s="138"/>
      <c r="AAX316" s="138"/>
      <c r="AAY316" s="138"/>
      <c r="AAZ316" s="138"/>
      <c r="ABA316" s="138"/>
      <c r="ABB316" s="138"/>
      <c r="ABC316" s="138"/>
      <c r="ABD316" s="138"/>
      <c r="ABE316" s="138"/>
      <c r="ABF316" s="138"/>
      <c r="ABG316" s="138"/>
      <c r="ABH316" s="138"/>
      <c r="ABI316" s="138"/>
      <c r="ABJ316" s="138"/>
      <c r="ABK316" s="138"/>
      <c r="ABL316" s="138"/>
      <c r="ABM316" s="138"/>
      <c r="ABN316" s="138"/>
      <c r="ABO316" s="138"/>
      <c r="ABP316" s="138"/>
      <c r="ABQ316" s="138"/>
      <c r="ABR316" s="138"/>
      <c r="ABS316" s="138"/>
      <c r="ABT316" s="138"/>
      <c r="ABU316" s="138"/>
      <c r="ABV316" s="138"/>
      <c r="ABW316" s="138"/>
      <c r="ABX316" s="138"/>
      <c r="ABY316" s="138"/>
      <c r="ABZ316" s="138"/>
      <c r="ACA316" s="138"/>
      <c r="ACB316" s="138"/>
      <c r="ACC316" s="138"/>
      <c r="ACD316" s="138"/>
      <c r="ACE316" s="138"/>
      <c r="ACF316" s="138"/>
      <c r="ACG316" s="138"/>
      <c r="ACH316" s="138"/>
      <c r="ACI316" s="138"/>
      <c r="ACJ316" s="138"/>
      <c r="ACK316" s="138"/>
      <c r="ACL316" s="138"/>
      <c r="ACM316" s="138"/>
      <c r="ACN316" s="138"/>
      <c r="ACO316" s="138"/>
      <c r="ACP316" s="138"/>
      <c r="ACQ316" s="138"/>
      <c r="ACR316" s="138"/>
      <c r="ACS316" s="138"/>
      <c r="ACT316" s="138"/>
      <c r="ACU316" s="138"/>
      <c r="ACV316" s="138"/>
      <c r="ACW316" s="138"/>
      <c r="ACX316" s="138"/>
      <c r="ACY316" s="138"/>
      <c r="ACZ316" s="138"/>
      <c r="ADA316" s="138"/>
      <c r="ADB316" s="138"/>
      <c r="ADC316" s="138"/>
      <c r="ADD316" s="138"/>
      <c r="ADE316" s="138"/>
      <c r="ADF316" s="138"/>
      <c r="ADG316" s="138"/>
      <c r="ADH316" s="138"/>
      <c r="ADI316" s="138"/>
      <c r="ADJ316" s="138"/>
      <c r="ADK316" s="138"/>
      <c r="ADL316" s="138"/>
      <c r="ADM316" s="138"/>
      <c r="ADN316" s="138"/>
      <c r="ADO316" s="138"/>
      <c r="ADP316" s="138"/>
      <c r="ADQ316" s="138"/>
      <c r="ADR316" s="138"/>
      <c r="ADS316" s="138"/>
      <c r="ADT316" s="138"/>
      <c r="ADU316" s="138"/>
      <c r="ADV316" s="138"/>
      <c r="ADW316" s="138"/>
      <c r="ADX316" s="138"/>
      <c r="ADY316" s="138"/>
      <c r="ADZ316" s="138"/>
      <c r="AEA316" s="138"/>
      <c r="AEB316" s="138"/>
      <c r="AEC316" s="138"/>
      <c r="AED316" s="138"/>
      <c r="AEE316" s="138"/>
      <c r="AEF316" s="138"/>
      <c r="AEG316" s="138"/>
      <c r="AEH316" s="138"/>
      <c r="AEI316" s="138"/>
      <c r="AEJ316" s="138"/>
      <c r="AEK316" s="138"/>
      <c r="AEL316" s="138"/>
      <c r="AEM316" s="138"/>
      <c r="AEN316" s="138"/>
      <c r="AEO316" s="138"/>
      <c r="AEP316" s="138"/>
      <c r="AEQ316" s="138"/>
      <c r="AER316" s="138"/>
      <c r="AES316" s="138"/>
      <c r="AET316" s="138"/>
      <c r="AEU316" s="138"/>
      <c r="AEV316" s="138"/>
      <c r="AEW316" s="138"/>
      <c r="AEX316" s="138"/>
      <c r="AEY316" s="138"/>
      <c r="AEZ316" s="138"/>
      <c r="AFA316" s="138"/>
      <c r="AFB316" s="138"/>
      <c r="AFC316" s="138"/>
      <c r="AFD316" s="138"/>
      <c r="AFE316" s="138"/>
      <c r="AFF316" s="138"/>
      <c r="AFG316" s="138"/>
      <c r="AFH316" s="138"/>
      <c r="AFI316" s="138"/>
      <c r="AFJ316" s="138"/>
      <c r="AFK316" s="138"/>
      <c r="AFL316" s="138"/>
      <c r="AFM316" s="138"/>
      <c r="AFN316" s="138"/>
      <c r="AFO316" s="138"/>
      <c r="AFP316" s="138"/>
      <c r="AFQ316" s="138"/>
      <c r="AFR316" s="138"/>
      <c r="AFS316" s="138"/>
      <c r="AFT316" s="138"/>
      <c r="AFU316" s="138"/>
      <c r="AFV316" s="138"/>
      <c r="AFW316" s="138"/>
      <c r="AFX316" s="138"/>
      <c r="AFY316" s="138"/>
      <c r="AFZ316" s="138"/>
      <c r="AGA316" s="138"/>
      <c r="AGB316" s="138"/>
      <c r="AGC316" s="138"/>
      <c r="AGD316" s="138"/>
      <c r="AGE316" s="138"/>
      <c r="AGF316" s="138"/>
      <c r="AGG316" s="138"/>
      <c r="AGH316" s="138"/>
      <c r="AGI316" s="138"/>
      <c r="AGJ316" s="138"/>
      <c r="AGK316" s="138"/>
      <c r="AGL316" s="138"/>
      <c r="AGM316" s="138"/>
      <c r="AGN316" s="138"/>
      <c r="AGO316" s="138"/>
      <c r="AGP316" s="138"/>
      <c r="AGQ316" s="138"/>
      <c r="AGR316" s="138"/>
      <c r="AGS316" s="138"/>
      <c r="AGT316" s="138"/>
      <c r="AGU316" s="138"/>
      <c r="AGV316" s="138"/>
      <c r="AGW316" s="138"/>
      <c r="AGX316" s="138"/>
      <c r="AGY316" s="138"/>
      <c r="AGZ316" s="138"/>
      <c r="AHA316" s="138"/>
      <c r="AHB316" s="138"/>
      <c r="AHC316" s="138"/>
      <c r="AHD316" s="138"/>
      <c r="AHE316" s="138"/>
      <c r="AHF316" s="138"/>
      <c r="AHG316" s="138"/>
      <c r="AHH316" s="138"/>
      <c r="AHI316" s="138"/>
      <c r="AHJ316" s="138"/>
      <c r="AHK316" s="138"/>
      <c r="AHL316" s="138"/>
      <c r="AHM316" s="138"/>
      <c r="AHN316" s="138"/>
      <c r="AHO316" s="138"/>
      <c r="AHP316" s="138"/>
      <c r="AHQ316" s="138"/>
      <c r="AHR316" s="138"/>
      <c r="AHS316" s="138"/>
      <c r="AHT316" s="138"/>
      <c r="AHU316" s="138"/>
      <c r="AHV316" s="138"/>
      <c r="AHW316" s="138"/>
      <c r="AHX316" s="138"/>
      <c r="AHY316" s="138"/>
      <c r="AHZ316" s="138"/>
      <c r="AIA316" s="138"/>
      <c r="AIB316" s="138"/>
      <c r="AIC316" s="138"/>
      <c r="AID316" s="138"/>
      <c r="AIE316" s="138"/>
      <c r="AIF316" s="138"/>
      <c r="AIG316" s="138"/>
      <c r="AIH316" s="138"/>
      <c r="AII316" s="138"/>
      <c r="AIJ316" s="138"/>
      <c r="AIK316" s="138"/>
      <c r="AIL316" s="138"/>
      <c r="AIM316" s="138"/>
      <c r="AIN316" s="138"/>
      <c r="AIO316" s="138"/>
      <c r="AIP316" s="138"/>
      <c r="AIQ316" s="138"/>
      <c r="AIR316" s="138"/>
      <c r="AIS316" s="138"/>
      <c r="AIT316" s="138"/>
      <c r="AIU316" s="138"/>
      <c r="AIV316" s="138"/>
      <c r="AIW316" s="138"/>
      <c r="AIX316" s="138"/>
      <c r="AIY316" s="138"/>
      <c r="AIZ316" s="138"/>
      <c r="AJA316" s="138"/>
      <c r="AJB316" s="138"/>
      <c r="AJC316" s="138"/>
      <c r="AJD316" s="138"/>
      <c r="AJE316" s="138"/>
      <c r="AJF316" s="138"/>
      <c r="AJG316" s="138"/>
      <c r="AJH316" s="138"/>
      <c r="AJI316" s="138"/>
      <c r="AJJ316" s="138"/>
      <c r="AJK316" s="138"/>
      <c r="AJL316" s="138"/>
      <c r="AJM316" s="138"/>
      <c r="AJN316" s="138"/>
      <c r="AJO316" s="138"/>
      <c r="AJP316" s="138"/>
      <c r="AJQ316" s="138"/>
      <c r="AJR316" s="138"/>
      <c r="AJS316" s="138"/>
      <c r="AJT316" s="138"/>
      <c r="AJU316" s="138"/>
      <c r="AJV316" s="138"/>
      <c r="AJW316" s="138"/>
      <c r="AJX316" s="138"/>
      <c r="AJY316" s="138"/>
      <c r="AJZ316" s="138"/>
      <c r="AKA316" s="138"/>
      <c r="AKB316" s="138"/>
      <c r="AKC316" s="138"/>
      <c r="AKD316" s="138"/>
      <c r="AKE316" s="138"/>
      <c r="AKF316" s="138"/>
      <c r="AKG316" s="138"/>
      <c r="AKH316" s="138"/>
      <c r="AKI316" s="138"/>
      <c r="AKJ316" s="138"/>
      <c r="AKK316" s="138"/>
      <c r="AKL316" s="138"/>
      <c r="AKM316" s="138"/>
      <c r="AKN316" s="138"/>
      <c r="AKO316" s="138"/>
      <c r="AKP316" s="138"/>
      <c r="AKQ316" s="138"/>
      <c r="AKR316" s="138"/>
      <c r="AKS316" s="138"/>
      <c r="AKT316" s="138"/>
      <c r="AKU316" s="138"/>
      <c r="AKV316" s="138"/>
      <c r="AKW316" s="138"/>
      <c r="AKX316" s="138"/>
      <c r="AKY316" s="138"/>
      <c r="AKZ316" s="138"/>
      <c r="ALA316" s="138"/>
      <c r="ALB316" s="138"/>
      <c r="ALC316" s="138"/>
      <c r="ALD316" s="138"/>
      <c r="ALE316" s="138"/>
      <c r="ALF316" s="138"/>
      <c r="ALG316" s="138"/>
      <c r="ALH316" s="138"/>
      <c r="ALI316" s="138"/>
      <c r="ALJ316" s="138"/>
      <c r="ALK316" s="138"/>
      <c r="ALL316" s="138"/>
      <c r="ALM316" s="138"/>
      <c r="ALN316" s="138"/>
      <c r="ALO316" s="138"/>
      <c r="ALP316" s="138"/>
      <c r="ALQ316" s="138"/>
      <c r="ALR316" s="138"/>
      <c r="ALS316" s="138"/>
      <c r="ALT316" s="138"/>
      <c r="ALU316" s="138"/>
      <c r="ALV316" s="138"/>
      <c r="ALW316" s="138"/>
      <c r="ALX316" s="138"/>
      <c r="ALY316" s="138"/>
      <c r="ALZ316" s="138"/>
      <c r="AMA316" s="138"/>
      <c r="AMB316" s="138"/>
      <c r="AMC316" s="138"/>
      <c r="AMD316" s="138"/>
      <c r="AME316" s="138"/>
      <c r="AMF316" s="138"/>
      <c r="AMG316" s="138"/>
      <c r="AMH316" s="138"/>
      <c r="AMI316" s="138"/>
      <c r="AMJ316" s="138"/>
      <c r="AMK316" s="138"/>
    </row>
    <row r="317" spans="1:1025" s="140" customFormat="1">
      <c r="A317" s="210"/>
      <c r="B317" s="106"/>
      <c r="C317" s="137"/>
      <c r="D317" s="137"/>
      <c r="E317" s="137"/>
      <c r="F317" s="138"/>
      <c r="G317" s="138"/>
      <c r="H317" s="138"/>
      <c r="I317" s="138"/>
      <c r="J317" s="139"/>
      <c r="K317" s="138"/>
      <c r="M317" s="138"/>
      <c r="N317" s="138"/>
      <c r="O317" s="138"/>
      <c r="P317" s="138"/>
      <c r="Q317" s="138"/>
      <c r="R317" s="138"/>
      <c r="S317" s="138"/>
      <c r="T317" s="138"/>
      <c r="U317" s="138"/>
      <c r="V317" s="138"/>
      <c r="W317" s="138"/>
      <c r="X317" s="138"/>
      <c r="Y317" s="138"/>
      <c r="Z317" s="138"/>
      <c r="AA317" s="138"/>
      <c r="AB317" s="138"/>
      <c r="AC317" s="138"/>
      <c r="AD317" s="138"/>
      <c r="AE317" s="138"/>
      <c r="AF317" s="138"/>
      <c r="AG317" s="138"/>
      <c r="AH317" s="138"/>
      <c r="AI317" s="138"/>
      <c r="AJ317" s="138"/>
      <c r="AK317" s="138"/>
      <c r="AL317" s="138"/>
      <c r="AM317" s="138"/>
      <c r="AN317" s="138"/>
      <c r="AO317" s="138"/>
      <c r="AP317" s="138"/>
      <c r="AQ317" s="138"/>
      <c r="AR317" s="138"/>
      <c r="AS317" s="138"/>
      <c r="AT317" s="138"/>
      <c r="AU317" s="138"/>
      <c r="AV317" s="138"/>
      <c r="AW317" s="138"/>
      <c r="AX317" s="138"/>
      <c r="AY317" s="138"/>
      <c r="AZ317" s="138"/>
      <c r="BA317" s="138"/>
      <c r="BB317" s="138"/>
      <c r="BC317" s="138"/>
      <c r="BD317" s="138"/>
      <c r="BE317" s="138"/>
      <c r="BF317" s="138"/>
      <c r="BG317" s="138"/>
      <c r="BH317" s="138"/>
      <c r="BI317" s="138"/>
      <c r="BJ317" s="138"/>
      <c r="BK317" s="138"/>
      <c r="BL317" s="138"/>
      <c r="BM317" s="138"/>
      <c r="BN317" s="138"/>
      <c r="BO317" s="138"/>
      <c r="BP317" s="138"/>
      <c r="BQ317" s="138"/>
      <c r="BR317" s="138"/>
      <c r="BS317" s="138"/>
      <c r="BT317" s="138"/>
      <c r="BU317" s="138"/>
      <c r="BV317" s="138"/>
      <c r="BW317" s="138"/>
      <c r="BX317" s="138"/>
      <c r="BY317" s="138"/>
      <c r="BZ317" s="138"/>
      <c r="CA317" s="138"/>
      <c r="CB317" s="138"/>
      <c r="CC317" s="138"/>
      <c r="CD317" s="138"/>
      <c r="CE317" s="138"/>
      <c r="CF317" s="138"/>
      <c r="CG317" s="138"/>
      <c r="CH317" s="138"/>
      <c r="CI317" s="138"/>
      <c r="CJ317" s="138"/>
      <c r="CK317" s="138"/>
      <c r="CL317" s="138"/>
      <c r="CM317" s="138"/>
      <c r="CN317" s="138"/>
      <c r="CO317" s="138"/>
      <c r="CP317" s="138"/>
      <c r="CQ317" s="138"/>
      <c r="CR317" s="138"/>
      <c r="CS317" s="138"/>
      <c r="CT317" s="138"/>
      <c r="CU317" s="138"/>
      <c r="CV317" s="138"/>
      <c r="CW317" s="138"/>
      <c r="CX317" s="138"/>
      <c r="CY317" s="138"/>
      <c r="CZ317" s="138"/>
      <c r="DA317" s="138"/>
      <c r="DB317" s="138"/>
      <c r="DC317" s="138"/>
      <c r="DD317" s="138"/>
      <c r="DE317" s="138"/>
      <c r="DF317" s="138"/>
      <c r="DG317" s="138"/>
      <c r="DH317" s="138"/>
      <c r="DI317" s="138"/>
      <c r="DJ317" s="138"/>
      <c r="DK317" s="138"/>
      <c r="DL317" s="138"/>
      <c r="DM317" s="138"/>
      <c r="DN317" s="138"/>
      <c r="DO317" s="138"/>
      <c r="DP317" s="138"/>
      <c r="DQ317" s="138"/>
      <c r="DR317" s="138"/>
      <c r="DS317" s="138"/>
      <c r="DT317" s="138"/>
      <c r="DU317" s="138"/>
      <c r="DV317" s="138"/>
      <c r="DW317" s="138"/>
      <c r="DX317" s="138"/>
      <c r="DY317" s="138"/>
      <c r="DZ317" s="138"/>
      <c r="EA317" s="138"/>
      <c r="EB317" s="138"/>
      <c r="EC317" s="138"/>
      <c r="ED317" s="138"/>
      <c r="EE317" s="138"/>
      <c r="EF317" s="138"/>
      <c r="EG317" s="138"/>
      <c r="EH317" s="138"/>
      <c r="EI317" s="138"/>
      <c r="EJ317" s="138"/>
      <c r="EK317" s="138"/>
      <c r="EL317" s="138"/>
      <c r="EM317" s="138"/>
      <c r="EN317" s="138"/>
      <c r="EO317" s="138"/>
      <c r="EP317" s="138"/>
      <c r="EQ317" s="138"/>
      <c r="ER317" s="138"/>
      <c r="ES317" s="138"/>
      <c r="ET317" s="138"/>
      <c r="EU317" s="138"/>
      <c r="EV317" s="138"/>
      <c r="EW317" s="138"/>
      <c r="EX317" s="138"/>
      <c r="EY317" s="138"/>
      <c r="EZ317" s="138"/>
      <c r="FA317" s="138"/>
      <c r="FB317" s="138"/>
      <c r="FC317" s="138"/>
      <c r="FD317" s="138"/>
      <c r="FE317" s="138"/>
      <c r="FF317" s="138"/>
      <c r="FG317" s="138"/>
      <c r="FH317" s="138"/>
      <c r="FI317" s="138"/>
      <c r="FJ317" s="138"/>
      <c r="FK317" s="138"/>
      <c r="FL317" s="138"/>
      <c r="FM317" s="138"/>
      <c r="FN317" s="138"/>
      <c r="FO317" s="138"/>
      <c r="FP317" s="138"/>
      <c r="FQ317" s="138"/>
      <c r="FR317" s="138"/>
      <c r="FS317" s="138"/>
      <c r="FT317" s="138"/>
      <c r="FU317" s="138"/>
      <c r="FV317" s="138"/>
      <c r="FW317" s="138"/>
      <c r="FX317" s="138"/>
      <c r="FY317" s="138"/>
      <c r="FZ317" s="138"/>
      <c r="GA317" s="138"/>
      <c r="GB317" s="138"/>
      <c r="GC317" s="138"/>
      <c r="GD317" s="138"/>
      <c r="GE317" s="138"/>
      <c r="GF317" s="138"/>
      <c r="GG317" s="138"/>
      <c r="GH317" s="138"/>
      <c r="GI317" s="138"/>
      <c r="GJ317" s="138"/>
      <c r="GK317" s="138"/>
      <c r="GL317" s="138"/>
      <c r="GM317" s="138"/>
      <c r="GN317" s="138"/>
      <c r="GO317" s="138"/>
      <c r="GP317" s="138"/>
      <c r="GQ317" s="138"/>
      <c r="GR317" s="138"/>
      <c r="GS317" s="138"/>
      <c r="GT317" s="138"/>
      <c r="GU317" s="138"/>
      <c r="GV317" s="138"/>
      <c r="GW317" s="138"/>
      <c r="GX317" s="138"/>
      <c r="GY317" s="138"/>
      <c r="GZ317" s="138"/>
      <c r="HA317" s="138"/>
      <c r="HB317" s="138"/>
      <c r="HC317" s="138"/>
      <c r="HD317" s="138"/>
      <c r="HE317" s="138"/>
      <c r="HF317" s="138"/>
      <c r="HG317" s="138"/>
      <c r="HH317" s="138"/>
      <c r="HI317" s="138"/>
      <c r="HJ317" s="138"/>
      <c r="HK317" s="138"/>
      <c r="HL317" s="138"/>
      <c r="HM317" s="138"/>
      <c r="HN317" s="138"/>
      <c r="HO317" s="138"/>
      <c r="HP317" s="138"/>
      <c r="HQ317" s="138"/>
      <c r="HR317" s="138"/>
      <c r="HS317" s="138"/>
      <c r="HT317" s="138"/>
      <c r="HU317" s="138"/>
      <c r="HV317" s="138"/>
      <c r="HW317" s="138"/>
      <c r="HX317" s="138"/>
      <c r="HY317" s="138"/>
      <c r="HZ317" s="138"/>
      <c r="IA317" s="138"/>
      <c r="IB317" s="138"/>
      <c r="IC317" s="138"/>
      <c r="ID317" s="138"/>
      <c r="IE317" s="138"/>
      <c r="IF317" s="138"/>
      <c r="IG317" s="138"/>
      <c r="IH317" s="138"/>
      <c r="II317" s="138"/>
      <c r="IJ317" s="138"/>
      <c r="IK317" s="138"/>
      <c r="IL317" s="138"/>
      <c r="IM317" s="138"/>
      <c r="IN317" s="138"/>
      <c r="IO317" s="138"/>
      <c r="IP317" s="138"/>
      <c r="IQ317" s="138"/>
      <c r="IR317" s="138"/>
      <c r="IS317" s="138"/>
      <c r="IT317" s="138"/>
      <c r="IU317" s="138"/>
      <c r="IV317" s="138"/>
      <c r="IW317" s="138"/>
      <c r="IX317" s="138"/>
      <c r="IY317" s="138"/>
      <c r="IZ317" s="138"/>
      <c r="JA317" s="138"/>
      <c r="JB317" s="138"/>
      <c r="JC317" s="138"/>
      <c r="JD317" s="138"/>
      <c r="JE317" s="138"/>
      <c r="JF317" s="138"/>
      <c r="JG317" s="138"/>
      <c r="JH317" s="138"/>
      <c r="JI317" s="138"/>
      <c r="JJ317" s="138"/>
      <c r="JK317" s="138"/>
      <c r="JL317" s="138"/>
      <c r="JM317" s="138"/>
      <c r="JN317" s="138"/>
      <c r="JO317" s="138"/>
      <c r="JP317" s="138"/>
      <c r="JQ317" s="138"/>
      <c r="JR317" s="138"/>
      <c r="JS317" s="138"/>
      <c r="JT317" s="138"/>
      <c r="JU317" s="138"/>
      <c r="JV317" s="138"/>
      <c r="JW317" s="138"/>
      <c r="JX317" s="138"/>
      <c r="JY317" s="138"/>
      <c r="JZ317" s="138"/>
      <c r="KA317" s="138"/>
      <c r="KB317" s="138"/>
      <c r="KC317" s="138"/>
      <c r="KD317" s="138"/>
      <c r="KE317" s="138"/>
      <c r="KF317" s="138"/>
      <c r="KG317" s="138"/>
      <c r="KH317" s="138"/>
      <c r="KI317" s="138"/>
      <c r="KJ317" s="138"/>
      <c r="KK317" s="138"/>
      <c r="KL317" s="138"/>
      <c r="KM317" s="138"/>
      <c r="KN317" s="138"/>
      <c r="KO317" s="138"/>
      <c r="KP317" s="138"/>
      <c r="KQ317" s="138"/>
      <c r="KR317" s="138"/>
      <c r="KS317" s="138"/>
      <c r="KT317" s="138"/>
      <c r="KU317" s="138"/>
      <c r="KV317" s="138"/>
      <c r="KW317" s="138"/>
      <c r="KX317" s="138"/>
      <c r="KY317" s="138"/>
      <c r="KZ317" s="138"/>
      <c r="LA317" s="138"/>
      <c r="LB317" s="138"/>
      <c r="LC317" s="138"/>
      <c r="LD317" s="138"/>
      <c r="LE317" s="138"/>
      <c r="LF317" s="138"/>
      <c r="LG317" s="138"/>
      <c r="LH317" s="138"/>
      <c r="LI317" s="138"/>
      <c r="LJ317" s="138"/>
      <c r="LK317" s="138"/>
      <c r="LL317" s="138"/>
      <c r="LM317" s="138"/>
      <c r="LN317" s="138"/>
      <c r="LO317" s="138"/>
      <c r="LP317" s="138"/>
      <c r="LQ317" s="138"/>
      <c r="LR317" s="138"/>
      <c r="LS317" s="138"/>
      <c r="LT317" s="138"/>
      <c r="LU317" s="138"/>
      <c r="LV317" s="138"/>
      <c r="LW317" s="138"/>
      <c r="LX317" s="138"/>
      <c r="LY317" s="138"/>
      <c r="LZ317" s="138"/>
      <c r="MA317" s="138"/>
      <c r="MB317" s="138"/>
      <c r="MC317" s="138"/>
      <c r="MD317" s="138"/>
      <c r="ME317" s="138"/>
      <c r="MF317" s="138"/>
      <c r="MG317" s="138"/>
      <c r="MH317" s="138"/>
      <c r="MI317" s="138"/>
      <c r="MJ317" s="138"/>
      <c r="MK317" s="138"/>
      <c r="ML317" s="138"/>
      <c r="MM317" s="138"/>
      <c r="MN317" s="138"/>
      <c r="MO317" s="138"/>
      <c r="MP317" s="138"/>
      <c r="MQ317" s="138"/>
      <c r="MR317" s="138"/>
      <c r="MS317" s="138"/>
      <c r="MT317" s="138"/>
      <c r="MU317" s="138"/>
      <c r="MV317" s="138"/>
      <c r="MW317" s="138"/>
      <c r="MX317" s="138"/>
      <c r="MY317" s="138"/>
      <c r="MZ317" s="138"/>
      <c r="NA317" s="138"/>
      <c r="NB317" s="138"/>
      <c r="NC317" s="138"/>
      <c r="ND317" s="138"/>
      <c r="NE317" s="138"/>
      <c r="NF317" s="138"/>
      <c r="NG317" s="138"/>
      <c r="NH317" s="138"/>
      <c r="NI317" s="138"/>
      <c r="NJ317" s="138"/>
      <c r="NK317" s="138"/>
      <c r="NL317" s="138"/>
      <c r="NM317" s="138"/>
      <c r="NN317" s="138"/>
      <c r="NO317" s="138"/>
      <c r="NP317" s="138"/>
      <c r="NQ317" s="138"/>
      <c r="NR317" s="138"/>
      <c r="NS317" s="138"/>
      <c r="NT317" s="138"/>
      <c r="NU317" s="138"/>
      <c r="NV317" s="138"/>
      <c r="NW317" s="138"/>
      <c r="NX317" s="138"/>
      <c r="NY317" s="138"/>
      <c r="NZ317" s="138"/>
      <c r="OA317" s="138"/>
      <c r="OB317" s="138"/>
      <c r="OC317" s="138"/>
      <c r="OD317" s="138"/>
      <c r="OE317" s="138"/>
      <c r="OF317" s="138"/>
      <c r="OG317" s="138"/>
      <c r="OH317" s="138"/>
      <c r="OI317" s="138"/>
      <c r="OJ317" s="138"/>
      <c r="OK317" s="138"/>
      <c r="OL317" s="138"/>
      <c r="OM317" s="138"/>
      <c r="ON317" s="138"/>
      <c r="OO317" s="138"/>
      <c r="OP317" s="138"/>
      <c r="OQ317" s="138"/>
      <c r="OR317" s="138"/>
      <c r="OS317" s="138"/>
      <c r="OT317" s="138"/>
      <c r="OU317" s="138"/>
      <c r="OV317" s="138"/>
      <c r="OW317" s="138"/>
      <c r="OX317" s="138"/>
      <c r="OY317" s="138"/>
      <c r="OZ317" s="138"/>
      <c r="PA317" s="138"/>
      <c r="PB317" s="138"/>
      <c r="PC317" s="138"/>
      <c r="PD317" s="138"/>
      <c r="PE317" s="138"/>
      <c r="PF317" s="138"/>
      <c r="PG317" s="138"/>
      <c r="PH317" s="138"/>
      <c r="PI317" s="138"/>
      <c r="PJ317" s="138"/>
      <c r="PK317" s="138"/>
      <c r="PL317" s="138"/>
      <c r="PM317" s="138"/>
      <c r="PN317" s="138"/>
      <c r="PO317" s="138"/>
      <c r="PP317" s="138"/>
      <c r="PQ317" s="138"/>
      <c r="PR317" s="138"/>
      <c r="PS317" s="138"/>
      <c r="PT317" s="138"/>
      <c r="PU317" s="138"/>
      <c r="PV317" s="138"/>
      <c r="PW317" s="138"/>
      <c r="PX317" s="138"/>
      <c r="PY317" s="138"/>
      <c r="PZ317" s="138"/>
      <c r="QA317" s="138"/>
      <c r="QB317" s="138"/>
      <c r="QC317" s="138"/>
      <c r="QD317" s="138"/>
      <c r="QE317" s="138"/>
      <c r="QF317" s="138"/>
      <c r="QG317" s="138"/>
      <c r="QH317" s="138"/>
      <c r="QI317" s="138"/>
      <c r="QJ317" s="138"/>
      <c r="QK317" s="138"/>
      <c r="QL317" s="138"/>
      <c r="QM317" s="138"/>
      <c r="QN317" s="138"/>
      <c r="QO317" s="138"/>
      <c r="QP317" s="138"/>
      <c r="QQ317" s="138"/>
      <c r="QR317" s="138"/>
      <c r="QS317" s="138"/>
      <c r="QT317" s="138"/>
      <c r="QU317" s="138"/>
      <c r="QV317" s="138"/>
      <c r="QW317" s="138"/>
      <c r="QX317" s="138"/>
      <c r="QY317" s="138"/>
      <c r="QZ317" s="138"/>
      <c r="RA317" s="138"/>
      <c r="RB317" s="138"/>
      <c r="RC317" s="138"/>
      <c r="RD317" s="138"/>
      <c r="RE317" s="138"/>
      <c r="RF317" s="138"/>
      <c r="RG317" s="138"/>
      <c r="RH317" s="138"/>
      <c r="RI317" s="138"/>
      <c r="RJ317" s="138"/>
      <c r="RK317" s="138"/>
      <c r="RL317" s="138"/>
      <c r="RM317" s="138"/>
      <c r="RN317" s="138"/>
      <c r="RO317" s="138"/>
      <c r="RP317" s="138"/>
      <c r="RQ317" s="138"/>
      <c r="RR317" s="138"/>
      <c r="RS317" s="138"/>
      <c r="RT317" s="138"/>
      <c r="RU317" s="138"/>
      <c r="RV317" s="138"/>
      <c r="RW317" s="138"/>
      <c r="RX317" s="138"/>
      <c r="RY317" s="138"/>
      <c r="RZ317" s="138"/>
      <c r="SA317" s="138"/>
      <c r="SB317" s="138"/>
      <c r="SC317" s="138"/>
      <c r="SD317" s="138"/>
      <c r="SE317" s="138"/>
      <c r="SF317" s="138"/>
      <c r="SG317" s="138"/>
      <c r="SH317" s="138"/>
      <c r="SI317" s="138"/>
      <c r="SJ317" s="138"/>
      <c r="SK317" s="138"/>
      <c r="SL317" s="138"/>
      <c r="SM317" s="138"/>
      <c r="SN317" s="138"/>
      <c r="SO317" s="138"/>
      <c r="SP317" s="138"/>
      <c r="SQ317" s="138"/>
      <c r="SR317" s="138"/>
      <c r="SS317" s="138"/>
      <c r="ST317" s="138"/>
      <c r="SU317" s="138"/>
      <c r="SV317" s="138"/>
      <c r="SW317" s="138"/>
      <c r="SX317" s="138"/>
      <c r="SY317" s="138"/>
      <c r="SZ317" s="138"/>
      <c r="TA317" s="138"/>
      <c r="TB317" s="138"/>
      <c r="TC317" s="138"/>
      <c r="TD317" s="138"/>
      <c r="TE317" s="138"/>
      <c r="TF317" s="138"/>
      <c r="TG317" s="138"/>
      <c r="TH317" s="138"/>
      <c r="TI317" s="138"/>
      <c r="TJ317" s="138"/>
      <c r="TK317" s="138"/>
      <c r="TL317" s="138"/>
      <c r="TM317" s="138"/>
      <c r="TN317" s="138"/>
      <c r="TO317" s="138"/>
      <c r="TP317" s="138"/>
      <c r="TQ317" s="138"/>
      <c r="TR317" s="138"/>
      <c r="TS317" s="138"/>
      <c r="TT317" s="138"/>
      <c r="TU317" s="138"/>
      <c r="TV317" s="138"/>
      <c r="TW317" s="138"/>
      <c r="TX317" s="138"/>
      <c r="TY317" s="138"/>
      <c r="TZ317" s="138"/>
      <c r="UA317" s="138"/>
      <c r="UB317" s="138"/>
      <c r="UC317" s="138"/>
      <c r="UD317" s="138"/>
      <c r="UE317" s="138"/>
      <c r="UF317" s="138"/>
      <c r="UG317" s="138"/>
      <c r="UH317" s="138"/>
      <c r="UI317" s="138"/>
      <c r="UJ317" s="138"/>
      <c r="UK317" s="138"/>
      <c r="UL317" s="138"/>
      <c r="UM317" s="138"/>
      <c r="UN317" s="138"/>
      <c r="UO317" s="138"/>
      <c r="UP317" s="138"/>
      <c r="UQ317" s="138"/>
      <c r="UR317" s="138"/>
      <c r="US317" s="138"/>
      <c r="UT317" s="138"/>
      <c r="UU317" s="138"/>
      <c r="UV317" s="138"/>
      <c r="UW317" s="138"/>
      <c r="UX317" s="138"/>
      <c r="UY317" s="138"/>
      <c r="UZ317" s="138"/>
      <c r="VA317" s="138"/>
      <c r="VB317" s="138"/>
      <c r="VC317" s="138"/>
      <c r="VD317" s="138"/>
      <c r="VE317" s="138"/>
      <c r="VF317" s="138"/>
      <c r="VG317" s="138"/>
      <c r="VH317" s="138"/>
      <c r="VI317" s="138"/>
      <c r="VJ317" s="138"/>
      <c r="VK317" s="138"/>
      <c r="VL317" s="138"/>
      <c r="VM317" s="138"/>
      <c r="VN317" s="138"/>
      <c r="VO317" s="138"/>
      <c r="VP317" s="138"/>
      <c r="VQ317" s="138"/>
      <c r="VR317" s="138"/>
      <c r="VS317" s="138"/>
      <c r="VT317" s="138"/>
      <c r="VU317" s="138"/>
      <c r="VV317" s="138"/>
      <c r="VW317" s="138"/>
      <c r="VX317" s="138"/>
      <c r="VY317" s="138"/>
      <c r="VZ317" s="138"/>
      <c r="WA317" s="138"/>
      <c r="WB317" s="138"/>
      <c r="WC317" s="138"/>
      <c r="WD317" s="138"/>
      <c r="WE317" s="138"/>
      <c r="WF317" s="138"/>
      <c r="WG317" s="138"/>
      <c r="WH317" s="138"/>
      <c r="WI317" s="138"/>
      <c r="WJ317" s="138"/>
      <c r="WK317" s="138"/>
      <c r="WL317" s="138"/>
      <c r="WM317" s="138"/>
      <c r="WN317" s="138"/>
      <c r="WO317" s="138"/>
      <c r="WP317" s="138"/>
      <c r="WQ317" s="138"/>
      <c r="WR317" s="138"/>
      <c r="WS317" s="138"/>
      <c r="WT317" s="138"/>
      <c r="WU317" s="138"/>
      <c r="WV317" s="138"/>
      <c r="WW317" s="138"/>
      <c r="WX317" s="138"/>
      <c r="WY317" s="138"/>
      <c r="WZ317" s="138"/>
      <c r="XA317" s="138"/>
      <c r="XB317" s="138"/>
      <c r="XC317" s="138"/>
      <c r="XD317" s="138"/>
      <c r="XE317" s="138"/>
      <c r="XF317" s="138"/>
      <c r="XG317" s="138"/>
      <c r="XH317" s="138"/>
      <c r="XI317" s="138"/>
      <c r="XJ317" s="138"/>
      <c r="XK317" s="138"/>
      <c r="XL317" s="138"/>
      <c r="XM317" s="138"/>
      <c r="XN317" s="138"/>
      <c r="XO317" s="138"/>
      <c r="XP317" s="138"/>
      <c r="XQ317" s="138"/>
      <c r="XR317" s="138"/>
      <c r="XS317" s="138"/>
      <c r="XT317" s="138"/>
      <c r="XU317" s="138"/>
      <c r="XV317" s="138"/>
      <c r="XW317" s="138"/>
      <c r="XX317" s="138"/>
      <c r="XY317" s="138"/>
      <c r="XZ317" s="138"/>
      <c r="YA317" s="138"/>
      <c r="YB317" s="138"/>
      <c r="YC317" s="138"/>
      <c r="YD317" s="138"/>
      <c r="YE317" s="138"/>
      <c r="YF317" s="138"/>
      <c r="YG317" s="138"/>
      <c r="YH317" s="138"/>
      <c r="YI317" s="138"/>
      <c r="YJ317" s="138"/>
      <c r="YK317" s="138"/>
      <c r="YL317" s="138"/>
      <c r="YM317" s="138"/>
      <c r="YN317" s="138"/>
      <c r="YO317" s="138"/>
      <c r="YP317" s="138"/>
      <c r="YQ317" s="138"/>
      <c r="YR317" s="138"/>
      <c r="YS317" s="138"/>
      <c r="YT317" s="138"/>
      <c r="YU317" s="138"/>
      <c r="YV317" s="138"/>
      <c r="YW317" s="138"/>
      <c r="YX317" s="138"/>
      <c r="YY317" s="138"/>
      <c r="YZ317" s="138"/>
      <c r="ZA317" s="138"/>
      <c r="ZB317" s="138"/>
      <c r="ZC317" s="138"/>
      <c r="ZD317" s="138"/>
      <c r="ZE317" s="138"/>
      <c r="ZF317" s="138"/>
      <c r="ZG317" s="138"/>
      <c r="ZH317" s="138"/>
      <c r="ZI317" s="138"/>
      <c r="ZJ317" s="138"/>
      <c r="ZK317" s="138"/>
      <c r="ZL317" s="138"/>
      <c r="ZM317" s="138"/>
      <c r="ZN317" s="138"/>
      <c r="ZO317" s="138"/>
      <c r="ZP317" s="138"/>
      <c r="ZQ317" s="138"/>
      <c r="ZR317" s="138"/>
      <c r="ZS317" s="138"/>
      <c r="ZT317" s="138"/>
      <c r="ZU317" s="138"/>
      <c r="ZV317" s="138"/>
      <c r="ZW317" s="138"/>
      <c r="ZX317" s="138"/>
      <c r="ZY317" s="138"/>
      <c r="ZZ317" s="138"/>
      <c r="AAA317" s="138"/>
      <c r="AAB317" s="138"/>
      <c r="AAC317" s="138"/>
      <c r="AAD317" s="138"/>
      <c r="AAE317" s="138"/>
      <c r="AAF317" s="138"/>
      <c r="AAG317" s="138"/>
      <c r="AAH317" s="138"/>
      <c r="AAI317" s="138"/>
      <c r="AAJ317" s="138"/>
      <c r="AAK317" s="138"/>
      <c r="AAL317" s="138"/>
      <c r="AAM317" s="138"/>
      <c r="AAN317" s="138"/>
      <c r="AAO317" s="138"/>
      <c r="AAP317" s="138"/>
      <c r="AAQ317" s="138"/>
      <c r="AAR317" s="138"/>
      <c r="AAS317" s="138"/>
      <c r="AAT317" s="138"/>
      <c r="AAU317" s="138"/>
      <c r="AAV317" s="138"/>
      <c r="AAW317" s="138"/>
      <c r="AAX317" s="138"/>
      <c r="AAY317" s="138"/>
      <c r="AAZ317" s="138"/>
      <c r="ABA317" s="138"/>
      <c r="ABB317" s="138"/>
      <c r="ABC317" s="138"/>
      <c r="ABD317" s="138"/>
      <c r="ABE317" s="138"/>
      <c r="ABF317" s="138"/>
      <c r="ABG317" s="138"/>
      <c r="ABH317" s="138"/>
      <c r="ABI317" s="138"/>
      <c r="ABJ317" s="138"/>
      <c r="ABK317" s="138"/>
      <c r="ABL317" s="138"/>
      <c r="ABM317" s="138"/>
      <c r="ABN317" s="138"/>
      <c r="ABO317" s="138"/>
      <c r="ABP317" s="138"/>
      <c r="ABQ317" s="138"/>
      <c r="ABR317" s="138"/>
      <c r="ABS317" s="138"/>
      <c r="ABT317" s="138"/>
      <c r="ABU317" s="138"/>
      <c r="ABV317" s="138"/>
      <c r="ABW317" s="138"/>
      <c r="ABX317" s="138"/>
      <c r="ABY317" s="138"/>
      <c r="ABZ317" s="138"/>
      <c r="ACA317" s="138"/>
      <c r="ACB317" s="138"/>
      <c r="ACC317" s="138"/>
      <c r="ACD317" s="138"/>
      <c r="ACE317" s="138"/>
      <c r="ACF317" s="138"/>
      <c r="ACG317" s="138"/>
      <c r="ACH317" s="138"/>
      <c r="ACI317" s="138"/>
      <c r="ACJ317" s="138"/>
      <c r="ACK317" s="138"/>
      <c r="ACL317" s="138"/>
      <c r="ACM317" s="138"/>
      <c r="ACN317" s="138"/>
      <c r="ACO317" s="138"/>
      <c r="ACP317" s="138"/>
      <c r="ACQ317" s="138"/>
      <c r="ACR317" s="138"/>
      <c r="ACS317" s="138"/>
      <c r="ACT317" s="138"/>
      <c r="ACU317" s="138"/>
      <c r="ACV317" s="138"/>
      <c r="ACW317" s="138"/>
      <c r="ACX317" s="138"/>
      <c r="ACY317" s="138"/>
      <c r="ACZ317" s="138"/>
      <c r="ADA317" s="138"/>
      <c r="ADB317" s="138"/>
      <c r="ADC317" s="138"/>
      <c r="ADD317" s="138"/>
      <c r="ADE317" s="138"/>
      <c r="ADF317" s="138"/>
      <c r="ADG317" s="138"/>
      <c r="ADH317" s="138"/>
      <c r="ADI317" s="138"/>
      <c r="ADJ317" s="138"/>
      <c r="ADK317" s="138"/>
      <c r="ADL317" s="138"/>
      <c r="ADM317" s="138"/>
      <c r="ADN317" s="138"/>
      <c r="ADO317" s="138"/>
      <c r="ADP317" s="138"/>
      <c r="ADQ317" s="138"/>
      <c r="ADR317" s="138"/>
      <c r="ADS317" s="138"/>
      <c r="ADT317" s="138"/>
      <c r="ADU317" s="138"/>
      <c r="ADV317" s="138"/>
      <c r="ADW317" s="138"/>
      <c r="ADX317" s="138"/>
      <c r="ADY317" s="138"/>
      <c r="ADZ317" s="138"/>
      <c r="AEA317" s="138"/>
      <c r="AEB317" s="138"/>
      <c r="AEC317" s="138"/>
      <c r="AED317" s="138"/>
      <c r="AEE317" s="138"/>
      <c r="AEF317" s="138"/>
      <c r="AEG317" s="138"/>
      <c r="AEH317" s="138"/>
      <c r="AEI317" s="138"/>
      <c r="AEJ317" s="138"/>
      <c r="AEK317" s="138"/>
      <c r="AEL317" s="138"/>
      <c r="AEM317" s="138"/>
      <c r="AEN317" s="138"/>
      <c r="AEO317" s="138"/>
      <c r="AEP317" s="138"/>
      <c r="AEQ317" s="138"/>
      <c r="AER317" s="138"/>
      <c r="AES317" s="138"/>
      <c r="AET317" s="138"/>
      <c r="AEU317" s="138"/>
      <c r="AEV317" s="138"/>
      <c r="AEW317" s="138"/>
      <c r="AEX317" s="138"/>
      <c r="AEY317" s="138"/>
      <c r="AEZ317" s="138"/>
      <c r="AFA317" s="138"/>
      <c r="AFB317" s="138"/>
      <c r="AFC317" s="138"/>
      <c r="AFD317" s="138"/>
      <c r="AFE317" s="138"/>
      <c r="AFF317" s="138"/>
      <c r="AFG317" s="138"/>
      <c r="AFH317" s="138"/>
      <c r="AFI317" s="138"/>
      <c r="AFJ317" s="138"/>
      <c r="AFK317" s="138"/>
      <c r="AFL317" s="138"/>
      <c r="AFM317" s="138"/>
      <c r="AFN317" s="138"/>
      <c r="AFO317" s="138"/>
      <c r="AFP317" s="138"/>
      <c r="AFQ317" s="138"/>
      <c r="AFR317" s="138"/>
      <c r="AFS317" s="138"/>
      <c r="AFT317" s="138"/>
      <c r="AFU317" s="138"/>
      <c r="AFV317" s="138"/>
      <c r="AFW317" s="138"/>
      <c r="AFX317" s="138"/>
      <c r="AFY317" s="138"/>
      <c r="AFZ317" s="138"/>
      <c r="AGA317" s="138"/>
      <c r="AGB317" s="138"/>
      <c r="AGC317" s="138"/>
      <c r="AGD317" s="138"/>
      <c r="AGE317" s="138"/>
      <c r="AGF317" s="138"/>
      <c r="AGG317" s="138"/>
      <c r="AGH317" s="138"/>
      <c r="AGI317" s="138"/>
      <c r="AGJ317" s="138"/>
      <c r="AGK317" s="138"/>
      <c r="AGL317" s="138"/>
      <c r="AGM317" s="138"/>
      <c r="AGN317" s="138"/>
      <c r="AGO317" s="138"/>
      <c r="AGP317" s="138"/>
      <c r="AGQ317" s="138"/>
      <c r="AGR317" s="138"/>
      <c r="AGS317" s="138"/>
      <c r="AGT317" s="138"/>
      <c r="AGU317" s="138"/>
      <c r="AGV317" s="138"/>
      <c r="AGW317" s="138"/>
      <c r="AGX317" s="138"/>
      <c r="AGY317" s="138"/>
      <c r="AGZ317" s="138"/>
      <c r="AHA317" s="138"/>
      <c r="AHB317" s="138"/>
      <c r="AHC317" s="138"/>
      <c r="AHD317" s="138"/>
      <c r="AHE317" s="138"/>
      <c r="AHF317" s="138"/>
      <c r="AHG317" s="138"/>
      <c r="AHH317" s="138"/>
      <c r="AHI317" s="138"/>
      <c r="AHJ317" s="138"/>
      <c r="AHK317" s="138"/>
      <c r="AHL317" s="138"/>
      <c r="AHM317" s="138"/>
      <c r="AHN317" s="138"/>
      <c r="AHO317" s="138"/>
      <c r="AHP317" s="138"/>
      <c r="AHQ317" s="138"/>
      <c r="AHR317" s="138"/>
      <c r="AHS317" s="138"/>
      <c r="AHT317" s="138"/>
      <c r="AHU317" s="138"/>
      <c r="AHV317" s="138"/>
      <c r="AHW317" s="138"/>
      <c r="AHX317" s="138"/>
      <c r="AHY317" s="138"/>
      <c r="AHZ317" s="138"/>
      <c r="AIA317" s="138"/>
      <c r="AIB317" s="138"/>
      <c r="AIC317" s="138"/>
      <c r="AID317" s="138"/>
      <c r="AIE317" s="138"/>
      <c r="AIF317" s="138"/>
      <c r="AIG317" s="138"/>
      <c r="AIH317" s="138"/>
      <c r="AII317" s="138"/>
      <c r="AIJ317" s="138"/>
      <c r="AIK317" s="138"/>
      <c r="AIL317" s="138"/>
      <c r="AIM317" s="138"/>
      <c r="AIN317" s="138"/>
      <c r="AIO317" s="138"/>
      <c r="AIP317" s="138"/>
      <c r="AIQ317" s="138"/>
      <c r="AIR317" s="138"/>
      <c r="AIS317" s="138"/>
      <c r="AIT317" s="138"/>
      <c r="AIU317" s="138"/>
      <c r="AIV317" s="138"/>
      <c r="AIW317" s="138"/>
      <c r="AIX317" s="138"/>
      <c r="AIY317" s="138"/>
      <c r="AIZ317" s="138"/>
      <c r="AJA317" s="138"/>
      <c r="AJB317" s="138"/>
      <c r="AJC317" s="138"/>
      <c r="AJD317" s="138"/>
      <c r="AJE317" s="138"/>
      <c r="AJF317" s="138"/>
      <c r="AJG317" s="138"/>
      <c r="AJH317" s="138"/>
      <c r="AJI317" s="138"/>
      <c r="AJJ317" s="138"/>
      <c r="AJK317" s="138"/>
      <c r="AJL317" s="138"/>
      <c r="AJM317" s="138"/>
      <c r="AJN317" s="138"/>
      <c r="AJO317" s="138"/>
      <c r="AJP317" s="138"/>
      <c r="AJQ317" s="138"/>
      <c r="AJR317" s="138"/>
      <c r="AJS317" s="138"/>
      <c r="AJT317" s="138"/>
      <c r="AJU317" s="138"/>
      <c r="AJV317" s="138"/>
      <c r="AJW317" s="138"/>
      <c r="AJX317" s="138"/>
      <c r="AJY317" s="138"/>
      <c r="AJZ317" s="138"/>
      <c r="AKA317" s="138"/>
      <c r="AKB317" s="138"/>
      <c r="AKC317" s="138"/>
      <c r="AKD317" s="138"/>
      <c r="AKE317" s="138"/>
      <c r="AKF317" s="138"/>
      <c r="AKG317" s="138"/>
      <c r="AKH317" s="138"/>
      <c r="AKI317" s="138"/>
      <c r="AKJ317" s="138"/>
      <c r="AKK317" s="138"/>
      <c r="AKL317" s="138"/>
      <c r="AKM317" s="138"/>
      <c r="AKN317" s="138"/>
      <c r="AKO317" s="138"/>
      <c r="AKP317" s="138"/>
      <c r="AKQ317" s="138"/>
      <c r="AKR317" s="138"/>
      <c r="AKS317" s="138"/>
      <c r="AKT317" s="138"/>
      <c r="AKU317" s="138"/>
      <c r="AKV317" s="138"/>
      <c r="AKW317" s="138"/>
      <c r="AKX317" s="138"/>
      <c r="AKY317" s="138"/>
      <c r="AKZ317" s="138"/>
      <c r="ALA317" s="138"/>
      <c r="ALB317" s="138"/>
      <c r="ALC317" s="138"/>
      <c r="ALD317" s="138"/>
      <c r="ALE317" s="138"/>
      <c r="ALF317" s="138"/>
      <c r="ALG317" s="138"/>
      <c r="ALH317" s="138"/>
      <c r="ALI317" s="138"/>
      <c r="ALJ317" s="138"/>
      <c r="ALK317" s="138"/>
      <c r="ALL317" s="138"/>
      <c r="ALM317" s="138"/>
      <c r="ALN317" s="138"/>
      <c r="ALO317" s="138"/>
      <c r="ALP317" s="138"/>
      <c r="ALQ317" s="138"/>
      <c r="ALR317" s="138"/>
      <c r="ALS317" s="138"/>
      <c r="ALT317" s="138"/>
      <c r="ALU317" s="138"/>
      <c r="ALV317" s="138"/>
      <c r="ALW317" s="138"/>
      <c r="ALX317" s="138"/>
      <c r="ALY317" s="138"/>
      <c r="ALZ317" s="138"/>
      <c r="AMA317" s="138"/>
      <c r="AMB317" s="138"/>
      <c r="AMC317" s="138"/>
      <c r="AMD317" s="138"/>
      <c r="AME317" s="138"/>
      <c r="AMF317" s="138"/>
      <c r="AMG317" s="138"/>
      <c r="AMH317" s="138"/>
      <c r="AMI317" s="138"/>
      <c r="AMJ317" s="138"/>
      <c r="AMK317" s="138"/>
    </row>
    <row r="318" spans="1:1025">
      <c r="C318" s="137"/>
      <c r="D318" s="137"/>
      <c r="E318" s="137"/>
      <c r="J318" s="139"/>
    </row>
    <row r="319" spans="1:1025">
      <c r="C319" s="137"/>
      <c r="D319" s="137"/>
      <c r="E319" s="137"/>
      <c r="J319" s="139"/>
    </row>
    <row r="320" spans="1:1025">
      <c r="C320" s="137"/>
      <c r="D320" s="137"/>
      <c r="E320" s="137"/>
      <c r="J320" s="139"/>
    </row>
    <row r="321" spans="3:10">
      <c r="C321" s="137"/>
      <c r="D321" s="137"/>
      <c r="E321" s="137"/>
      <c r="J321" s="139"/>
    </row>
    <row r="322" spans="3:10">
      <c r="C322" s="137"/>
      <c r="D322" s="137"/>
      <c r="E322" s="137"/>
      <c r="J322" s="139"/>
    </row>
    <row r="323" spans="3:10">
      <c r="C323" s="137"/>
      <c r="D323" s="137"/>
      <c r="E323" s="137"/>
      <c r="J323" s="139"/>
    </row>
    <row r="324" spans="3:10">
      <c r="C324" s="137"/>
      <c r="D324" s="137"/>
      <c r="E324" s="137"/>
      <c r="J324" s="139"/>
    </row>
    <row r="325" spans="3:10">
      <c r="C325" s="137"/>
      <c r="D325" s="137"/>
      <c r="E325" s="137"/>
      <c r="J325" s="139"/>
    </row>
    <row r="326" spans="3:10">
      <c r="C326" s="137"/>
      <c r="D326" s="137"/>
      <c r="E326" s="137"/>
      <c r="J326" s="139"/>
    </row>
    <row r="327" spans="3:10">
      <c r="C327" s="137"/>
      <c r="D327" s="137"/>
      <c r="E327" s="137"/>
      <c r="J327" s="139"/>
    </row>
    <row r="328" spans="3:10">
      <c r="C328" s="137"/>
      <c r="D328" s="137"/>
      <c r="E328" s="137"/>
      <c r="J328" s="139"/>
    </row>
    <row r="329" spans="3:10">
      <c r="C329" s="137"/>
      <c r="D329" s="137"/>
      <c r="E329" s="137"/>
      <c r="J329" s="139"/>
    </row>
    <row r="330" spans="3:10">
      <c r="C330" s="137"/>
      <c r="D330" s="137"/>
      <c r="E330" s="137"/>
      <c r="J330" s="139"/>
    </row>
    <row r="331" spans="3:10">
      <c r="C331" s="137"/>
      <c r="D331" s="137"/>
      <c r="E331" s="137"/>
      <c r="J331" s="139"/>
    </row>
    <row r="332" spans="3:10">
      <c r="C332" s="137"/>
      <c r="D332" s="137"/>
      <c r="E332" s="137"/>
      <c r="J332" s="139"/>
    </row>
    <row r="333" spans="3:10">
      <c r="C333" s="137"/>
      <c r="D333" s="137"/>
      <c r="E333" s="137"/>
      <c r="J333" s="139"/>
    </row>
    <row r="334" spans="3:10">
      <c r="C334" s="137"/>
      <c r="D334" s="137"/>
      <c r="E334" s="137"/>
      <c r="J334" s="139"/>
    </row>
    <row r="335" spans="3:10">
      <c r="C335" s="137"/>
      <c r="D335" s="137"/>
      <c r="E335" s="137"/>
      <c r="J335" s="139"/>
    </row>
    <row r="336" spans="3:10">
      <c r="C336" s="137"/>
      <c r="D336" s="137"/>
      <c r="E336" s="137"/>
      <c r="J336" s="139"/>
    </row>
    <row r="337" spans="3:10">
      <c r="C337" s="137"/>
      <c r="D337" s="137"/>
      <c r="E337" s="137"/>
      <c r="J337" s="139"/>
    </row>
    <row r="338" spans="3:10">
      <c r="C338" s="137"/>
      <c r="D338" s="137"/>
      <c r="E338" s="137"/>
      <c r="J338" s="139"/>
    </row>
    <row r="339" spans="3:10">
      <c r="C339" s="137"/>
      <c r="D339" s="137"/>
      <c r="E339" s="137"/>
      <c r="J339" s="139"/>
    </row>
    <row r="340" spans="3:10">
      <c r="C340" s="137"/>
      <c r="D340" s="137"/>
      <c r="E340" s="137"/>
      <c r="J340" s="139"/>
    </row>
    <row r="341" spans="3:10">
      <c r="C341" s="137"/>
      <c r="D341" s="137"/>
      <c r="E341" s="137"/>
      <c r="J341" s="139"/>
    </row>
    <row r="342" spans="3:10">
      <c r="C342" s="137"/>
      <c r="D342" s="137"/>
      <c r="E342" s="137"/>
      <c r="J342" s="139"/>
    </row>
    <row r="343" spans="3:10">
      <c r="C343" s="137"/>
      <c r="D343" s="137"/>
      <c r="E343" s="137"/>
      <c r="J343" s="139"/>
    </row>
    <row r="344" spans="3:10">
      <c r="C344" s="137"/>
      <c r="D344" s="137"/>
      <c r="E344" s="137"/>
      <c r="J344" s="139"/>
    </row>
    <row r="345" spans="3:10">
      <c r="C345" s="137"/>
      <c r="D345" s="137"/>
      <c r="E345" s="137"/>
      <c r="J345" s="139"/>
    </row>
    <row r="346" spans="3:10">
      <c r="C346" s="137"/>
      <c r="D346" s="137"/>
      <c r="E346" s="137"/>
      <c r="J346" s="139"/>
    </row>
    <row r="347" spans="3:10">
      <c r="C347" s="137"/>
      <c r="D347" s="137"/>
      <c r="E347" s="137"/>
      <c r="J347" s="139"/>
    </row>
    <row r="348" spans="3:10">
      <c r="C348" s="137"/>
      <c r="D348" s="137"/>
      <c r="E348" s="137"/>
      <c r="J348" s="139"/>
    </row>
    <row r="349" spans="3:10">
      <c r="C349" s="137"/>
      <c r="D349" s="137"/>
      <c r="E349" s="137"/>
      <c r="J349" s="139"/>
    </row>
    <row r="350" spans="3:10">
      <c r="C350" s="137"/>
      <c r="D350" s="137"/>
      <c r="E350" s="137"/>
      <c r="J350" s="139"/>
    </row>
    <row r="351" spans="3:10">
      <c r="C351" s="137"/>
      <c r="D351" s="137"/>
      <c r="E351" s="137"/>
      <c r="J351" s="139"/>
    </row>
    <row r="352" spans="3:10">
      <c r="C352" s="137"/>
      <c r="D352" s="137"/>
      <c r="E352" s="137"/>
      <c r="J352" s="139"/>
    </row>
    <row r="353" spans="3:10">
      <c r="C353" s="137"/>
      <c r="D353" s="137"/>
      <c r="E353" s="137"/>
      <c r="J353" s="139"/>
    </row>
    <row r="354" spans="3:10">
      <c r="C354" s="137"/>
      <c r="D354" s="137"/>
      <c r="E354" s="137"/>
      <c r="J354" s="139"/>
    </row>
    <row r="355" spans="3:10">
      <c r="C355" s="137"/>
      <c r="D355" s="137"/>
      <c r="E355" s="137"/>
      <c r="J355" s="139"/>
    </row>
    <row r="356" spans="3:10">
      <c r="C356" s="137"/>
      <c r="D356" s="137"/>
      <c r="E356" s="137"/>
      <c r="J356" s="139"/>
    </row>
    <row r="357" spans="3:10">
      <c r="C357" s="137"/>
      <c r="D357" s="137"/>
      <c r="E357" s="137"/>
      <c r="J357" s="139"/>
    </row>
    <row r="358" spans="3:10">
      <c r="C358" s="137"/>
      <c r="D358" s="137"/>
      <c r="E358" s="137"/>
      <c r="J358" s="139"/>
    </row>
    <row r="359" spans="3:10">
      <c r="C359" s="137"/>
      <c r="D359" s="137"/>
      <c r="E359" s="137"/>
      <c r="J359" s="139"/>
    </row>
    <row r="360" spans="3:10">
      <c r="C360" s="137"/>
      <c r="D360" s="137"/>
      <c r="E360" s="137"/>
      <c r="J360" s="139"/>
    </row>
    <row r="361" spans="3:10">
      <c r="C361" s="137"/>
      <c r="D361" s="137"/>
      <c r="E361" s="137"/>
      <c r="J361" s="139"/>
    </row>
    <row r="362" spans="3:10">
      <c r="C362" s="137"/>
      <c r="D362" s="137"/>
      <c r="E362" s="137"/>
      <c r="J362" s="139"/>
    </row>
    <row r="363" spans="3:10">
      <c r="C363" s="137"/>
      <c r="D363" s="137"/>
      <c r="E363" s="137"/>
      <c r="J363" s="139"/>
    </row>
    <row r="364" spans="3:10">
      <c r="C364" s="137"/>
      <c r="D364" s="137"/>
      <c r="E364" s="137"/>
      <c r="J364" s="139"/>
    </row>
    <row r="365" spans="3:10">
      <c r="C365" s="137"/>
      <c r="D365" s="137"/>
      <c r="E365" s="137"/>
      <c r="J365" s="139"/>
    </row>
    <row r="366" spans="3:10">
      <c r="C366" s="137"/>
      <c r="D366" s="137"/>
      <c r="E366" s="137"/>
      <c r="J366" s="139"/>
    </row>
    <row r="367" spans="3:10">
      <c r="C367" s="137"/>
      <c r="D367" s="137"/>
      <c r="E367" s="137"/>
      <c r="J367" s="139"/>
    </row>
    <row r="368" spans="3:10">
      <c r="C368" s="137"/>
      <c r="D368" s="137"/>
      <c r="E368" s="137"/>
      <c r="J368" s="139"/>
    </row>
    <row r="369" spans="3:10">
      <c r="C369" s="137"/>
      <c r="D369" s="137"/>
      <c r="E369" s="137"/>
      <c r="J369" s="139"/>
    </row>
    <row r="370" spans="3:10">
      <c r="C370" s="137"/>
      <c r="D370" s="137"/>
      <c r="E370" s="137"/>
      <c r="J370" s="139"/>
    </row>
    <row r="371" spans="3:10">
      <c r="C371" s="137"/>
      <c r="D371" s="137"/>
      <c r="E371" s="137"/>
      <c r="J371" s="139"/>
    </row>
    <row r="372" spans="3:10">
      <c r="C372" s="137"/>
      <c r="D372" s="137"/>
      <c r="E372" s="137"/>
      <c r="J372" s="139"/>
    </row>
    <row r="373" spans="3:10">
      <c r="C373" s="137"/>
      <c r="D373" s="137"/>
      <c r="E373" s="137"/>
      <c r="J373" s="139"/>
    </row>
    <row r="374" spans="3:10">
      <c r="C374" s="137"/>
      <c r="D374" s="137"/>
      <c r="E374" s="137"/>
      <c r="J374" s="139"/>
    </row>
    <row r="375" spans="3:10">
      <c r="C375" s="137"/>
      <c r="D375" s="137"/>
      <c r="E375" s="137"/>
      <c r="J375" s="139"/>
    </row>
    <row r="376" spans="3:10">
      <c r="C376" s="137"/>
      <c r="D376" s="137"/>
      <c r="E376" s="137"/>
      <c r="J376" s="139"/>
    </row>
    <row r="377" spans="3:10">
      <c r="C377" s="137"/>
      <c r="D377" s="137"/>
      <c r="E377" s="137"/>
      <c r="J377" s="139"/>
    </row>
    <row r="378" spans="3:10">
      <c r="C378" s="137"/>
      <c r="D378" s="137"/>
      <c r="E378" s="137"/>
      <c r="J378" s="139"/>
    </row>
    <row r="379" spans="3:10">
      <c r="C379" s="137"/>
      <c r="D379" s="137"/>
      <c r="E379" s="137"/>
      <c r="J379" s="139"/>
    </row>
    <row r="380" spans="3:10">
      <c r="C380" s="137"/>
      <c r="D380" s="137"/>
      <c r="E380" s="137"/>
      <c r="J380" s="139"/>
    </row>
    <row r="381" spans="3:10">
      <c r="C381" s="137"/>
      <c r="D381" s="137"/>
      <c r="E381" s="137"/>
      <c r="J381" s="139"/>
    </row>
    <row r="382" spans="3:10">
      <c r="C382" s="137"/>
      <c r="D382" s="137"/>
      <c r="E382" s="137"/>
      <c r="J382" s="139"/>
    </row>
    <row r="383" spans="3:10">
      <c r="C383" s="137"/>
      <c r="D383" s="137"/>
      <c r="E383" s="137"/>
      <c r="J383" s="139"/>
    </row>
    <row r="384" spans="3:10">
      <c r="C384" s="137"/>
      <c r="D384" s="137"/>
      <c r="E384" s="137"/>
      <c r="J384" s="139"/>
    </row>
    <row r="385" spans="3:10">
      <c r="C385" s="137"/>
      <c r="D385" s="137"/>
      <c r="E385" s="137"/>
      <c r="J385" s="139"/>
    </row>
    <row r="386" spans="3:10">
      <c r="C386" s="137"/>
      <c r="D386" s="137"/>
      <c r="E386" s="137"/>
      <c r="J386" s="139"/>
    </row>
    <row r="387" spans="3:10">
      <c r="C387" s="137"/>
      <c r="D387" s="137"/>
      <c r="E387" s="137"/>
      <c r="J387" s="139"/>
    </row>
    <row r="388" spans="3:10">
      <c r="C388" s="137"/>
      <c r="D388" s="137"/>
      <c r="E388" s="137"/>
      <c r="J388" s="139"/>
    </row>
    <row r="389" spans="3:10">
      <c r="C389" s="137"/>
      <c r="D389" s="137"/>
      <c r="E389" s="137"/>
      <c r="J389" s="139"/>
    </row>
    <row r="390" spans="3:10">
      <c r="C390" s="137"/>
      <c r="D390" s="137"/>
      <c r="E390" s="137"/>
      <c r="J390" s="139"/>
    </row>
    <row r="391" spans="3:10">
      <c r="C391" s="137"/>
      <c r="D391" s="137"/>
      <c r="E391" s="137"/>
      <c r="J391" s="139"/>
    </row>
    <row r="392" spans="3:10">
      <c r="C392" s="137"/>
      <c r="D392" s="137"/>
      <c r="E392" s="137"/>
      <c r="J392" s="139"/>
    </row>
    <row r="393" spans="3:10">
      <c r="C393" s="137"/>
      <c r="D393" s="137"/>
      <c r="E393" s="137"/>
      <c r="J393" s="139"/>
    </row>
    <row r="394" spans="3:10">
      <c r="C394" s="137"/>
      <c r="D394" s="137"/>
      <c r="E394" s="137"/>
      <c r="J394" s="139"/>
    </row>
    <row r="395" spans="3:10">
      <c r="C395" s="137"/>
      <c r="D395" s="137"/>
      <c r="E395" s="137"/>
      <c r="J395" s="139"/>
    </row>
    <row r="396" spans="3:10">
      <c r="C396" s="137"/>
      <c r="D396" s="137"/>
      <c r="E396" s="137"/>
      <c r="J396" s="139"/>
    </row>
    <row r="397" spans="3:10">
      <c r="C397" s="137"/>
      <c r="D397" s="137"/>
      <c r="E397" s="137"/>
      <c r="J397" s="139"/>
    </row>
    <row r="398" spans="3:10">
      <c r="C398" s="137"/>
      <c r="D398" s="137"/>
      <c r="E398" s="137"/>
      <c r="J398" s="139"/>
    </row>
    <row r="399" spans="3:10">
      <c r="C399" s="137"/>
      <c r="D399" s="137"/>
      <c r="E399" s="137"/>
      <c r="J399" s="139"/>
    </row>
    <row r="400" spans="3:10">
      <c r="C400" s="137"/>
      <c r="D400" s="137"/>
      <c r="E400" s="137"/>
      <c r="J400" s="139"/>
    </row>
    <row r="401" spans="3:10">
      <c r="C401" s="137"/>
      <c r="D401" s="137"/>
      <c r="E401" s="137"/>
      <c r="J401" s="139"/>
    </row>
    <row r="402" spans="3:10">
      <c r="C402" s="137"/>
      <c r="D402" s="137"/>
      <c r="E402" s="137"/>
      <c r="J402" s="139"/>
    </row>
    <row r="403" spans="3:10">
      <c r="C403" s="137"/>
      <c r="D403" s="137"/>
      <c r="E403" s="137"/>
      <c r="J403" s="139"/>
    </row>
    <row r="404" spans="3:10">
      <c r="C404" s="137"/>
      <c r="D404" s="137"/>
      <c r="E404" s="137"/>
      <c r="J404" s="139"/>
    </row>
    <row r="405" spans="3:10">
      <c r="C405" s="137"/>
      <c r="D405" s="137"/>
      <c r="E405" s="137"/>
      <c r="J405" s="139"/>
    </row>
    <row r="406" spans="3:10">
      <c r="C406" s="137"/>
      <c r="D406" s="137"/>
      <c r="E406" s="137"/>
      <c r="J406" s="139"/>
    </row>
    <row r="407" spans="3:10">
      <c r="C407" s="137"/>
      <c r="D407" s="137"/>
      <c r="E407" s="137"/>
      <c r="J407" s="139"/>
    </row>
    <row r="408" spans="3:10">
      <c r="C408" s="137"/>
      <c r="D408" s="137"/>
      <c r="E408" s="137"/>
      <c r="J408" s="139"/>
    </row>
    <row r="409" spans="3:10">
      <c r="C409" s="137"/>
      <c r="D409" s="137"/>
      <c r="E409" s="137"/>
      <c r="J409" s="139"/>
    </row>
    <row r="410" spans="3:10">
      <c r="C410" s="137"/>
      <c r="D410" s="137"/>
      <c r="E410" s="137"/>
      <c r="J410" s="139"/>
    </row>
    <row r="411" spans="3:10">
      <c r="C411" s="137"/>
      <c r="D411" s="137"/>
      <c r="E411" s="137"/>
      <c r="J411" s="139"/>
    </row>
    <row r="412" spans="3:10">
      <c r="C412" s="137"/>
      <c r="D412" s="137"/>
      <c r="E412" s="137"/>
      <c r="J412" s="139"/>
    </row>
    <row r="413" spans="3:10">
      <c r="C413" s="137"/>
      <c r="D413" s="137"/>
      <c r="E413" s="137"/>
      <c r="J413" s="139"/>
    </row>
    <row r="414" spans="3:10">
      <c r="C414" s="137"/>
      <c r="D414" s="137"/>
      <c r="E414" s="137"/>
      <c r="J414" s="139"/>
    </row>
    <row r="415" spans="3:10">
      <c r="C415" s="137"/>
      <c r="D415" s="137"/>
      <c r="E415" s="137"/>
      <c r="J415" s="139"/>
    </row>
    <row r="416" spans="3:10">
      <c r="C416" s="137"/>
      <c r="D416" s="137"/>
      <c r="E416" s="137"/>
      <c r="J416" s="139"/>
    </row>
    <row r="417" spans="3:10">
      <c r="C417" s="137"/>
      <c r="D417" s="137"/>
      <c r="E417" s="137"/>
      <c r="J417" s="139"/>
    </row>
    <row r="418" spans="3:10">
      <c r="C418" s="137"/>
      <c r="D418" s="137"/>
      <c r="E418" s="137"/>
      <c r="J418" s="139"/>
    </row>
    <row r="419" spans="3:10">
      <c r="C419" s="137"/>
      <c r="D419" s="137"/>
      <c r="E419" s="137"/>
      <c r="J419" s="139"/>
    </row>
    <row r="420" spans="3:10">
      <c r="C420" s="137"/>
      <c r="D420" s="137"/>
      <c r="E420" s="137"/>
      <c r="J420" s="139"/>
    </row>
    <row r="421" spans="3:10">
      <c r="C421" s="137"/>
      <c r="D421" s="137"/>
      <c r="E421" s="137"/>
      <c r="J421" s="139"/>
    </row>
    <row r="422" spans="3:10">
      <c r="C422" s="137"/>
      <c r="D422" s="137"/>
      <c r="E422" s="137"/>
      <c r="J422" s="139"/>
    </row>
    <row r="423" spans="3:10">
      <c r="C423" s="137"/>
      <c r="D423" s="137"/>
      <c r="E423" s="137"/>
      <c r="J423" s="139"/>
    </row>
    <row r="424" spans="3:10">
      <c r="C424" s="137"/>
      <c r="D424" s="137"/>
      <c r="E424" s="137"/>
      <c r="J424" s="139"/>
    </row>
    <row r="425" spans="3:10">
      <c r="C425" s="137"/>
      <c r="D425" s="137"/>
      <c r="E425" s="137"/>
      <c r="J425" s="139"/>
    </row>
    <row r="426" spans="3:10">
      <c r="C426" s="137"/>
      <c r="D426" s="137"/>
      <c r="E426" s="137"/>
      <c r="J426" s="139"/>
    </row>
    <row r="427" spans="3:10">
      <c r="C427" s="137"/>
      <c r="D427" s="137"/>
      <c r="E427" s="137"/>
      <c r="J427" s="139"/>
    </row>
    <row r="428" spans="3:10">
      <c r="C428" s="137"/>
      <c r="D428" s="137"/>
      <c r="E428" s="137"/>
      <c r="J428" s="139"/>
    </row>
    <row r="429" spans="3:10">
      <c r="C429" s="137"/>
      <c r="D429" s="137"/>
      <c r="E429" s="137"/>
      <c r="J429" s="139"/>
    </row>
    <row r="430" spans="3:10">
      <c r="C430" s="137"/>
      <c r="D430" s="137"/>
      <c r="E430" s="137"/>
      <c r="J430" s="139"/>
    </row>
    <row r="431" spans="3:10">
      <c r="C431" s="137"/>
      <c r="D431" s="137"/>
      <c r="E431" s="137"/>
      <c r="J431" s="139"/>
    </row>
    <row r="432" spans="3:10">
      <c r="C432" s="137"/>
      <c r="D432" s="137"/>
      <c r="E432" s="137"/>
      <c r="J432" s="139"/>
    </row>
    <row r="433" spans="3:10">
      <c r="C433" s="137"/>
      <c r="D433" s="137"/>
      <c r="E433" s="137"/>
      <c r="J433" s="139"/>
    </row>
    <row r="434" spans="3:10">
      <c r="C434" s="137"/>
      <c r="D434" s="137"/>
      <c r="E434" s="137"/>
      <c r="J434" s="139"/>
    </row>
    <row r="435" spans="3:10">
      <c r="C435" s="137"/>
      <c r="D435" s="137"/>
      <c r="E435" s="137"/>
      <c r="J435" s="139"/>
    </row>
    <row r="436" spans="3:10">
      <c r="C436" s="137"/>
      <c r="D436" s="137"/>
      <c r="E436" s="137"/>
      <c r="J436" s="139"/>
    </row>
    <row r="437" spans="3:10">
      <c r="C437" s="137"/>
      <c r="D437" s="137"/>
      <c r="E437" s="137"/>
      <c r="J437" s="139"/>
    </row>
    <row r="438" spans="3:10">
      <c r="C438" s="137"/>
      <c r="D438" s="137"/>
      <c r="E438" s="137"/>
      <c r="J438" s="139"/>
    </row>
    <row r="439" spans="3:10">
      <c r="C439" s="137"/>
      <c r="D439" s="137"/>
      <c r="E439" s="137"/>
      <c r="J439" s="139"/>
    </row>
    <row r="440" spans="3:10">
      <c r="C440" s="137"/>
      <c r="D440" s="137"/>
      <c r="E440" s="137"/>
      <c r="J440" s="139"/>
    </row>
    <row r="441" spans="3:10">
      <c r="C441" s="137"/>
      <c r="D441" s="137"/>
      <c r="E441" s="137"/>
      <c r="J441" s="139"/>
    </row>
    <row r="442" spans="3:10">
      <c r="C442" s="137"/>
      <c r="D442" s="137"/>
      <c r="E442" s="137"/>
      <c r="J442" s="139"/>
    </row>
    <row r="443" spans="3:10">
      <c r="C443" s="137"/>
      <c r="D443" s="137"/>
      <c r="E443" s="137"/>
      <c r="J443" s="139"/>
    </row>
    <row r="444" spans="3:10">
      <c r="C444" s="137"/>
      <c r="D444" s="137"/>
      <c r="E444" s="137"/>
      <c r="J444" s="139"/>
    </row>
    <row r="445" spans="3:10">
      <c r="C445" s="137"/>
      <c r="D445" s="137"/>
      <c r="E445" s="137"/>
      <c r="J445" s="139"/>
    </row>
    <row r="446" spans="3:10">
      <c r="C446" s="137"/>
      <c r="D446" s="137"/>
      <c r="E446" s="137"/>
      <c r="J446" s="139"/>
    </row>
    <row r="447" spans="3:10">
      <c r="C447" s="137"/>
      <c r="D447" s="137"/>
      <c r="E447" s="137"/>
      <c r="J447" s="139"/>
    </row>
    <row r="448" spans="3:10">
      <c r="C448" s="137"/>
      <c r="D448" s="137"/>
      <c r="E448" s="137"/>
      <c r="J448" s="139"/>
    </row>
    <row r="449" spans="3:10">
      <c r="C449" s="137"/>
      <c r="D449" s="137"/>
      <c r="E449" s="137"/>
      <c r="J449" s="139"/>
    </row>
    <row r="450" spans="3:10">
      <c r="C450" s="137"/>
      <c r="D450" s="137"/>
      <c r="E450" s="137"/>
      <c r="J450" s="139"/>
    </row>
    <row r="451" spans="3:10">
      <c r="C451" s="137"/>
      <c r="D451" s="137"/>
      <c r="E451" s="137"/>
      <c r="J451" s="139"/>
    </row>
    <row r="452" spans="3:10">
      <c r="C452" s="137"/>
      <c r="D452" s="137"/>
      <c r="E452" s="137"/>
      <c r="J452" s="139"/>
    </row>
    <row r="453" spans="3:10">
      <c r="C453" s="137"/>
      <c r="D453" s="137"/>
      <c r="E453" s="137"/>
      <c r="J453" s="139"/>
    </row>
    <row r="454" spans="3:10">
      <c r="C454" s="137"/>
      <c r="D454" s="137"/>
      <c r="E454" s="137"/>
      <c r="J454" s="139"/>
    </row>
    <row r="455" spans="3:10">
      <c r="C455" s="137"/>
      <c r="D455" s="137"/>
      <c r="E455" s="137"/>
      <c r="J455" s="139"/>
    </row>
    <row r="456" spans="3:10">
      <c r="C456" s="137"/>
      <c r="D456" s="137"/>
      <c r="E456" s="137"/>
      <c r="J456" s="139"/>
    </row>
    <row r="457" spans="3:10">
      <c r="C457" s="137"/>
      <c r="D457" s="137"/>
      <c r="E457" s="137"/>
      <c r="J457" s="139"/>
    </row>
    <row r="458" spans="3:10">
      <c r="C458" s="137"/>
      <c r="D458" s="137"/>
      <c r="E458" s="137"/>
      <c r="J458" s="139"/>
    </row>
    <row r="459" spans="3:10">
      <c r="C459" s="137"/>
      <c r="D459" s="137"/>
      <c r="E459" s="137"/>
      <c r="J459" s="139"/>
    </row>
    <row r="460" spans="3:10">
      <c r="C460" s="137"/>
      <c r="D460" s="137"/>
      <c r="E460" s="137"/>
      <c r="J460" s="139"/>
    </row>
    <row r="461" spans="3:10">
      <c r="C461" s="137"/>
      <c r="D461" s="137"/>
      <c r="E461" s="137"/>
      <c r="J461" s="139"/>
    </row>
    <row r="462" spans="3:10">
      <c r="C462" s="137"/>
      <c r="D462" s="137"/>
      <c r="E462" s="137"/>
      <c r="J462" s="139"/>
    </row>
    <row r="463" spans="3:10">
      <c r="C463" s="137"/>
      <c r="D463" s="137"/>
      <c r="E463" s="137"/>
      <c r="J463" s="139"/>
    </row>
    <row r="464" spans="3:10">
      <c r="C464" s="137"/>
      <c r="D464" s="137"/>
      <c r="E464" s="137"/>
      <c r="J464" s="139"/>
    </row>
    <row r="465" spans="3:10">
      <c r="C465" s="137"/>
      <c r="D465" s="137"/>
      <c r="E465" s="137"/>
      <c r="J465" s="139"/>
    </row>
    <row r="466" spans="3:10">
      <c r="C466" s="137"/>
      <c r="D466" s="137"/>
      <c r="E466" s="137"/>
      <c r="J466" s="139"/>
    </row>
    <row r="467" spans="3:10">
      <c r="C467" s="137"/>
      <c r="D467" s="137"/>
      <c r="E467" s="137"/>
      <c r="J467" s="139"/>
    </row>
    <row r="468" spans="3:10">
      <c r="C468" s="137"/>
      <c r="D468" s="137"/>
      <c r="E468" s="137"/>
      <c r="J468" s="139"/>
    </row>
    <row r="469" spans="3:10">
      <c r="C469" s="137"/>
      <c r="D469" s="137"/>
      <c r="E469" s="137"/>
      <c r="J469" s="139"/>
    </row>
    <row r="470" spans="3:10">
      <c r="C470" s="137"/>
      <c r="D470" s="137"/>
      <c r="E470" s="137"/>
      <c r="J470" s="139"/>
    </row>
    <row r="471" spans="3:10">
      <c r="C471" s="137"/>
      <c r="D471" s="137"/>
      <c r="E471" s="137"/>
      <c r="J471" s="139"/>
    </row>
    <row r="472" spans="3:10">
      <c r="C472" s="137"/>
      <c r="D472" s="137"/>
      <c r="E472" s="137"/>
      <c r="J472" s="139"/>
    </row>
    <row r="473" spans="3:10">
      <c r="C473" s="137"/>
      <c r="D473" s="137"/>
      <c r="E473" s="137"/>
      <c r="J473" s="139"/>
    </row>
    <row r="474" spans="3:10">
      <c r="C474" s="137"/>
      <c r="D474" s="137"/>
      <c r="E474" s="137"/>
      <c r="J474" s="139"/>
    </row>
    <row r="475" spans="3:10">
      <c r="C475" s="137"/>
      <c r="D475" s="137"/>
      <c r="E475" s="137"/>
      <c r="J475" s="139"/>
    </row>
    <row r="476" spans="3:10">
      <c r="C476" s="137"/>
      <c r="D476" s="137"/>
      <c r="E476" s="137"/>
      <c r="J476" s="139"/>
    </row>
    <row r="477" spans="3:10">
      <c r="C477" s="137"/>
      <c r="D477" s="137"/>
      <c r="E477" s="137"/>
      <c r="J477" s="139"/>
    </row>
    <row r="478" spans="3:10">
      <c r="C478" s="137"/>
      <c r="D478" s="137"/>
      <c r="E478" s="137"/>
      <c r="J478" s="139"/>
    </row>
    <row r="479" spans="3:10">
      <c r="C479" s="137"/>
      <c r="D479" s="137"/>
      <c r="E479" s="137"/>
      <c r="J479" s="139"/>
    </row>
    <row r="480" spans="3:10">
      <c r="C480" s="137"/>
      <c r="D480" s="137"/>
      <c r="E480" s="137"/>
      <c r="J480" s="139"/>
    </row>
    <row r="481" spans="3:10">
      <c r="C481" s="137"/>
      <c r="D481" s="137"/>
      <c r="E481" s="137"/>
      <c r="J481" s="139"/>
    </row>
    <row r="482" spans="3:10">
      <c r="C482" s="137"/>
      <c r="D482" s="137"/>
      <c r="E482" s="137"/>
      <c r="J482" s="139"/>
    </row>
    <row r="483" spans="3:10">
      <c r="C483" s="137"/>
      <c r="D483" s="137"/>
      <c r="E483" s="137"/>
      <c r="J483" s="139"/>
    </row>
    <row r="484" spans="3:10">
      <c r="C484" s="137"/>
      <c r="D484" s="137"/>
      <c r="E484" s="137"/>
      <c r="J484" s="139"/>
    </row>
    <row r="485" spans="3:10">
      <c r="C485" s="137"/>
      <c r="D485" s="137"/>
      <c r="E485" s="137"/>
      <c r="J485" s="139"/>
    </row>
    <row r="486" spans="3:10">
      <c r="C486" s="137"/>
      <c r="D486" s="137"/>
      <c r="E486" s="137"/>
      <c r="J486" s="139"/>
    </row>
    <row r="487" spans="3:10">
      <c r="C487" s="137"/>
      <c r="D487" s="137"/>
      <c r="E487" s="137"/>
      <c r="J487" s="139"/>
    </row>
    <row r="488" spans="3:10">
      <c r="C488" s="137"/>
      <c r="D488" s="137"/>
      <c r="E488" s="137"/>
      <c r="J488" s="139"/>
    </row>
    <row r="489" spans="3:10">
      <c r="C489" s="137"/>
      <c r="D489" s="137"/>
      <c r="E489" s="137"/>
      <c r="J489" s="139"/>
    </row>
    <row r="490" spans="3:10">
      <c r="C490" s="137"/>
      <c r="D490" s="137"/>
      <c r="E490" s="137"/>
      <c r="J490" s="139"/>
    </row>
    <row r="491" spans="3:10">
      <c r="C491" s="137"/>
      <c r="D491" s="137"/>
      <c r="E491" s="137"/>
      <c r="J491" s="139"/>
    </row>
    <row r="492" spans="3:10">
      <c r="C492" s="137"/>
      <c r="D492" s="137"/>
      <c r="E492" s="137"/>
      <c r="J492" s="139"/>
    </row>
    <row r="493" spans="3:10">
      <c r="C493" s="137"/>
      <c r="D493" s="137"/>
      <c r="E493" s="137"/>
      <c r="J493" s="139"/>
    </row>
    <row r="494" spans="3:10">
      <c r="C494" s="137"/>
      <c r="D494" s="137"/>
      <c r="E494" s="137"/>
      <c r="J494" s="139"/>
    </row>
    <row r="495" spans="3:10">
      <c r="C495" s="137"/>
      <c r="D495" s="137"/>
      <c r="E495" s="137"/>
      <c r="J495" s="139"/>
    </row>
    <row r="496" spans="3:10">
      <c r="C496" s="137"/>
      <c r="D496" s="137"/>
      <c r="E496" s="137"/>
      <c r="J496" s="139"/>
    </row>
    <row r="497" spans="3:10">
      <c r="C497" s="137"/>
      <c r="D497" s="137"/>
      <c r="E497" s="137"/>
      <c r="J497" s="139"/>
    </row>
    <row r="498" spans="3:10">
      <c r="C498" s="137"/>
      <c r="D498" s="137"/>
      <c r="E498" s="137"/>
      <c r="J498" s="139"/>
    </row>
    <row r="499" spans="3:10">
      <c r="C499" s="137"/>
      <c r="D499" s="137"/>
      <c r="E499" s="137"/>
      <c r="J499" s="139"/>
    </row>
    <row r="500" spans="3:10">
      <c r="C500" s="137"/>
      <c r="D500" s="137"/>
      <c r="E500" s="137"/>
      <c r="J500" s="139"/>
    </row>
    <row r="501" spans="3:10">
      <c r="C501" s="137"/>
      <c r="D501" s="137"/>
      <c r="E501" s="137"/>
      <c r="J501" s="139"/>
    </row>
    <row r="502" spans="3:10">
      <c r="C502" s="137"/>
      <c r="D502" s="137"/>
      <c r="E502" s="137"/>
      <c r="J502" s="139"/>
    </row>
    <row r="503" spans="3:10">
      <c r="C503" s="137"/>
      <c r="D503" s="137"/>
      <c r="E503" s="137"/>
      <c r="J503" s="139"/>
    </row>
    <row r="504" spans="3:10">
      <c r="C504" s="137"/>
      <c r="D504" s="137"/>
      <c r="E504" s="137"/>
      <c r="J504" s="139"/>
    </row>
    <row r="505" spans="3:10">
      <c r="C505" s="137"/>
      <c r="D505" s="137"/>
      <c r="E505" s="137"/>
      <c r="J505" s="139"/>
    </row>
    <row r="506" spans="3:10">
      <c r="C506" s="137"/>
      <c r="D506" s="137"/>
      <c r="E506" s="137"/>
      <c r="J506" s="139"/>
    </row>
    <row r="507" spans="3:10">
      <c r="C507" s="137"/>
      <c r="D507" s="137"/>
      <c r="E507" s="137"/>
      <c r="J507" s="139"/>
    </row>
    <row r="508" spans="3:10">
      <c r="C508" s="137"/>
      <c r="D508" s="137"/>
      <c r="E508" s="137"/>
      <c r="J508" s="139"/>
    </row>
    <row r="509" spans="3:10">
      <c r="C509" s="137"/>
      <c r="D509" s="137"/>
      <c r="E509" s="137"/>
      <c r="J509" s="139"/>
    </row>
    <row r="510" spans="3:10">
      <c r="C510" s="137"/>
      <c r="D510" s="137"/>
      <c r="E510" s="137"/>
      <c r="J510" s="139"/>
    </row>
    <row r="511" spans="3:10">
      <c r="C511" s="137"/>
      <c r="D511" s="137"/>
      <c r="E511" s="137"/>
      <c r="J511" s="139"/>
    </row>
    <row r="512" spans="3:10">
      <c r="C512" s="137"/>
      <c r="D512" s="137"/>
      <c r="E512" s="137"/>
      <c r="J512" s="139"/>
    </row>
    <row r="513" spans="3:10">
      <c r="C513" s="137"/>
      <c r="D513" s="137"/>
      <c r="E513" s="137"/>
      <c r="J513" s="139"/>
    </row>
    <row r="514" spans="3:10">
      <c r="C514" s="137"/>
      <c r="D514" s="137"/>
      <c r="E514" s="137"/>
      <c r="J514" s="139"/>
    </row>
    <row r="515" spans="3:10">
      <c r="C515" s="137"/>
      <c r="D515" s="137"/>
      <c r="E515" s="137"/>
      <c r="J515" s="139"/>
    </row>
    <row r="516" spans="3:10">
      <c r="C516" s="137"/>
      <c r="D516" s="137"/>
      <c r="E516" s="137"/>
      <c r="J516" s="139"/>
    </row>
    <row r="517" spans="3:10">
      <c r="C517" s="137"/>
      <c r="D517" s="137"/>
      <c r="E517" s="137"/>
      <c r="J517" s="139"/>
    </row>
    <row r="518" spans="3:10">
      <c r="C518" s="137"/>
      <c r="D518" s="137"/>
      <c r="E518" s="137"/>
      <c r="J518" s="139"/>
    </row>
    <row r="519" spans="3:10">
      <c r="C519" s="137"/>
      <c r="D519" s="137"/>
      <c r="E519" s="137"/>
      <c r="J519" s="139"/>
    </row>
    <row r="520" spans="3:10">
      <c r="C520" s="137"/>
      <c r="D520" s="137"/>
      <c r="E520" s="137"/>
      <c r="J520" s="139"/>
    </row>
    <row r="521" spans="3:10">
      <c r="C521" s="137"/>
      <c r="D521" s="137"/>
      <c r="E521" s="137"/>
      <c r="J521" s="139"/>
    </row>
    <row r="522" spans="3:10">
      <c r="C522" s="137"/>
      <c r="D522" s="137"/>
      <c r="E522" s="137"/>
      <c r="J522" s="139"/>
    </row>
    <row r="523" spans="3:10">
      <c r="C523" s="137"/>
      <c r="D523" s="137"/>
      <c r="E523" s="137"/>
      <c r="J523" s="139"/>
    </row>
    <row r="524" spans="3:10">
      <c r="C524" s="137"/>
      <c r="D524" s="137"/>
      <c r="E524" s="137"/>
      <c r="J524" s="139"/>
    </row>
    <row r="525" spans="3:10">
      <c r="C525" s="137"/>
      <c r="D525" s="137"/>
      <c r="E525" s="137"/>
      <c r="J525" s="139"/>
    </row>
    <row r="526" spans="3:10">
      <c r="C526" s="137"/>
      <c r="D526" s="137"/>
      <c r="E526" s="137"/>
      <c r="J526" s="139"/>
    </row>
    <row r="527" spans="3:10">
      <c r="C527" s="137"/>
      <c r="D527" s="137"/>
      <c r="E527" s="137"/>
      <c r="J527" s="139"/>
    </row>
    <row r="528" spans="3:10">
      <c r="C528" s="137"/>
      <c r="D528" s="137"/>
      <c r="E528" s="137"/>
      <c r="J528" s="139"/>
    </row>
    <row r="529" spans="3:10">
      <c r="C529" s="137"/>
      <c r="D529" s="137"/>
      <c r="E529" s="137"/>
      <c r="J529" s="139"/>
    </row>
    <row r="530" spans="3:10">
      <c r="C530" s="137"/>
      <c r="D530" s="137"/>
      <c r="E530" s="137"/>
      <c r="J530" s="139"/>
    </row>
    <row r="531" spans="3:10">
      <c r="C531" s="137"/>
      <c r="D531" s="137"/>
      <c r="E531" s="137"/>
      <c r="J531" s="139"/>
    </row>
    <row r="532" spans="3:10">
      <c r="C532" s="137"/>
      <c r="D532" s="137"/>
      <c r="E532" s="137"/>
      <c r="J532" s="139"/>
    </row>
    <row r="533" spans="3:10">
      <c r="C533" s="137"/>
      <c r="D533" s="137"/>
      <c r="E533" s="137"/>
      <c r="J533" s="139"/>
    </row>
    <row r="534" spans="3:10">
      <c r="C534" s="137"/>
      <c r="D534" s="137"/>
      <c r="E534" s="137"/>
      <c r="J534" s="139"/>
    </row>
    <row r="535" spans="3:10">
      <c r="C535" s="137"/>
      <c r="D535" s="137"/>
      <c r="E535" s="137"/>
      <c r="J535" s="139"/>
    </row>
    <row r="536" spans="3:10">
      <c r="C536" s="137"/>
      <c r="D536" s="137"/>
      <c r="E536" s="137"/>
      <c r="J536" s="139"/>
    </row>
    <row r="537" spans="3:10">
      <c r="C537" s="137"/>
      <c r="D537" s="137"/>
      <c r="E537" s="137"/>
      <c r="J537" s="139"/>
    </row>
    <row r="538" spans="3:10">
      <c r="C538" s="137"/>
      <c r="D538" s="137"/>
      <c r="E538" s="137"/>
      <c r="J538" s="139"/>
    </row>
    <row r="539" spans="3:10">
      <c r="C539" s="137"/>
      <c r="D539" s="137"/>
      <c r="E539" s="137"/>
      <c r="J539" s="139"/>
    </row>
    <row r="540" spans="3:10">
      <c r="C540" s="137"/>
      <c r="D540" s="137"/>
      <c r="E540" s="137"/>
      <c r="J540" s="139"/>
    </row>
    <row r="541" spans="3:10">
      <c r="C541" s="137"/>
      <c r="D541" s="137"/>
      <c r="E541" s="137"/>
      <c r="J541" s="139"/>
    </row>
    <row r="542" spans="3:10">
      <c r="C542" s="137"/>
      <c r="D542" s="137"/>
      <c r="E542" s="137"/>
      <c r="J542" s="139"/>
    </row>
    <row r="543" spans="3:10">
      <c r="C543" s="137"/>
      <c r="D543" s="137"/>
      <c r="E543" s="137"/>
      <c r="J543" s="139"/>
    </row>
    <row r="544" spans="3:10">
      <c r="C544" s="137"/>
      <c r="D544" s="137"/>
      <c r="E544" s="137"/>
      <c r="J544" s="139"/>
    </row>
    <row r="545" spans="3:10">
      <c r="C545" s="137"/>
      <c r="D545" s="137"/>
      <c r="E545" s="137"/>
      <c r="J545" s="139"/>
    </row>
    <row r="546" spans="3:10">
      <c r="C546" s="137"/>
      <c r="D546" s="137"/>
      <c r="E546" s="137"/>
      <c r="J546" s="139"/>
    </row>
    <row r="547" spans="3:10">
      <c r="C547" s="137"/>
      <c r="D547" s="137"/>
      <c r="E547" s="137"/>
      <c r="J547" s="139"/>
    </row>
    <row r="548" spans="3:10">
      <c r="C548" s="137"/>
      <c r="D548" s="137"/>
      <c r="E548" s="137"/>
      <c r="J548" s="139"/>
    </row>
    <row r="549" spans="3:10">
      <c r="C549" s="137"/>
      <c r="D549" s="137"/>
      <c r="E549" s="137"/>
      <c r="J549" s="139"/>
    </row>
    <row r="550" spans="3:10">
      <c r="C550" s="137"/>
      <c r="D550" s="137"/>
      <c r="E550" s="137"/>
      <c r="J550" s="139"/>
    </row>
    <row r="551" spans="3:10">
      <c r="C551" s="137"/>
      <c r="D551" s="137"/>
      <c r="E551" s="137"/>
      <c r="J551" s="139"/>
    </row>
    <row r="552" spans="3:10">
      <c r="C552" s="137"/>
      <c r="D552" s="137"/>
      <c r="E552" s="137"/>
      <c r="J552" s="139"/>
    </row>
    <row r="553" spans="3:10">
      <c r="C553" s="137"/>
      <c r="D553" s="137"/>
      <c r="E553" s="137"/>
      <c r="J553" s="139"/>
    </row>
    <row r="554" spans="3:10">
      <c r="C554" s="137"/>
      <c r="D554" s="137"/>
      <c r="E554" s="137"/>
      <c r="J554" s="139"/>
    </row>
    <row r="555" spans="3:10">
      <c r="C555" s="137"/>
      <c r="D555" s="137"/>
      <c r="E555" s="137"/>
      <c r="J555" s="139"/>
    </row>
    <row r="556" spans="3:10">
      <c r="C556" s="137"/>
      <c r="D556" s="137"/>
      <c r="E556" s="137"/>
      <c r="J556" s="139"/>
    </row>
    <row r="557" spans="3:10">
      <c r="C557" s="137"/>
      <c r="D557" s="137"/>
      <c r="E557" s="137"/>
      <c r="J557" s="139"/>
    </row>
    <row r="558" spans="3:10">
      <c r="C558" s="137"/>
      <c r="D558" s="137"/>
      <c r="E558" s="137"/>
      <c r="J558" s="139"/>
    </row>
    <row r="559" spans="3:10">
      <c r="C559" s="137"/>
      <c r="D559" s="137"/>
      <c r="E559" s="137"/>
      <c r="J559" s="139"/>
    </row>
    <row r="560" spans="3:10">
      <c r="C560" s="137"/>
      <c r="D560" s="137"/>
      <c r="E560" s="137"/>
      <c r="J560" s="139"/>
    </row>
    <row r="561" spans="3:10">
      <c r="C561" s="137"/>
      <c r="D561" s="137"/>
      <c r="E561" s="137"/>
      <c r="J561" s="139"/>
    </row>
    <row r="562" spans="3:10">
      <c r="C562" s="137"/>
      <c r="D562" s="137"/>
      <c r="E562" s="137"/>
      <c r="J562" s="139"/>
    </row>
    <row r="563" spans="3:10">
      <c r="C563" s="137"/>
      <c r="D563" s="137"/>
      <c r="E563" s="137"/>
      <c r="J563" s="139"/>
    </row>
    <row r="564" spans="3:10">
      <c r="C564" s="137"/>
      <c r="D564" s="137"/>
      <c r="E564" s="137"/>
      <c r="J564" s="139"/>
    </row>
    <row r="565" spans="3:10">
      <c r="C565" s="137"/>
      <c r="D565" s="137"/>
      <c r="E565" s="137"/>
      <c r="J565" s="139"/>
    </row>
    <row r="566" spans="3:10">
      <c r="C566" s="137"/>
      <c r="D566" s="137"/>
      <c r="E566" s="137"/>
      <c r="J566" s="139"/>
    </row>
    <row r="567" spans="3:10">
      <c r="C567" s="137"/>
      <c r="D567" s="137"/>
      <c r="E567" s="137"/>
      <c r="J567" s="139"/>
    </row>
    <row r="568" spans="3:10">
      <c r="C568" s="137"/>
      <c r="D568" s="137"/>
      <c r="E568" s="137"/>
      <c r="J568" s="139"/>
    </row>
    <row r="569" spans="3:10">
      <c r="C569" s="137"/>
      <c r="D569" s="137"/>
      <c r="E569" s="137"/>
      <c r="J569" s="139"/>
    </row>
    <row r="570" spans="3:10">
      <c r="C570" s="137"/>
      <c r="D570" s="137"/>
      <c r="E570" s="137"/>
      <c r="J570" s="139"/>
    </row>
    <row r="571" spans="3:10">
      <c r="C571" s="137"/>
      <c r="D571" s="137"/>
      <c r="E571" s="137"/>
      <c r="J571" s="139"/>
    </row>
    <row r="572" spans="3:10">
      <c r="C572" s="137"/>
      <c r="D572" s="137"/>
      <c r="E572" s="137"/>
      <c r="J572" s="139"/>
    </row>
    <row r="573" spans="3:10">
      <c r="C573" s="137"/>
      <c r="D573" s="137"/>
      <c r="E573" s="137"/>
      <c r="J573" s="139"/>
    </row>
    <row r="574" spans="3:10">
      <c r="C574" s="137"/>
      <c r="D574" s="137"/>
      <c r="E574" s="137"/>
      <c r="J574" s="139"/>
    </row>
    <row r="575" spans="3:10">
      <c r="C575" s="137"/>
      <c r="D575" s="137"/>
      <c r="E575" s="137"/>
      <c r="J575" s="139"/>
    </row>
    <row r="576" spans="3:10">
      <c r="C576" s="137"/>
      <c r="D576" s="137"/>
      <c r="E576" s="137"/>
      <c r="J576" s="139"/>
    </row>
    <row r="577" spans="3:10">
      <c r="C577" s="137"/>
      <c r="D577" s="137"/>
      <c r="E577" s="137"/>
      <c r="J577" s="139"/>
    </row>
    <row r="578" spans="3:10">
      <c r="C578" s="137"/>
      <c r="D578" s="137"/>
      <c r="E578" s="137"/>
      <c r="J578" s="139"/>
    </row>
    <row r="579" spans="3:10">
      <c r="C579" s="137"/>
      <c r="D579" s="137"/>
      <c r="E579" s="137"/>
      <c r="J579" s="139"/>
    </row>
    <row r="580" spans="3:10">
      <c r="C580" s="137"/>
      <c r="D580" s="137"/>
      <c r="E580" s="137"/>
      <c r="J580" s="139"/>
    </row>
    <row r="581" spans="3:10">
      <c r="C581" s="137"/>
      <c r="D581" s="137"/>
      <c r="E581" s="137"/>
      <c r="J581" s="139"/>
    </row>
    <row r="582" spans="3:10">
      <c r="C582" s="137"/>
      <c r="D582" s="137"/>
      <c r="E582" s="137"/>
      <c r="J582" s="139"/>
    </row>
    <row r="583" spans="3:10">
      <c r="C583" s="137"/>
      <c r="D583" s="137"/>
      <c r="E583" s="137"/>
      <c r="J583" s="139"/>
    </row>
    <row r="584" spans="3:10">
      <c r="C584" s="137"/>
      <c r="D584" s="137"/>
      <c r="E584" s="137"/>
      <c r="J584" s="139"/>
    </row>
    <row r="585" spans="3:10">
      <c r="C585" s="137"/>
      <c r="D585" s="137"/>
      <c r="E585" s="137"/>
      <c r="J585" s="139"/>
    </row>
    <row r="586" spans="3:10">
      <c r="C586" s="137"/>
      <c r="D586" s="137"/>
      <c r="E586" s="137"/>
      <c r="J586" s="139"/>
    </row>
    <row r="587" spans="3:10">
      <c r="C587" s="137"/>
      <c r="D587" s="137"/>
      <c r="E587" s="137"/>
      <c r="J587" s="139"/>
    </row>
    <row r="588" spans="3:10">
      <c r="C588" s="137"/>
      <c r="D588" s="137"/>
      <c r="E588" s="137"/>
      <c r="J588" s="139"/>
    </row>
    <row r="589" spans="3:10">
      <c r="C589" s="137"/>
      <c r="D589" s="137"/>
      <c r="E589" s="137"/>
      <c r="J589" s="139"/>
    </row>
    <row r="590" spans="3:10">
      <c r="C590" s="137"/>
      <c r="D590" s="137"/>
      <c r="E590" s="137"/>
      <c r="J590" s="139"/>
    </row>
    <row r="591" spans="3:10">
      <c r="C591" s="137"/>
      <c r="D591" s="137"/>
      <c r="E591" s="137"/>
      <c r="J591" s="139"/>
    </row>
    <row r="592" spans="3:10">
      <c r="C592" s="137"/>
      <c r="D592" s="137"/>
      <c r="E592" s="137"/>
      <c r="J592" s="139"/>
    </row>
    <row r="593" spans="3:10">
      <c r="C593" s="137"/>
      <c r="D593" s="137"/>
      <c r="E593" s="137"/>
      <c r="J593" s="139"/>
    </row>
    <row r="594" spans="3:10">
      <c r="C594" s="137"/>
      <c r="D594" s="137"/>
      <c r="E594" s="137"/>
      <c r="J594" s="139"/>
    </row>
    <row r="595" spans="3:10">
      <c r="C595" s="137"/>
      <c r="D595" s="137"/>
      <c r="E595" s="137"/>
      <c r="J595" s="139"/>
    </row>
    <row r="596" spans="3:10">
      <c r="C596" s="137"/>
      <c r="D596" s="137"/>
      <c r="E596" s="137"/>
      <c r="J596" s="139"/>
    </row>
    <row r="597" spans="3:10">
      <c r="C597" s="137"/>
      <c r="D597" s="137"/>
      <c r="E597" s="137"/>
      <c r="J597" s="139"/>
    </row>
    <row r="598" spans="3:10">
      <c r="C598" s="137"/>
      <c r="D598" s="137"/>
      <c r="E598" s="137"/>
      <c r="J598" s="139"/>
    </row>
    <row r="599" spans="3:10">
      <c r="C599" s="137"/>
      <c r="D599" s="137"/>
      <c r="E599" s="137"/>
      <c r="J599" s="139"/>
    </row>
    <row r="600" spans="3:10">
      <c r="C600" s="137"/>
      <c r="D600" s="137"/>
      <c r="E600" s="137"/>
      <c r="J600" s="139"/>
    </row>
    <row r="601" spans="3:10">
      <c r="C601" s="137"/>
      <c r="D601" s="137"/>
      <c r="E601" s="137"/>
      <c r="J601" s="139"/>
    </row>
    <row r="602" spans="3:10">
      <c r="C602" s="137"/>
      <c r="D602" s="137"/>
      <c r="E602" s="137"/>
      <c r="J602" s="139"/>
    </row>
    <row r="603" spans="3:10">
      <c r="C603" s="137"/>
      <c r="D603" s="137"/>
      <c r="E603" s="137"/>
      <c r="J603" s="139"/>
    </row>
    <row r="604" spans="3:10">
      <c r="C604" s="137"/>
      <c r="D604" s="137"/>
      <c r="E604" s="137"/>
      <c r="J604" s="139"/>
    </row>
    <row r="605" spans="3:10">
      <c r="C605" s="137"/>
      <c r="D605" s="137"/>
      <c r="E605" s="137"/>
      <c r="J605" s="139"/>
    </row>
    <row r="606" spans="3:10">
      <c r="C606" s="137"/>
      <c r="D606" s="137"/>
      <c r="E606" s="137"/>
      <c r="J606" s="139"/>
    </row>
    <row r="607" spans="3:10">
      <c r="C607" s="137"/>
      <c r="D607" s="137"/>
      <c r="E607" s="137"/>
      <c r="J607" s="139"/>
    </row>
    <row r="608" spans="3:10">
      <c r="C608" s="137"/>
      <c r="D608" s="137"/>
      <c r="E608" s="137"/>
      <c r="J608" s="139"/>
    </row>
    <row r="609" spans="3:10">
      <c r="C609" s="137"/>
      <c r="D609" s="137"/>
      <c r="E609" s="137"/>
      <c r="J609" s="139"/>
    </row>
    <row r="610" spans="3:10">
      <c r="C610" s="137"/>
      <c r="D610" s="137"/>
      <c r="E610" s="137"/>
      <c r="J610" s="139"/>
    </row>
    <row r="611" spans="3:10">
      <c r="C611" s="137"/>
      <c r="D611" s="137"/>
      <c r="E611" s="137"/>
      <c r="J611" s="139"/>
    </row>
    <row r="612" spans="3:10">
      <c r="C612" s="137"/>
      <c r="D612" s="137"/>
      <c r="E612" s="137"/>
      <c r="J612" s="139"/>
    </row>
    <row r="613" spans="3:10">
      <c r="C613" s="137"/>
      <c r="D613" s="137"/>
      <c r="E613" s="137"/>
      <c r="J613" s="139"/>
    </row>
    <row r="614" spans="3:10">
      <c r="C614" s="137"/>
      <c r="D614" s="137"/>
      <c r="E614" s="137"/>
      <c r="J614" s="139"/>
    </row>
    <row r="615" spans="3:10">
      <c r="C615" s="137"/>
      <c r="D615" s="137"/>
      <c r="E615" s="137"/>
      <c r="J615" s="139"/>
    </row>
    <row r="616" spans="3:10">
      <c r="C616" s="137"/>
      <c r="D616" s="137"/>
      <c r="E616" s="137"/>
      <c r="J616" s="139"/>
    </row>
    <row r="617" spans="3:10">
      <c r="C617" s="137"/>
      <c r="D617" s="137"/>
      <c r="E617" s="137"/>
      <c r="J617" s="139"/>
    </row>
    <row r="618" spans="3:10">
      <c r="C618" s="137"/>
      <c r="D618" s="137"/>
      <c r="E618" s="137"/>
      <c r="J618" s="139"/>
    </row>
    <row r="619" spans="3:10">
      <c r="C619" s="137"/>
      <c r="D619" s="137"/>
      <c r="E619" s="137"/>
      <c r="J619" s="139"/>
    </row>
    <row r="620" spans="3:10">
      <c r="C620" s="137"/>
      <c r="D620" s="137"/>
      <c r="E620" s="137"/>
      <c r="J620" s="139"/>
    </row>
    <row r="621" spans="3:10">
      <c r="C621" s="137"/>
      <c r="D621" s="137"/>
      <c r="E621" s="137"/>
      <c r="J621" s="139"/>
    </row>
    <row r="622" spans="3:10">
      <c r="C622" s="137"/>
      <c r="D622" s="137"/>
      <c r="E622" s="137"/>
      <c r="J622" s="139"/>
    </row>
    <row r="623" spans="3:10">
      <c r="C623" s="137"/>
      <c r="D623" s="137"/>
      <c r="E623" s="137"/>
      <c r="J623" s="139"/>
    </row>
    <row r="624" spans="3:10">
      <c r="C624" s="137"/>
      <c r="D624" s="137"/>
      <c r="E624" s="137"/>
      <c r="J624" s="139"/>
    </row>
    <row r="625" spans="3:10">
      <c r="C625" s="137"/>
      <c r="D625" s="137"/>
      <c r="E625" s="137"/>
      <c r="J625" s="139"/>
    </row>
    <row r="626" spans="3:10">
      <c r="C626" s="137"/>
      <c r="D626" s="137"/>
      <c r="E626" s="137"/>
      <c r="J626" s="139"/>
    </row>
    <row r="627" spans="3:10">
      <c r="C627" s="137"/>
      <c r="D627" s="137"/>
      <c r="E627" s="137"/>
      <c r="J627" s="139"/>
    </row>
    <row r="628" spans="3:10">
      <c r="C628" s="137"/>
      <c r="D628" s="137"/>
      <c r="E628" s="137"/>
      <c r="J628" s="139"/>
    </row>
    <row r="629" spans="3:10">
      <c r="C629" s="137"/>
      <c r="D629" s="137"/>
      <c r="E629" s="137"/>
      <c r="J629" s="139"/>
    </row>
    <row r="630" spans="3:10">
      <c r="C630" s="137"/>
      <c r="D630" s="137"/>
      <c r="E630" s="137"/>
      <c r="J630" s="139"/>
    </row>
    <row r="631" spans="3:10">
      <c r="C631" s="137"/>
      <c r="D631" s="137"/>
      <c r="E631" s="137"/>
      <c r="J631" s="139"/>
    </row>
    <row r="632" spans="3:10">
      <c r="C632" s="137"/>
      <c r="D632" s="137"/>
      <c r="E632" s="137"/>
      <c r="J632" s="139"/>
    </row>
    <row r="633" spans="3:10">
      <c r="C633" s="137"/>
      <c r="D633" s="137"/>
      <c r="E633" s="137"/>
      <c r="J633" s="139"/>
    </row>
    <row r="634" spans="3:10">
      <c r="C634" s="137"/>
      <c r="D634" s="137"/>
      <c r="E634" s="137"/>
      <c r="J634" s="139"/>
    </row>
    <row r="635" spans="3:10">
      <c r="C635" s="137"/>
      <c r="D635" s="137"/>
      <c r="E635" s="137"/>
      <c r="J635" s="139"/>
    </row>
    <row r="636" spans="3:10">
      <c r="C636" s="137"/>
      <c r="D636" s="137"/>
      <c r="E636" s="137"/>
      <c r="J636" s="139"/>
    </row>
    <row r="637" spans="3:10">
      <c r="C637" s="137"/>
      <c r="D637" s="137"/>
      <c r="E637" s="137"/>
      <c r="J637" s="139"/>
    </row>
    <row r="638" spans="3:10">
      <c r="C638" s="137"/>
      <c r="D638" s="137"/>
      <c r="E638" s="137"/>
      <c r="J638" s="139"/>
    </row>
    <row r="639" spans="3:10">
      <c r="C639" s="137"/>
      <c r="D639" s="137"/>
      <c r="E639" s="137"/>
      <c r="J639" s="139"/>
    </row>
    <row r="640" spans="3:10">
      <c r="C640" s="137"/>
      <c r="D640" s="137"/>
      <c r="E640" s="137"/>
      <c r="J640" s="139"/>
    </row>
    <row r="641" spans="3:10">
      <c r="C641" s="137"/>
      <c r="D641" s="137"/>
      <c r="E641" s="137"/>
      <c r="J641" s="139"/>
    </row>
    <row r="642" spans="3:10">
      <c r="C642" s="137"/>
      <c r="D642" s="137"/>
      <c r="E642" s="137"/>
      <c r="J642" s="139"/>
    </row>
    <row r="643" spans="3:10">
      <c r="C643" s="137"/>
      <c r="D643" s="137"/>
      <c r="E643" s="137"/>
      <c r="J643" s="139"/>
    </row>
    <row r="644" spans="3:10">
      <c r="C644" s="137"/>
      <c r="D644" s="137"/>
      <c r="E644" s="137"/>
      <c r="J644" s="139"/>
    </row>
    <row r="645" spans="3:10">
      <c r="C645" s="137"/>
      <c r="D645" s="137"/>
      <c r="E645" s="137"/>
      <c r="J645" s="139"/>
    </row>
    <row r="646" spans="3:10">
      <c r="C646" s="137"/>
      <c r="D646" s="137"/>
      <c r="E646" s="137"/>
      <c r="J646" s="139"/>
    </row>
    <row r="647" spans="3:10">
      <c r="C647" s="137"/>
      <c r="D647" s="137"/>
      <c r="E647" s="137"/>
      <c r="J647" s="139"/>
    </row>
    <row r="648" spans="3:10">
      <c r="C648" s="137"/>
      <c r="D648" s="137"/>
      <c r="E648" s="137"/>
      <c r="J648" s="139"/>
    </row>
    <row r="649" spans="3:10">
      <c r="C649" s="137"/>
      <c r="D649" s="137"/>
      <c r="E649" s="137"/>
      <c r="J649" s="139"/>
    </row>
    <row r="650" spans="3:10">
      <c r="C650" s="137"/>
      <c r="D650" s="137"/>
      <c r="E650" s="137"/>
      <c r="J650" s="139"/>
    </row>
    <row r="651" spans="3:10">
      <c r="C651" s="137"/>
      <c r="D651" s="137"/>
      <c r="E651" s="137"/>
      <c r="J651" s="139"/>
    </row>
    <row r="652" spans="3:10">
      <c r="C652" s="137"/>
      <c r="D652" s="137"/>
      <c r="E652" s="137"/>
      <c r="J652" s="139"/>
    </row>
    <row r="653" spans="3:10">
      <c r="C653" s="137"/>
      <c r="D653" s="137"/>
      <c r="E653" s="137"/>
      <c r="J653" s="139"/>
    </row>
    <row r="654" spans="3:10">
      <c r="C654" s="137"/>
      <c r="D654" s="137"/>
      <c r="E654" s="137"/>
      <c r="J654" s="139"/>
    </row>
    <row r="655" spans="3:10">
      <c r="C655" s="137"/>
      <c r="D655" s="137"/>
      <c r="E655" s="137"/>
      <c r="J655" s="139"/>
    </row>
    <row r="656" spans="3:10">
      <c r="C656" s="137"/>
      <c r="D656" s="137"/>
      <c r="E656" s="137"/>
      <c r="J656" s="139"/>
    </row>
    <row r="657" spans="3:10">
      <c r="C657" s="137"/>
      <c r="D657" s="137"/>
      <c r="E657" s="137"/>
      <c r="J657" s="139"/>
    </row>
    <row r="658" spans="3:10">
      <c r="C658" s="137"/>
      <c r="D658" s="137"/>
      <c r="E658" s="137"/>
      <c r="J658" s="139"/>
    </row>
    <row r="659" spans="3:10">
      <c r="C659" s="137"/>
      <c r="D659" s="137"/>
      <c r="E659" s="137"/>
      <c r="J659" s="139"/>
    </row>
    <row r="660" spans="3:10">
      <c r="C660" s="137"/>
      <c r="D660" s="137"/>
      <c r="E660" s="137"/>
      <c r="J660" s="139"/>
    </row>
    <row r="661" spans="3:10">
      <c r="C661" s="137"/>
      <c r="D661" s="137"/>
      <c r="E661" s="137"/>
      <c r="J661" s="139"/>
    </row>
    <row r="662" spans="3:10">
      <c r="C662" s="137"/>
      <c r="D662" s="137"/>
      <c r="E662" s="137"/>
      <c r="J662" s="139"/>
    </row>
    <row r="663" spans="3:10">
      <c r="C663" s="137"/>
      <c r="D663" s="137"/>
      <c r="E663" s="137"/>
      <c r="J663" s="139"/>
    </row>
    <row r="664" spans="3:10">
      <c r="C664" s="137"/>
      <c r="D664" s="137"/>
      <c r="E664" s="137"/>
      <c r="J664" s="139"/>
    </row>
    <row r="665" spans="3:10">
      <c r="C665" s="137"/>
      <c r="D665" s="137"/>
      <c r="E665" s="137"/>
      <c r="J665" s="139"/>
    </row>
    <row r="666" spans="3:10">
      <c r="C666" s="137"/>
      <c r="D666" s="137"/>
      <c r="E666" s="137"/>
      <c r="J666" s="139"/>
    </row>
    <row r="667" spans="3:10">
      <c r="C667" s="137"/>
      <c r="D667" s="137"/>
      <c r="E667" s="137"/>
      <c r="J667" s="139"/>
    </row>
    <row r="668" spans="3:10">
      <c r="C668" s="137"/>
      <c r="D668" s="137"/>
      <c r="E668" s="137"/>
      <c r="J668" s="139"/>
    </row>
    <row r="669" spans="3:10">
      <c r="C669" s="137"/>
      <c r="D669" s="137"/>
      <c r="E669" s="137"/>
      <c r="J669" s="139"/>
    </row>
    <row r="670" spans="3:10">
      <c r="C670" s="137"/>
      <c r="D670" s="137"/>
      <c r="E670" s="137"/>
      <c r="J670" s="139"/>
    </row>
    <row r="671" spans="3:10">
      <c r="C671" s="137"/>
      <c r="D671" s="137"/>
      <c r="E671" s="137"/>
      <c r="J671" s="139"/>
    </row>
    <row r="672" spans="3:10">
      <c r="C672" s="137"/>
      <c r="D672" s="137"/>
      <c r="E672" s="137"/>
      <c r="J672" s="139"/>
    </row>
    <row r="673" spans="3:10">
      <c r="C673" s="137"/>
      <c r="D673" s="137"/>
      <c r="E673" s="137"/>
      <c r="J673" s="139"/>
    </row>
    <row r="674" spans="3:10">
      <c r="C674" s="137"/>
      <c r="D674" s="137"/>
      <c r="E674" s="137"/>
      <c r="J674" s="139"/>
    </row>
    <row r="675" spans="3:10">
      <c r="C675" s="137"/>
      <c r="D675" s="137"/>
      <c r="E675" s="137"/>
      <c r="J675" s="139"/>
    </row>
    <row r="676" spans="3:10">
      <c r="C676" s="137"/>
      <c r="D676" s="137"/>
      <c r="E676" s="137"/>
      <c r="J676" s="139"/>
    </row>
    <row r="677" spans="3:10">
      <c r="C677" s="137"/>
      <c r="D677" s="137"/>
      <c r="E677" s="137"/>
      <c r="J677" s="139"/>
    </row>
    <row r="678" spans="3:10">
      <c r="C678" s="137"/>
      <c r="D678" s="137"/>
      <c r="E678" s="137"/>
      <c r="J678" s="139"/>
    </row>
    <row r="679" spans="3:10">
      <c r="C679" s="137"/>
      <c r="D679" s="137"/>
      <c r="E679" s="137"/>
      <c r="J679" s="139"/>
    </row>
    <row r="680" spans="3:10">
      <c r="C680" s="137"/>
      <c r="D680" s="137"/>
      <c r="E680" s="137"/>
      <c r="J680" s="139"/>
    </row>
    <row r="681" spans="3:10">
      <c r="C681" s="137"/>
      <c r="D681" s="137"/>
      <c r="E681" s="137"/>
      <c r="J681" s="139"/>
    </row>
    <row r="682" spans="3:10">
      <c r="C682" s="137"/>
      <c r="D682" s="137"/>
      <c r="E682" s="137"/>
      <c r="J682" s="139"/>
    </row>
    <row r="683" spans="3:10">
      <c r="C683" s="137"/>
      <c r="D683" s="137"/>
      <c r="E683" s="137"/>
      <c r="J683" s="139"/>
    </row>
    <row r="684" spans="3:10">
      <c r="C684" s="137"/>
      <c r="D684" s="137"/>
      <c r="E684" s="137"/>
      <c r="J684" s="139"/>
    </row>
    <row r="685" spans="3:10">
      <c r="C685" s="137"/>
      <c r="D685" s="137"/>
      <c r="E685" s="137"/>
      <c r="J685" s="139"/>
    </row>
    <row r="686" spans="3:10">
      <c r="C686" s="137"/>
      <c r="D686" s="137"/>
      <c r="E686" s="137"/>
      <c r="J686" s="139"/>
    </row>
    <row r="687" spans="3:10">
      <c r="C687" s="137"/>
      <c r="D687" s="137"/>
      <c r="E687" s="137"/>
      <c r="J687" s="139"/>
    </row>
    <row r="688" spans="3:10">
      <c r="C688" s="137"/>
      <c r="D688" s="137"/>
      <c r="E688" s="137"/>
      <c r="J688" s="139"/>
    </row>
    <row r="689" spans="3:10">
      <c r="C689" s="137"/>
      <c r="D689" s="137"/>
      <c r="E689" s="137"/>
      <c r="J689" s="139"/>
    </row>
    <row r="690" spans="3:10">
      <c r="C690" s="137"/>
      <c r="D690" s="137"/>
      <c r="E690" s="137"/>
      <c r="J690" s="139"/>
    </row>
    <row r="691" spans="3:10">
      <c r="C691" s="137"/>
      <c r="D691" s="137"/>
      <c r="E691" s="137"/>
      <c r="J691" s="139"/>
    </row>
    <row r="692" spans="3:10">
      <c r="C692" s="137"/>
      <c r="D692" s="137"/>
      <c r="E692" s="137"/>
      <c r="J692" s="139"/>
    </row>
    <row r="693" spans="3:10">
      <c r="C693" s="137"/>
      <c r="D693" s="137"/>
      <c r="E693" s="137"/>
      <c r="J693" s="139"/>
    </row>
    <row r="694" spans="3:10">
      <c r="C694" s="137"/>
      <c r="D694" s="137"/>
      <c r="E694" s="137"/>
      <c r="J694" s="139"/>
    </row>
    <row r="695" spans="3:10">
      <c r="C695" s="137"/>
      <c r="D695" s="137"/>
      <c r="E695" s="137"/>
      <c r="J695" s="139"/>
    </row>
    <row r="696" spans="3:10">
      <c r="C696" s="137"/>
      <c r="D696" s="137"/>
      <c r="E696" s="137"/>
      <c r="J696" s="139"/>
    </row>
    <row r="697" spans="3:10">
      <c r="C697" s="137"/>
      <c r="D697" s="137"/>
      <c r="E697" s="137"/>
      <c r="J697" s="139"/>
    </row>
    <row r="698" spans="3:10">
      <c r="C698" s="137"/>
      <c r="D698" s="137"/>
      <c r="E698" s="137"/>
      <c r="J698" s="139"/>
    </row>
    <row r="699" spans="3:10">
      <c r="C699" s="137"/>
      <c r="D699" s="137"/>
      <c r="E699" s="137"/>
      <c r="J699" s="139"/>
    </row>
    <row r="700" spans="3:10">
      <c r="C700" s="137"/>
      <c r="D700" s="137"/>
      <c r="E700" s="137"/>
      <c r="J700" s="139"/>
    </row>
    <row r="701" spans="3:10">
      <c r="C701" s="137"/>
      <c r="D701" s="137"/>
      <c r="E701" s="137"/>
      <c r="J701" s="139"/>
    </row>
    <row r="702" spans="3:10">
      <c r="C702" s="137"/>
      <c r="D702" s="137"/>
      <c r="E702" s="137"/>
      <c r="J702" s="139"/>
    </row>
    <row r="703" spans="3:10">
      <c r="C703" s="137"/>
      <c r="D703" s="137"/>
      <c r="E703" s="137"/>
      <c r="J703" s="139"/>
    </row>
    <row r="704" spans="3:10">
      <c r="C704" s="137"/>
      <c r="D704" s="137"/>
      <c r="E704" s="137"/>
      <c r="J704" s="139"/>
    </row>
    <row r="705" spans="3:10">
      <c r="C705" s="137"/>
      <c r="D705" s="137"/>
      <c r="E705" s="137"/>
      <c r="J705" s="139"/>
    </row>
    <row r="706" spans="3:10">
      <c r="C706" s="137"/>
      <c r="D706" s="137"/>
      <c r="E706" s="137"/>
      <c r="J706" s="139"/>
    </row>
    <row r="707" spans="3:10">
      <c r="C707" s="137"/>
      <c r="D707" s="137"/>
      <c r="E707" s="137"/>
      <c r="J707" s="139"/>
    </row>
    <row r="708" spans="3:10">
      <c r="C708" s="137"/>
      <c r="D708" s="137"/>
      <c r="E708" s="137"/>
      <c r="J708" s="139"/>
    </row>
    <row r="709" spans="3:10">
      <c r="C709" s="137"/>
      <c r="D709" s="137"/>
      <c r="E709" s="137"/>
      <c r="J709" s="139"/>
    </row>
    <row r="710" spans="3:10">
      <c r="C710" s="137"/>
      <c r="D710" s="137"/>
      <c r="E710" s="137"/>
      <c r="J710" s="139"/>
    </row>
    <row r="711" spans="3:10">
      <c r="C711" s="137"/>
      <c r="D711" s="137"/>
      <c r="E711" s="137"/>
      <c r="J711" s="139"/>
    </row>
    <row r="712" spans="3:10">
      <c r="C712" s="137"/>
      <c r="D712" s="137"/>
      <c r="E712" s="137"/>
      <c r="J712" s="139"/>
    </row>
    <row r="713" spans="3:10">
      <c r="C713" s="137"/>
      <c r="D713" s="137"/>
      <c r="E713" s="137"/>
      <c r="J713" s="139"/>
    </row>
    <row r="714" spans="3:10">
      <c r="C714" s="137"/>
      <c r="D714" s="137"/>
      <c r="E714" s="137"/>
      <c r="J714" s="139"/>
    </row>
    <row r="715" spans="3:10">
      <c r="C715" s="137"/>
      <c r="D715" s="137"/>
      <c r="E715" s="137"/>
      <c r="J715" s="139"/>
    </row>
    <row r="716" spans="3:10">
      <c r="C716" s="137"/>
      <c r="D716" s="137"/>
      <c r="E716" s="137"/>
      <c r="J716" s="139"/>
    </row>
    <row r="717" spans="3:10">
      <c r="C717" s="137"/>
      <c r="D717" s="137"/>
      <c r="E717" s="137"/>
      <c r="J717" s="139"/>
    </row>
    <row r="718" spans="3:10">
      <c r="C718" s="137"/>
      <c r="D718" s="137"/>
      <c r="E718" s="137"/>
      <c r="J718" s="139"/>
    </row>
    <row r="719" spans="3:10">
      <c r="C719" s="137"/>
      <c r="D719" s="137"/>
      <c r="E719" s="137"/>
      <c r="J719" s="139"/>
    </row>
    <row r="720" spans="3:10">
      <c r="C720" s="137"/>
      <c r="D720" s="137"/>
      <c r="E720" s="137"/>
      <c r="J720" s="139"/>
    </row>
    <row r="721" spans="3:10">
      <c r="C721" s="137"/>
      <c r="D721" s="137"/>
      <c r="E721" s="137"/>
      <c r="J721" s="139"/>
    </row>
    <row r="722" spans="3:10">
      <c r="C722" s="137"/>
      <c r="D722" s="137"/>
      <c r="E722" s="137"/>
      <c r="J722" s="139"/>
    </row>
    <row r="723" spans="3:10">
      <c r="C723" s="137"/>
      <c r="D723" s="137"/>
      <c r="E723" s="137"/>
      <c r="J723" s="139"/>
    </row>
    <row r="724" spans="3:10">
      <c r="C724" s="137"/>
      <c r="D724" s="137"/>
      <c r="E724" s="137"/>
      <c r="J724" s="139"/>
    </row>
    <row r="725" spans="3:10">
      <c r="C725" s="137"/>
      <c r="D725" s="137"/>
      <c r="E725" s="137"/>
      <c r="J725" s="139"/>
    </row>
    <row r="726" spans="3:10">
      <c r="C726" s="137"/>
      <c r="D726" s="137"/>
      <c r="E726" s="137"/>
      <c r="J726" s="139"/>
    </row>
    <row r="727" spans="3:10">
      <c r="C727" s="137"/>
      <c r="D727" s="137"/>
      <c r="E727" s="137"/>
      <c r="J727" s="139"/>
    </row>
    <row r="728" spans="3:10">
      <c r="C728" s="137"/>
      <c r="D728" s="137"/>
      <c r="E728" s="137"/>
      <c r="J728" s="139"/>
    </row>
    <row r="729" spans="3:10">
      <c r="C729" s="137"/>
      <c r="D729" s="137"/>
      <c r="E729" s="137"/>
      <c r="J729" s="139"/>
    </row>
    <row r="730" spans="3:10">
      <c r="C730" s="137"/>
      <c r="D730" s="137"/>
      <c r="E730" s="137"/>
      <c r="J730" s="139"/>
    </row>
    <row r="731" spans="3:10">
      <c r="C731" s="137"/>
      <c r="D731" s="137"/>
      <c r="E731" s="137"/>
      <c r="J731" s="139"/>
    </row>
    <row r="732" spans="3:10">
      <c r="C732" s="137"/>
      <c r="D732" s="137"/>
      <c r="E732" s="137"/>
      <c r="J732" s="139"/>
    </row>
    <row r="733" spans="3:10">
      <c r="C733" s="137"/>
      <c r="D733" s="137"/>
      <c r="E733" s="137"/>
      <c r="J733" s="139"/>
    </row>
    <row r="734" spans="3:10">
      <c r="C734" s="137"/>
      <c r="D734" s="137"/>
      <c r="E734" s="137"/>
      <c r="J734" s="139"/>
    </row>
    <row r="735" spans="3:10">
      <c r="C735" s="137"/>
      <c r="D735" s="137"/>
      <c r="E735" s="137"/>
      <c r="J735" s="139"/>
    </row>
    <row r="736" spans="3:10">
      <c r="C736" s="137"/>
      <c r="D736" s="137"/>
      <c r="E736" s="137"/>
      <c r="J736" s="139"/>
    </row>
    <row r="737" spans="3:10">
      <c r="C737" s="137"/>
      <c r="D737" s="137"/>
      <c r="E737" s="137"/>
      <c r="J737" s="139"/>
    </row>
    <row r="738" spans="3:10">
      <c r="C738" s="137"/>
      <c r="D738" s="137"/>
      <c r="E738" s="137"/>
      <c r="J738" s="139"/>
    </row>
    <row r="739" spans="3:10">
      <c r="C739" s="137"/>
      <c r="D739" s="137"/>
      <c r="E739" s="137"/>
      <c r="J739" s="139"/>
    </row>
    <row r="740" spans="3:10">
      <c r="C740" s="137"/>
      <c r="D740" s="137"/>
      <c r="E740" s="137"/>
      <c r="J740" s="139"/>
    </row>
    <row r="741" spans="3:10">
      <c r="C741" s="137"/>
      <c r="D741" s="137"/>
      <c r="E741" s="137"/>
      <c r="J741" s="139"/>
    </row>
    <row r="742" spans="3:10">
      <c r="C742" s="137"/>
      <c r="D742" s="137"/>
      <c r="E742" s="137"/>
      <c r="J742" s="139"/>
    </row>
    <row r="743" spans="3:10">
      <c r="C743" s="137"/>
      <c r="D743" s="137"/>
      <c r="E743" s="137"/>
      <c r="J743" s="139"/>
    </row>
    <row r="744" spans="3:10">
      <c r="C744" s="137"/>
      <c r="D744" s="137"/>
      <c r="E744" s="137"/>
      <c r="J744" s="139"/>
    </row>
    <row r="745" spans="3:10">
      <c r="C745" s="137"/>
      <c r="D745" s="137"/>
      <c r="E745" s="137"/>
      <c r="J745" s="139"/>
    </row>
    <row r="746" spans="3:10">
      <c r="C746" s="137"/>
      <c r="D746" s="137"/>
      <c r="E746" s="137"/>
      <c r="J746" s="139"/>
    </row>
    <row r="747" spans="3:10">
      <c r="C747" s="137"/>
      <c r="D747" s="137"/>
      <c r="E747" s="137"/>
      <c r="J747" s="139"/>
    </row>
    <row r="748" spans="3:10">
      <c r="C748" s="137"/>
      <c r="D748" s="137"/>
      <c r="E748" s="137"/>
      <c r="J748" s="139"/>
    </row>
    <row r="749" spans="3:10">
      <c r="C749" s="137"/>
      <c r="D749" s="137"/>
      <c r="E749" s="137"/>
      <c r="J749" s="139"/>
    </row>
    <row r="750" spans="3:10">
      <c r="C750" s="137"/>
      <c r="D750" s="137"/>
      <c r="E750" s="137"/>
      <c r="J750" s="139"/>
    </row>
    <row r="751" spans="3:10">
      <c r="C751" s="137"/>
      <c r="D751" s="137"/>
      <c r="E751" s="137"/>
      <c r="J751" s="139"/>
    </row>
    <row r="752" spans="3:10">
      <c r="C752" s="137"/>
      <c r="D752" s="137"/>
      <c r="E752" s="137"/>
      <c r="J752" s="139"/>
    </row>
    <row r="753" spans="3:10">
      <c r="C753" s="137"/>
      <c r="D753" s="137"/>
      <c r="E753" s="137"/>
      <c r="J753" s="139"/>
    </row>
    <row r="754" spans="3:10">
      <c r="C754" s="137"/>
      <c r="D754" s="137"/>
      <c r="E754" s="137"/>
      <c r="J754" s="139"/>
    </row>
    <row r="755" spans="3:10">
      <c r="C755" s="137"/>
      <c r="D755" s="137"/>
      <c r="E755" s="137"/>
      <c r="J755" s="139"/>
    </row>
    <row r="756" spans="3:10">
      <c r="C756" s="137"/>
      <c r="D756" s="137"/>
      <c r="E756" s="137"/>
      <c r="J756" s="139"/>
    </row>
    <row r="757" spans="3:10">
      <c r="C757" s="137"/>
      <c r="D757" s="137"/>
      <c r="E757" s="137"/>
      <c r="J757" s="139"/>
    </row>
    <row r="758" spans="3:10">
      <c r="C758" s="137"/>
      <c r="D758" s="137"/>
      <c r="E758" s="137"/>
      <c r="J758" s="139"/>
    </row>
    <row r="759" spans="3:10">
      <c r="C759" s="137"/>
      <c r="D759" s="137"/>
      <c r="E759" s="137"/>
      <c r="J759" s="139"/>
    </row>
    <row r="760" spans="3:10">
      <c r="C760" s="137"/>
      <c r="D760" s="137"/>
      <c r="E760" s="137"/>
      <c r="J760" s="139"/>
    </row>
    <row r="761" spans="3:10">
      <c r="C761" s="137"/>
      <c r="D761" s="137"/>
      <c r="E761" s="137"/>
      <c r="J761" s="139"/>
    </row>
    <row r="762" spans="3:10">
      <c r="C762" s="137"/>
      <c r="D762" s="137"/>
      <c r="E762" s="137"/>
      <c r="J762" s="139"/>
    </row>
    <row r="763" spans="3:10">
      <c r="C763" s="137"/>
      <c r="D763" s="137"/>
      <c r="E763" s="137"/>
      <c r="J763" s="139"/>
    </row>
    <row r="764" spans="3:10">
      <c r="C764" s="137"/>
      <c r="D764" s="137"/>
      <c r="E764" s="137"/>
      <c r="J764" s="139"/>
    </row>
    <row r="765" spans="3:10">
      <c r="C765" s="137"/>
      <c r="D765" s="137"/>
      <c r="E765" s="137"/>
      <c r="J765" s="139"/>
    </row>
    <row r="766" spans="3:10">
      <c r="C766" s="137"/>
      <c r="D766" s="137"/>
      <c r="E766" s="137"/>
      <c r="J766" s="139"/>
    </row>
    <row r="767" spans="3:10">
      <c r="C767" s="137"/>
      <c r="D767" s="137"/>
      <c r="E767" s="137"/>
      <c r="J767" s="139"/>
    </row>
    <row r="768" spans="3:10">
      <c r="C768" s="137"/>
      <c r="D768" s="137"/>
      <c r="E768" s="137"/>
      <c r="J768" s="139"/>
    </row>
    <row r="769" spans="3:10">
      <c r="C769" s="137"/>
      <c r="D769" s="137"/>
      <c r="E769" s="137"/>
      <c r="J769" s="139"/>
    </row>
    <row r="770" spans="3:10">
      <c r="C770" s="137"/>
      <c r="D770" s="137"/>
      <c r="E770" s="137"/>
      <c r="J770" s="139"/>
    </row>
    <row r="771" spans="3:10">
      <c r="C771" s="137"/>
      <c r="D771" s="137"/>
      <c r="E771" s="137"/>
      <c r="J771" s="139"/>
    </row>
    <row r="772" spans="3:10">
      <c r="C772" s="137"/>
      <c r="D772" s="137"/>
      <c r="E772" s="137"/>
      <c r="J772" s="139"/>
    </row>
    <row r="773" spans="3:10">
      <c r="C773" s="137"/>
      <c r="D773" s="137"/>
      <c r="E773" s="137"/>
      <c r="J773" s="139"/>
    </row>
    <row r="774" spans="3:10">
      <c r="C774" s="137"/>
      <c r="D774" s="137"/>
      <c r="E774" s="137"/>
      <c r="J774" s="139"/>
    </row>
    <row r="775" spans="3:10">
      <c r="C775" s="137"/>
      <c r="D775" s="137"/>
      <c r="E775" s="137"/>
      <c r="J775" s="139"/>
    </row>
    <row r="776" spans="3:10">
      <c r="C776" s="137"/>
      <c r="D776" s="137"/>
      <c r="E776" s="137"/>
      <c r="J776" s="139"/>
    </row>
    <row r="777" spans="3:10">
      <c r="C777" s="137"/>
      <c r="D777" s="137"/>
      <c r="E777" s="137"/>
      <c r="J777" s="139"/>
    </row>
    <row r="778" spans="3:10">
      <c r="C778" s="137"/>
      <c r="D778" s="137"/>
      <c r="E778" s="137"/>
      <c r="J778" s="139"/>
    </row>
    <row r="779" spans="3:10">
      <c r="C779" s="137"/>
      <c r="D779" s="137"/>
      <c r="E779" s="137"/>
      <c r="J779" s="139"/>
    </row>
    <row r="780" spans="3:10">
      <c r="C780" s="137"/>
      <c r="D780" s="137"/>
      <c r="E780" s="137"/>
      <c r="J780" s="139"/>
    </row>
    <row r="781" spans="3:10">
      <c r="C781" s="137"/>
      <c r="D781" s="137"/>
      <c r="E781" s="137"/>
      <c r="J781" s="139"/>
    </row>
    <row r="782" spans="3:10">
      <c r="C782" s="137"/>
      <c r="D782" s="137"/>
      <c r="E782" s="137"/>
      <c r="J782" s="139"/>
    </row>
    <row r="783" spans="3:10">
      <c r="C783" s="137"/>
      <c r="D783" s="137"/>
      <c r="E783" s="137"/>
      <c r="J783" s="139"/>
    </row>
    <row r="784" spans="3:10">
      <c r="C784" s="137"/>
      <c r="D784" s="137"/>
      <c r="E784" s="137"/>
      <c r="J784" s="139"/>
    </row>
    <row r="785" spans="3:10">
      <c r="C785" s="137"/>
      <c r="D785" s="137"/>
      <c r="E785" s="137"/>
      <c r="J785" s="139"/>
    </row>
    <row r="786" spans="3:10">
      <c r="C786" s="137"/>
      <c r="D786" s="137"/>
      <c r="E786" s="137"/>
      <c r="J786" s="139"/>
    </row>
    <row r="787" spans="3:10">
      <c r="C787" s="137"/>
      <c r="D787" s="137"/>
      <c r="E787" s="137"/>
      <c r="J787" s="139"/>
    </row>
    <row r="788" spans="3:10">
      <c r="C788" s="137"/>
      <c r="D788" s="137"/>
      <c r="E788" s="137"/>
      <c r="J788" s="139"/>
    </row>
    <row r="789" spans="3:10">
      <c r="C789" s="137"/>
      <c r="D789" s="137"/>
      <c r="E789" s="137"/>
      <c r="J789" s="139"/>
    </row>
    <row r="790" spans="3:10">
      <c r="C790" s="137"/>
      <c r="D790" s="137"/>
      <c r="E790" s="137"/>
      <c r="J790" s="139"/>
    </row>
    <row r="791" spans="3:10">
      <c r="C791" s="137"/>
      <c r="D791" s="137"/>
      <c r="E791" s="137"/>
      <c r="J791" s="139"/>
    </row>
    <row r="792" spans="3:10">
      <c r="C792" s="137"/>
      <c r="D792" s="137"/>
      <c r="E792" s="137"/>
      <c r="J792" s="139"/>
    </row>
    <row r="793" spans="3:10">
      <c r="C793" s="137"/>
      <c r="D793" s="137"/>
      <c r="E793" s="137"/>
      <c r="J793" s="139"/>
    </row>
    <row r="794" spans="3:10">
      <c r="C794" s="137"/>
      <c r="D794" s="137"/>
      <c r="E794" s="137"/>
      <c r="J794" s="139"/>
    </row>
    <row r="795" spans="3:10">
      <c r="C795" s="137"/>
      <c r="D795" s="137"/>
      <c r="E795" s="137"/>
      <c r="J795" s="139"/>
    </row>
    <row r="796" spans="3:10">
      <c r="C796" s="137"/>
      <c r="D796" s="137"/>
      <c r="E796" s="137"/>
      <c r="J796" s="139"/>
    </row>
    <row r="797" spans="3:10">
      <c r="C797" s="137"/>
      <c r="D797" s="137"/>
      <c r="E797" s="137"/>
      <c r="J797" s="139"/>
    </row>
    <row r="798" spans="3:10">
      <c r="C798" s="137"/>
      <c r="D798" s="137"/>
      <c r="E798" s="137"/>
      <c r="J798" s="139"/>
    </row>
    <row r="799" spans="3:10">
      <c r="C799" s="137"/>
      <c r="D799" s="137"/>
      <c r="E799" s="137"/>
      <c r="J799" s="139"/>
    </row>
    <row r="800" spans="3:10">
      <c r="C800" s="137"/>
      <c r="D800" s="137"/>
      <c r="E800" s="137"/>
      <c r="J800" s="139"/>
    </row>
    <row r="801" spans="3:10">
      <c r="C801" s="137"/>
      <c r="D801" s="137"/>
      <c r="E801" s="137"/>
      <c r="J801" s="139"/>
    </row>
    <row r="802" spans="3:10">
      <c r="C802" s="137"/>
      <c r="D802" s="137"/>
      <c r="E802" s="137"/>
      <c r="J802" s="139"/>
    </row>
    <row r="803" spans="3:10">
      <c r="C803" s="137"/>
      <c r="D803" s="137"/>
      <c r="E803" s="137"/>
      <c r="J803" s="139"/>
    </row>
    <row r="804" spans="3:10">
      <c r="C804" s="137"/>
      <c r="D804" s="137"/>
      <c r="E804" s="137"/>
      <c r="J804" s="139"/>
    </row>
    <row r="805" spans="3:10">
      <c r="C805" s="137"/>
      <c r="D805" s="137"/>
      <c r="E805" s="137"/>
      <c r="J805" s="139"/>
    </row>
    <row r="806" spans="3:10">
      <c r="C806" s="137"/>
      <c r="D806" s="137"/>
      <c r="E806" s="137"/>
      <c r="J806" s="139"/>
    </row>
    <row r="807" spans="3:10">
      <c r="C807" s="137"/>
      <c r="D807" s="137"/>
      <c r="E807" s="137"/>
      <c r="J807" s="139"/>
    </row>
    <row r="808" spans="3:10">
      <c r="C808" s="137"/>
      <c r="D808" s="137"/>
      <c r="E808" s="137"/>
      <c r="J808" s="139"/>
    </row>
    <row r="809" spans="3:10">
      <c r="C809" s="137"/>
      <c r="D809" s="137"/>
      <c r="E809" s="137"/>
      <c r="J809" s="139"/>
    </row>
    <row r="810" spans="3:10">
      <c r="C810" s="137"/>
      <c r="D810" s="137"/>
      <c r="E810" s="137"/>
      <c r="J810" s="139"/>
    </row>
    <row r="811" spans="3:10">
      <c r="C811" s="137"/>
      <c r="D811" s="137"/>
      <c r="E811" s="137"/>
      <c r="J811" s="139"/>
    </row>
    <row r="812" spans="3:10">
      <c r="C812" s="137"/>
      <c r="D812" s="137"/>
      <c r="E812" s="137"/>
      <c r="J812" s="139"/>
    </row>
    <row r="813" spans="3:10">
      <c r="C813" s="137"/>
      <c r="D813" s="137"/>
      <c r="E813" s="137"/>
      <c r="J813" s="139"/>
    </row>
    <row r="814" spans="3:10">
      <c r="C814" s="137"/>
      <c r="D814" s="137"/>
      <c r="E814" s="137"/>
      <c r="J814" s="139"/>
    </row>
    <row r="815" spans="3:10">
      <c r="C815" s="137"/>
      <c r="D815" s="137"/>
      <c r="E815" s="137"/>
      <c r="J815" s="139"/>
    </row>
    <row r="816" spans="3:10">
      <c r="C816" s="137"/>
      <c r="D816" s="137"/>
      <c r="E816" s="137"/>
      <c r="J816" s="139"/>
    </row>
    <row r="817" spans="3:10">
      <c r="C817" s="137"/>
      <c r="D817" s="137"/>
      <c r="E817" s="137"/>
      <c r="J817" s="139"/>
    </row>
    <row r="818" spans="3:10">
      <c r="C818" s="137"/>
      <c r="D818" s="137"/>
      <c r="E818" s="137"/>
      <c r="J818" s="139"/>
    </row>
    <row r="819" spans="3:10">
      <c r="C819" s="137"/>
      <c r="D819" s="137"/>
      <c r="E819" s="137"/>
      <c r="J819" s="139"/>
    </row>
    <row r="820" spans="3:10">
      <c r="C820" s="137"/>
      <c r="D820" s="137"/>
      <c r="E820" s="137"/>
      <c r="J820" s="139"/>
    </row>
    <row r="821" spans="3:10">
      <c r="C821" s="137"/>
      <c r="D821" s="137"/>
      <c r="E821" s="137"/>
      <c r="J821" s="139"/>
    </row>
    <row r="822" spans="3:10">
      <c r="C822" s="137"/>
      <c r="D822" s="137"/>
      <c r="E822" s="137"/>
      <c r="J822" s="139"/>
    </row>
    <row r="823" spans="3:10">
      <c r="C823" s="137"/>
      <c r="D823" s="137"/>
      <c r="E823" s="137"/>
      <c r="J823" s="139"/>
    </row>
    <row r="824" spans="3:10">
      <c r="C824" s="137"/>
      <c r="D824" s="137"/>
      <c r="E824" s="137"/>
      <c r="J824" s="139"/>
    </row>
    <row r="825" spans="3:10">
      <c r="C825" s="137"/>
      <c r="D825" s="137"/>
      <c r="E825" s="137"/>
      <c r="J825" s="139"/>
    </row>
    <row r="826" spans="3:10">
      <c r="C826" s="137"/>
      <c r="D826" s="137"/>
      <c r="E826" s="137"/>
      <c r="J826" s="139"/>
    </row>
    <row r="827" spans="3:10">
      <c r="C827" s="137"/>
      <c r="D827" s="137"/>
      <c r="E827" s="137"/>
      <c r="J827" s="139"/>
    </row>
    <row r="828" spans="3:10">
      <c r="C828" s="137"/>
      <c r="D828" s="137"/>
      <c r="E828" s="137"/>
      <c r="J828" s="139"/>
    </row>
    <row r="829" spans="3:10">
      <c r="C829" s="137"/>
      <c r="D829" s="137"/>
      <c r="E829" s="137"/>
      <c r="J829" s="139"/>
    </row>
    <row r="830" spans="3:10">
      <c r="C830" s="137"/>
      <c r="D830" s="137"/>
      <c r="E830" s="137"/>
      <c r="J830" s="139"/>
    </row>
    <row r="831" spans="3:10">
      <c r="C831" s="137"/>
      <c r="D831" s="137"/>
      <c r="E831" s="137"/>
      <c r="J831" s="139"/>
    </row>
    <row r="832" spans="3:10">
      <c r="C832" s="137"/>
      <c r="D832" s="137"/>
      <c r="E832" s="137"/>
      <c r="J832" s="139"/>
    </row>
    <row r="833" spans="3:10">
      <c r="C833" s="137"/>
      <c r="D833" s="137"/>
      <c r="E833" s="137"/>
      <c r="J833" s="139"/>
    </row>
    <row r="834" spans="3:10">
      <c r="C834" s="137"/>
      <c r="D834" s="137"/>
      <c r="E834" s="137"/>
      <c r="J834" s="139"/>
    </row>
    <row r="835" spans="3:10">
      <c r="C835" s="137"/>
      <c r="D835" s="137"/>
      <c r="E835" s="137"/>
      <c r="J835" s="139"/>
    </row>
    <row r="836" spans="3:10">
      <c r="C836" s="137"/>
      <c r="D836" s="137"/>
      <c r="E836" s="137"/>
      <c r="J836" s="139"/>
    </row>
    <row r="837" spans="3:10">
      <c r="C837" s="137"/>
      <c r="D837" s="137"/>
      <c r="E837" s="137"/>
      <c r="J837" s="139"/>
    </row>
    <row r="838" spans="3:10">
      <c r="C838" s="137"/>
      <c r="D838" s="137"/>
      <c r="E838" s="137"/>
      <c r="J838" s="139"/>
    </row>
    <row r="839" spans="3:10">
      <c r="C839" s="137"/>
      <c r="D839" s="137"/>
      <c r="E839" s="137"/>
      <c r="J839" s="139"/>
    </row>
    <row r="840" spans="3:10">
      <c r="C840" s="137"/>
      <c r="D840" s="137"/>
      <c r="E840" s="137"/>
      <c r="J840" s="139"/>
    </row>
    <row r="841" spans="3:10">
      <c r="C841" s="137"/>
      <c r="D841" s="137"/>
      <c r="E841" s="137"/>
      <c r="J841" s="139"/>
    </row>
    <row r="842" spans="3:10">
      <c r="C842" s="137"/>
      <c r="D842" s="137"/>
      <c r="E842" s="137"/>
      <c r="J842" s="139"/>
    </row>
    <row r="843" spans="3:10">
      <c r="C843" s="137"/>
      <c r="D843" s="137"/>
      <c r="E843" s="137"/>
      <c r="J843" s="139"/>
    </row>
    <row r="844" spans="3:10">
      <c r="C844" s="137"/>
      <c r="D844" s="137"/>
      <c r="E844" s="137"/>
      <c r="J844" s="139"/>
    </row>
    <row r="845" spans="3:10">
      <c r="C845" s="137"/>
      <c r="D845" s="137"/>
      <c r="E845" s="137"/>
      <c r="J845" s="139"/>
    </row>
    <row r="846" spans="3:10">
      <c r="C846" s="137"/>
      <c r="D846" s="137"/>
      <c r="E846" s="137"/>
      <c r="J846" s="139"/>
    </row>
    <row r="847" spans="3:10">
      <c r="C847" s="137"/>
      <c r="D847" s="137"/>
      <c r="E847" s="137"/>
      <c r="J847" s="139"/>
    </row>
    <row r="848" spans="3:10">
      <c r="C848" s="137"/>
      <c r="D848" s="137"/>
      <c r="E848" s="137"/>
      <c r="J848" s="139"/>
    </row>
    <row r="849" spans="3:10">
      <c r="C849" s="137"/>
      <c r="D849" s="137"/>
      <c r="E849" s="137"/>
      <c r="J849" s="139"/>
    </row>
    <row r="850" spans="3:10">
      <c r="C850" s="137"/>
      <c r="D850" s="137"/>
      <c r="E850" s="137"/>
      <c r="J850" s="139"/>
    </row>
    <row r="851" spans="3:10">
      <c r="C851" s="137"/>
      <c r="D851" s="137"/>
      <c r="E851" s="137"/>
      <c r="J851" s="139"/>
    </row>
    <row r="852" spans="3:10">
      <c r="C852" s="137"/>
      <c r="D852" s="137"/>
      <c r="E852" s="137"/>
      <c r="J852" s="139"/>
    </row>
    <row r="853" spans="3:10">
      <c r="C853" s="137"/>
      <c r="D853" s="137"/>
      <c r="E853" s="137"/>
      <c r="J853" s="139"/>
    </row>
    <row r="854" spans="3:10">
      <c r="C854" s="137"/>
      <c r="D854" s="137"/>
      <c r="E854" s="137"/>
      <c r="J854" s="139"/>
    </row>
    <row r="855" spans="3:10">
      <c r="C855" s="137"/>
      <c r="D855" s="137"/>
      <c r="E855" s="137"/>
      <c r="J855" s="139"/>
    </row>
    <row r="856" spans="3:10">
      <c r="C856" s="137"/>
      <c r="D856" s="137"/>
      <c r="E856" s="137"/>
      <c r="J856" s="139"/>
    </row>
    <row r="857" spans="3:10">
      <c r="C857" s="137"/>
      <c r="D857" s="137"/>
      <c r="E857" s="137"/>
      <c r="J857" s="139"/>
    </row>
    <row r="858" spans="3:10">
      <c r="C858" s="137"/>
      <c r="D858" s="137"/>
      <c r="E858" s="137"/>
      <c r="J858" s="139"/>
    </row>
    <row r="859" spans="3:10">
      <c r="C859" s="137"/>
      <c r="D859" s="137"/>
      <c r="E859" s="137"/>
      <c r="J859" s="139"/>
    </row>
    <row r="860" spans="3:10">
      <c r="C860" s="137"/>
      <c r="D860" s="137"/>
      <c r="E860" s="137"/>
      <c r="J860" s="139"/>
    </row>
    <row r="861" spans="3:10">
      <c r="C861" s="137"/>
      <c r="D861" s="137"/>
      <c r="E861" s="137"/>
      <c r="J861" s="139"/>
    </row>
    <row r="862" spans="3:10">
      <c r="C862" s="137"/>
      <c r="D862" s="137"/>
      <c r="E862" s="137"/>
      <c r="J862" s="139"/>
    </row>
    <row r="863" spans="3:10">
      <c r="C863" s="137"/>
      <c r="D863" s="137"/>
      <c r="E863" s="137"/>
      <c r="J863" s="139"/>
    </row>
    <row r="864" spans="3:10">
      <c r="C864" s="137"/>
      <c r="D864" s="137"/>
      <c r="E864" s="137"/>
      <c r="J864" s="139"/>
    </row>
    <row r="865" spans="3:10">
      <c r="C865" s="137"/>
      <c r="D865" s="137"/>
      <c r="E865" s="137"/>
      <c r="J865" s="139"/>
    </row>
    <row r="866" spans="3:10">
      <c r="C866" s="137"/>
      <c r="D866" s="137"/>
      <c r="E866" s="137"/>
      <c r="J866" s="139"/>
    </row>
    <row r="867" spans="3:10">
      <c r="C867" s="137"/>
      <c r="D867" s="137"/>
      <c r="E867" s="137"/>
      <c r="J867" s="139"/>
    </row>
    <row r="868" spans="3:10">
      <c r="C868" s="137"/>
      <c r="D868" s="137"/>
      <c r="E868" s="137"/>
      <c r="J868" s="139"/>
    </row>
    <row r="869" spans="3:10">
      <c r="C869" s="137"/>
      <c r="D869" s="137"/>
      <c r="E869" s="137"/>
      <c r="J869" s="139"/>
    </row>
    <row r="870" spans="3:10">
      <c r="C870" s="137"/>
      <c r="D870" s="137"/>
      <c r="E870" s="137"/>
      <c r="J870" s="139"/>
    </row>
    <row r="871" spans="3:10">
      <c r="C871" s="137"/>
      <c r="D871" s="137"/>
      <c r="E871" s="137"/>
      <c r="J871" s="139"/>
    </row>
    <row r="872" spans="3:10">
      <c r="C872" s="137"/>
      <c r="D872" s="137"/>
      <c r="E872" s="137"/>
      <c r="J872" s="139"/>
    </row>
    <row r="873" spans="3:10">
      <c r="C873" s="137"/>
      <c r="D873" s="137"/>
      <c r="E873" s="137"/>
      <c r="J873" s="139"/>
    </row>
    <row r="874" spans="3:10">
      <c r="C874" s="137"/>
      <c r="D874" s="137"/>
      <c r="E874" s="137"/>
      <c r="J874" s="139"/>
    </row>
    <row r="875" spans="3:10">
      <c r="C875" s="137"/>
      <c r="D875" s="137"/>
      <c r="E875" s="137"/>
      <c r="J875" s="139"/>
    </row>
    <row r="876" spans="3:10">
      <c r="C876" s="137"/>
      <c r="D876" s="137"/>
      <c r="E876" s="137"/>
      <c r="J876" s="139"/>
    </row>
    <row r="877" spans="3:10">
      <c r="C877" s="137"/>
      <c r="D877" s="137"/>
      <c r="E877" s="137"/>
      <c r="J877" s="139"/>
    </row>
    <row r="878" spans="3:10">
      <c r="C878" s="137"/>
      <c r="D878" s="137"/>
      <c r="E878" s="137"/>
      <c r="J878" s="139"/>
    </row>
    <row r="879" spans="3:10">
      <c r="C879" s="137"/>
      <c r="D879" s="137"/>
      <c r="E879" s="137"/>
      <c r="J879" s="139"/>
    </row>
    <row r="880" spans="3:10">
      <c r="C880" s="137"/>
      <c r="D880" s="137"/>
      <c r="E880" s="137"/>
      <c r="J880" s="139"/>
    </row>
    <row r="881" spans="3:10">
      <c r="C881" s="137"/>
      <c r="D881" s="137"/>
      <c r="E881" s="137"/>
      <c r="J881" s="139"/>
    </row>
    <row r="882" spans="3:10">
      <c r="C882" s="137"/>
      <c r="D882" s="137"/>
      <c r="E882" s="137"/>
      <c r="J882" s="139"/>
    </row>
    <row r="883" spans="3:10">
      <c r="C883" s="137"/>
      <c r="D883" s="137"/>
      <c r="E883" s="137"/>
      <c r="J883" s="139"/>
    </row>
    <row r="884" spans="3:10">
      <c r="C884" s="137"/>
      <c r="D884" s="137"/>
      <c r="E884" s="137"/>
      <c r="J884" s="139"/>
    </row>
    <row r="885" spans="3:10">
      <c r="C885" s="137"/>
      <c r="D885" s="137"/>
      <c r="E885" s="137"/>
      <c r="J885" s="139"/>
    </row>
    <row r="886" spans="3:10">
      <c r="C886" s="137"/>
      <c r="D886" s="137"/>
      <c r="E886" s="137"/>
      <c r="J886" s="139"/>
    </row>
    <row r="887" spans="3:10">
      <c r="C887" s="137"/>
      <c r="D887" s="137"/>
      <c r="E887" s="137"/>
      <c r="J887" s="139"/>
    </row>
    <row r="888" spans="3:10">
      <c r="C888" s="137"/>
      <c r="D888" s="137"/>
      <c r="E888" s="137"/>
      <c r="J888" s="139"/>
    </row>
    <row r="889" spans="3:10">
      <c r="C889" s="137"/>
      <c r="D889" s="137"/>
      <c r="E889" s="137"/>
      <c r="J889" s="139"/>
    </row>
    <row r="890" spans="3:10">
      <c r="C890" s="137"/>
      <c r="D890" s="137"/>
      <c r="E890" s="137"/>
      <c r="J890" s="139"/>
    </row>
    <row r="891" spans="3:10">
      <c r="C891" s="137"/>
      <c r="D891" s="137"/>
      <c r="E891" s="137"/>
      <c r="J891" s="139"/>
    </row>
    <row r="892" spans="3:10">
      <c r="C892" s="137"/>
      <c r="D892" s="137"/>
      <c r="E892" s="137"/>
      <c r="J892" s="139"/>
    </row>
    <row r="893" spans="3:10">
      <c r="C893" s="137"/>
      <c r="D893" s="137"/>
      <c r="E893" s="137"/>
      <c r="J893" s="139"/>
    </row>
    <row r="894" spans="3:10">
      <c r="C894" s="137"/>
      <c r="D894" s="137"/>
      <c r="E894" s="137"/>
      <c r="J894" s="139"/>
    </row>
    <row r="895" spans="3:10">
      <c r="C895" s="137"/>
      <c r="D895" s="137"/>
      <c r="E895" s="137"/>
      <c r="J895" s="139"/>
    </row>
    <row r="896" spans="3:10">
      <c r="C896" s="137"/>
      <c r="D896" s="137"/>
      <c r="E896" s="137"/>
      <c r="J896" s="139"/>
    </row>
    <row r="897" spans="3:10">
      <c r="C897" s="137"/>
      <c r="D897" s="137"/>
      <c r="E897" s="137"/>
      <c r="J897" s="139"/>
    </row>
    <row r="898" spans="3:10">
      <c r="C898" s="137"/>
      <c r="D898" s="137"/>
      <c r="E898" s="137"/>
      <c r="J898" s="139"/>
    </row>
    <row r="899" spans="3:10">
      <c r="C899" s="137"/>
      <c r="D899" s="137"/>
      <c r="E899" s="137"/>
      <c r="J899" s="139"/>
    </row>
    <row r="900" spans="3:10">
      <c r="C900" s="137"/>
      <c r="D900" s="137"/>
      <c r="E900" s="137"/>
      <c r="J900" s="139"/>
    </row>
    <row r="901" spans="3:10">
      <c r="C901" s="137"/>
      <c r="D901" s="137"/>
      <c r="E901" s="137"/>
      <c r="J901" s="139"/>
    </row>
    <row r="902" spans="3:10">
      <c r="C902" s="137"/>
      <c r="D902" s="137"/>
      <c r="E902" s="137"/>
      <c r="J902" s="139"/>
    </row>
    <row r="903" spans="3:10">
      <c r="C903" s="137"/>
      <c r="D903" s="137"/>
      <c r="E903" s="137"/>
      <c r="J903" s="139"/>
    </row>
    <row r="904" spans="3:10">
      <c r="C904" s="137"/>
      <c r="D904" s="137"/>
      <c r="E904" s="137"/>
      <c r="J904" s="139"/>
    </row>
    <row r="905" spans="3:10">
      <c r="C905" s="137"/>
      <c r="D905" s="137"/>
      <c r="E905" s="137"/>
      <c r="J905" s="139"/>
    </row>
    <row r="906" spans="3:10">
      <c r="C906" s="137"/>
      <c r="D906" s="137"/>
      <c r="E906" s="137"/>
      <c r="J906" s="139"/>
    </row>
    <row r="907" spans="3:10">
      <c r="C907" s="137"/>
      <c r="D907" s="137"/>
      <c r="E907" s="137"/>
      <c r="J907" s="139"/>
    </row>
    <row r="908" spans="3:10">
      <c r="C908" s="137"/>
      <c r="D908" s="137"/>
      <c r="E908" s="137"/>
      <c r="J908" s="139"/>
    </row>
    <row r="909" spans="3:10">
      <c r="C909" s="137"/>
      <c r="D909" s="137"/>
      <c r="E909" s="137"/>
      <c r="J909" s="139"/>
    </row>
    <row r="910" spans="3:10">
      <c r="C910" s="137"/>
      <c r="D910" s="137"/>
      <c r="E910" s="137"/>
      <c r="J910" s="139"/>
    </row>
    <row r="911" spans="3:10">
      <c r="C911" s="137"/>
      <c r="D911" s="137"/>
      <c r="E911" s="137"/>
      <c r="J911" s="139"/>
    </row>
    <row r="912" spans="3:10">
      <c r="C912" s="137"/>
      <c r="D912" s="137"/>
      <c r="E912" s="137"/>
      <c r="J912" s="139"/>
    </row>
    <row r="913" spans="3:10">
      <c r="C913" s="137"/>
      <c r="D913" s="137"/>
      <c r="E913" s="137"/>
      <c r="J913" s="139"/>
    </row>
    <row r="914" spans="3:10">
      <c r="C914" s="137"/>
      <c r="D914" s="137"/>
      <c r="E914" s="137"/>
      <c r="J914" s="139"/>
    </row>
    <row r="915" spans="3:10">
      <c r="C915" s="137"/>
      <c r="D915" s="137"/>
      <c r="E915" s="137"/>
      <c r="J915" s="139"/>
    </row>
    <row r="916" spans="3:10">
      <c r="C916" s="137"/>
      <c r="D916" s="137"/>
      <c r="E916" s="137"/>
      <c r="J916" s="139"/>
    </row>
    <row r="917" spans="3:10">
      <c r="C917" s="137"/>
      <c r="D917" s="137"/>
      <c r="E917" s="137"/>
      <c r="J917" s="139"/>
    </row>
    <row r="918" spans="3:10">
      <c r="C918" s="137"/>
      <c r="D918" s="137"/>
      <c r="E918" s="137"/>
      <c r="J918" s="139"/>
    </row>
    <row r="919" spans="3:10">
      <c r="C919" s="137"/>
      <c r="D919" s="137"/>
      <c r="E919" s="137"/>
      <c r="J919" s="139"/>
    </row>
    <row r="920" spans="3:10">
      <c r="C920" s="137"/>
      <c r="D920" s="137"/>
      <c r="E920" s="137"/>
      <c r="J920" s="139"/>
    </row>
    <row r="921" spans="3:10">
      <c r="C921" s="137"/>
      <c r="D921" s="137"/>
      <c r="E921" s="137"/>
      <c r="J921" s="139"/>
    </row>
    <row r="922" spans="3:10">
      <c r="C922" s="137"/>
      <c r="D922" s="137"/>
      <c r="E922" s="137"/>
      <c r="J922" s="139"/>
    </row>
    <row r="923" spans="3:10">
      <c r="C923" s="137"/>
      <c r="D923" s="137"/>
      <c r="E923" s="137"/>
      <c r="J923" s="139"/>
    </row>
    <row r="924" spans="3:10">
      <c r="C924" s="137"/>
      <c r="D924" s="137"/>
      <c r="E924" s="137"/>
      <c r="J924" s="139"/>
    </row>
    <row r="925" spans="3:10">
      <c r="C925" s="137"/>
      <c r="D925" s="137"/>
      <c r="E925" s="137"/>
      <c r="J925" s="139"/>
    </row>
    <row r="926" spans="3:10">
      <c r="C926" s="137"/>
      <c r="D926" s="137"/>
      <c r="E926" s="137"/>
      <c r="J926" s="139"/>
    </row>
    <row r="927" spans="3:10">
      <c r="C927" s="137"/>
      <c r="D927" s="137"/>
      <c r="E927" s="137"/>
      <c r="J927" s="139"/>
    </row>
    <row r="928" spans="3:10">
      <c r="C928" s="137"/>
      <c r="D928" s="137"/>
      <c r="E928" s="137"/>
      <c r="J928" s="139"/>
    </row>
    <row r="929" spans="3:10">
      <c r="C929" s="137"/>
      <c r="D929" s="137"/>
      <c r="E929" s="137"/>
      <c r="J929" s="139"/>
    </row>
    <row r="930" spans="3:10">
      <c r="C930" s="137"/>
      <c r="D930" s="137"/>
      <c r="E930" s="137"/>
      <c r="J930" s="139"/>
    </row>
    <row r="931" spans="3:10">
      <c r="C931" s="137"/>
      <c r="D931" s="137"/>
      <c r="E931" s="137"/>
      <c r="J931" s="139"/>
    </row>
    <row r="932" spans="3:10">
      <c r="C932" s="137"/>
      <c r="D932" s="137"/>
      <c r="E932" s="137"/>
      <c r="J932" s="139"/>
    </row>
    <row r="933" spans="3:10">
      <c r="C933" s="137"/>
      <c r="D933" s="137"/>
      <c r="E933" s="137"/>
      <c r="J933" s="139"/>
    </row>
    <row r="934" spans="3:10">
      <c r="C934" s="137"/>
      <c r="D934" s="137"/>
      <c r="E934" s="137"/>
      <c r="J934" s="139"/>
    </row>
    <row r="935" spans="3:10">
      <c r="C935" s="137"/>
      <c r="D935" s="137"/>
      <c r="E935" s="137"/>
      <c r="J935" s="139"/>
    </row>
    <row r="936" spans="3:10">
      <c r="C936" s="137"/>
      <c r="D936" s="137"/>
      <c r="E936" s="137"/>
      <c r="J936" s="139"/>
    </row>
    <row r="937" spans="3:10">
      <c r="C937" s="137"/>
      <c r="D937" s="137"/>
      <c r="E937" s="137"/>
      <c r="J937" s="139"/>
    </row>
    <row r="938" spans="3:10">
      <c r="C938" s="137"/>
      <c r="D938" s="137"/>
      <c r="E938" s="137"/>
      <c r="J938" s="139"/>
    </row>
    <row r="939" spans="3:10">
      <c r="C939" s="137"/>
      <c r="D939" s="137"/>
      <c r="E939" s="137"/>
      <c r="J939" s="139"/>
    </row>
    <row r="940" spans="3:10">
      <c r="C940" s="137"/>
      <c r="D940" s="137"/>
      <c r="E940" s="137"/>
      <c r="J940" s="139"/>
    </row>
    <row r="941" spans="3:10">
      <c r="C941" s="137"/>
      <c r="D941" s="137"/>
      <c r="E941" s="137"/>
      <c r="J941" s="139"/>
    </row>
    <row r="942" spans="3:10">
      <c r="C942" s="137"/>
      <c r="D942" s="137"/>
      <c r="E942" s="137"/>
      <c r="J942" s="139"/>
    </row>
    <row r="943" spans="3:10">
      <c r="C943" s="137"/>
      <c r="D943" s="137"/>
      <c r="E943" s="137"/>
      <c r="J943" s="139"/>
    </row>
    <row r="944" spans="3:10">
      <c r="C944" s="137"/>
      <c r="D944" s="137"/>
      <c r="E944" s="137"/>
      <c r="J944" s="139"/>
    </row>
    <row r="945" spans="3:10">
      <c r="C945" s="137"/>
      <c r="D945" s="137"/>
      <c r="E945" s="137"/>
      <c r="J945" s="139"/>
    </row>
    <row r="946" spans="3:10">
      <c r="C946" s="137"/>
      <c r="D946" s="137"/>
      <c r="E946" s="137"/>
      <c r="J946" s="139"/>
    </row>
    <row r="947" spans="3:10">
      <c r="C947" s="137"/>
      <c r="D947" s="137"/>
      <c r="E947" s="137"/>
      <c r="J947" s="139"/>
    </row>
    <row r="948" spans="3:10">
      <c r="C948" s="137"/>
      <c r="D948" s="137"/>
      <c r="E948" s="137"/>
      <c r="J948" s="139"/>
    </row>
    <row r="949" spans="3:10">
      <c r="C949" s="137"/>
      <c r="D949" s="137"/>
      <c r="E949" s="137"/>
      <c r="J949" s="139"/>
    </row>
    <row r="950" spans="3:10">
      <c r="C950" s="137"/>
      <c r="D950" s="137"/>
      <c r="E950" s="137"/>
      <c r="J950" s="139"/>
    </row>
    <row r="951" spans="3:10">
      <c r="C951" s="137"/>
      <c r="D951" s="137"/>
      <c r="E951" s="137"/>
      <c r="J951" s="139"/>
    </row>
    <row r="952" spans="3:10">
      <c r="C952" s="137"/>
      <c r="D952" s="137"/>
      <c r="E952" s="137"/>
      <c r="J952" s="139"/>
    </row>
    <row r="953" spans="3:10">
      <c r="C953" s="137"/>
      <c r="D953" s="137"/>
      <c r="E953" s="137"/>
      <c r="J953" s="139"/>
    </row>
    <row r="954" spans="3:10">
      <c r="C954" s="137"/>
      <c r="D954" s="137"/>
      <c r="E954" s="137"/>
      <c r="J954" s="139"/>
    </row>
    <row r="955" spans="3:10">
      <c r="C955" s="137"/>
      <c r="D955" s="137"/>
      <c r="E955" s="137"/>
      <c r="J955" s="139"/>
    </row>
    <row r="956" spans="3:10">
      <c r="C956" s="137"/>
      <c r="D956" s="137"/>
      <c r="E956" s="137"/>
      <c r="J956" s="139"/>
    </row>
    <row r="957" spans="3:10">
      <c r="C957" s="137"/>
      <c r="D957" s="137"/>
      <c r="E957" s="137"/>
      <c r="J957" s="139"/>
    </row>
    <row r="958" spans="3:10">
      <c r="C958" s="137"/>
      <c r="D958" s="137"/>
      <c r="E958" s="137"/>
      <c r="J958" s="139"/>
    </row>
    <row r="959" spans="3:10">
      <c r="C959" s="137"/>
      <c r="D959" s="137"/>
      <c r="E959" s="137"/>
      <c r="J959" s="139"/>
    </row>
    <row r="960" spans="3:10">
      <c r="C960" s="137"/>
      <c r="D960" s="137"/>
      <c r="E960" s="137"/>
      <c r="J960" s="139"/>
    </row>
    <row r="961" spans="3:10">
      <c r="C961" s="137"/>
      <c r="D961" s="137"/>
      <c r="E961" s="137"/>
      <c r="J961" s="139"/>
    </row>
    <row r="962" spans="3:10">
      <c r="C962" s="137"/>
      <c r="D962" s="137"/>
      <c r="E962" s="137"/>
      <c r="J962" s="139"/>
    </row>
    <row r="963" spans="3:10">
      <c r="C963" s="137"/>
      <c r="D963" s="137"/>
      <c r="E963" s="137"/>
      <c r="J963" s="139"/>
    </row>
    <row r="964" spans="3:10">
      <c r="C964" s="137"/>
      <c r="D964" s="137"/>
      <c r="E964" s="137"/>
      <c r="J964" s="139"/>
    </row>
    <row r="965" spans="3:10">
      <c r="C965" s="137"/>
      <c r="D965" s="137"/>
      <c r="E965" s="137"/>
      <c r="J965" s="139"/>
    </row>
    <row r="966" spans="3:10">
      <c r="C966" s="137"/>
      <c r="D966" s="137"/>
      <c r="E966" s="137"/>
      <c r="J966" s="139"/>
    </row>
    <row r="967" spans="3:10">
      <c r="C967" s="137"/>
      <c r="D967" s="137"/>
      <c r="E967" s="137"/>
      <c r="J967" s="139"/>
    </row>
    <row r="968" spans="3:10">
      <c r="C968" s="137"/>
      <c r="D968" s="137"/>
      <c r="E968" s="137"/>
      <c r="J968" s="139"/>
    </row>
    <row r="969" spans="3:10">
      <c r="C969" s="137"/>
      <c r="D969" s="137"/>
      <c r="E969" s="137"/>
      <c r="J969" s="139"/>
    </row>
    <row r="970" spans="3:10">
      <c r="C970" s="137"/>
      <c r="D970" s="137"/>
      <c r="E970" s="137"/>
      <c r="J970" s="139"/>
    </row>
    <row r="971" spans="3:10">
      <c r="C971" s="137"/>
      <c r="D971" s="137"/>
      <c r="E971" s="137"/>
      <c r="J971" s="139"/>
    </row>
    <row r="972" spans="3:10">
      <c r="C972" s="137"/>
      <c r="D972" s="137"/>
      <c r="E972" s="137"/>
      <c r="J972" s="139"/>
    </row>
    <row r="973" spans="3:10">
      <c r="C973" s="137"/>
      <c r="D973" s="137"/>
      <c r="E973" s="137"/>
      <c r="J973" s="139"/>
    </row>
    <row r="974" spans="3:10">
      <c r="C974" s="137"/>
      <c r="D974" s="137"/>
      <c r="E974" s="137"/>
      <c r="J974" s="139"/>
    </row>
    <row r="975" spans="3:10">
      <c r="C975" s="137"/>
      <c r="D975" s="137"/>
      <c r="E975" s="137"/>
      <c r="J975" s="139"/>
    </row>
    <row r="976" spans="3:10">
      <c r="C976" s="137"/>
      <c r="D976" s="137"/>
      <c r="E976" s="137"/>
      <c r="J976" s="139"/>
    </row>
    <row r="977" spans="3:10">
      <c r="C977" s="137"/>
      <c r="D977" s="137"/>
      <c r="E977" s="137"/>
      <c r="J977" s="139"/>
    </row>
    <row r="978" spans="3:10">
      <c r="C978" s="137"/>
      <c r="D978" s="137"/>
      <c r="E978" s="137"/>
      <c r="J978" s="139"/>
    </row>
    <row r="979" spans="3:10">
      <c r="C979" s="137"/>
      <c r="D979" s="137"/>
      <c r="E979" s="137"/>
      <c r="J979" s="139"/>
    </row>
    <row r="980" spans="3:10">
      <c r="C980" s="137"/>
      <c r="D980" s="137"/>
      <c r="E980" s="137"/>
      <c r="J980" s="139"/>
    </row>
    <row r="981" spans="3:10">
      <c r="C981" s="137"/>
      <c r="D981" s="137"/>
      <c r="E981" s="137"/>
      <c r="J981" s="139"/>
    </row>
    <row r="982" spans="3:10">
      <c r="C982" s="137"/>
      <c r="D982" s="137"/>
      <c r="E982" s="137"/>
      <c r="J982" s="139"/>
    </row>
    <row r="983" spans="3:10">
      <c r="C983" s="137"/>
      <c r="D983" s="137"/>
      <c r="E983" s="137"/>
      <c r="J983" s="139"/>
    </row>
    <row r="984" spans="3:10">
      <c r="C984" s="137"/>
      <c r="D984" s="137"/>
      <c r="E984" s="137"/>
      <c r="J984" s="139"/>
    </row>
    <row r="985" spans="3:10">
      <c r="C985" s="137"/>
      <c r="D985" s="137"/>
      <c r="E985" s="137"/>
      <c r="J985" s="139"/>
    </row>
    <row r="986" spans="3:10">
      <c r="C986" s="137"/>
      <c r="D986" s="137"/>
      <c r="E986" s="137"/>
      <c r="J986" s="139"/>
    </row>
    <row r="987" spans="3:10">
      <c r="C987" s="137"/>
      <c r="D987" s="137"/>
      <c r="E987" s="137"/>
      <c r="J987" s="139"/>
    </row>
    <row r="988" spans="3:10">
      <c r="C988" s="137"/>
      <c r="D988" s="137"/>
      <c r="E988" s="137"/>
      <c r="J988" s="139"/>
    </row>
    <row r="989" spans="3:10">
      <c r="C989" s="137"/>
      <c r="D989" s="137"/>
      <c r="E989" s="137"/>
      <c r="J989" s="139"/>
    </row>
    <row r="990" spans="3:10">
      <c r="C990" s="137"/>
      <c r="D990" s="137"/>
      <c r="E990" s="137"/>
      <c r="J990" s="139"/>
    </row>
    <row r="991" spans="3:10">
      <c r="C991" s="137"/>
      <c r="D991" s="137"/>
      <c r="E991" s="137"/>
      <c r="J991" s="139"/>
    </row>
    <row r="992" spans="3:10">
      <c r="C992" s="137"/>
      <c r="D992" s="137"/>
      <c r="E992" s="137"/>
      <c r="J992" s="139"/>
    </row>
    <row r="993" spans="3:10">
      <c r="C993" s="137"/>
      <c r="D993" s="137"/>
      <c r="E993" s="137"/>
      <c r="J993" s="139"/>
    </row>
    <row r="994" spans="3:10">
      <c r="C994" s="137"/>
      <c r="D994" s="137"/>
      <c r="E994" s="137"/>
      <c r="J994" s="139"/>
    </row>
    <row r="995" spans="3:10">
      <c r="C995" s="137"/>
      <c r="D995" s="137"/>
      <c r="E995" s="137"/>
      <c r="J995" s="139"/>
    </row>
    <row r="996" spans="3:10">
      <c r="C996" s="137"/>
      <c r="D996" s="137"/>
      <c r="E996" s="137"/>
      <c r="J996" s="139"/>
    </row>
    <row r="997" spans="3:10">
      <c r="C997" s="137"/>
      <c r="D997" s="137"/>
      <c r="E997" s="137"/>
      <c r="J997" s="139"/>
    </row>
    <row r="998" spans="3:10">
      <c r="C998" s="137"/>
      <c r="D998" s="137"/>
      <c r="E998" s="137"/>
      <c r="J998" s="139"/>
    </row>
    <row r="999" spans="3:10">
      <c r="C999" s="137"/>
      <c r="D999" s="137"/>
      <c r="E999" s="137"/>
      <c r="J999" s="139"/>
    </row>
    <row r="1000" spans="3:10">
      <c r="C1000" s="137"/>
      <c r="D1000" s="137"/>
      <c r="E1000" s="137"/>
      <c r="J1000" s="139"/>
    </row>
    <row r="1001" spans="3:10">
      <c r="C1001" s="137"/>
      <c r="D1001" s="137"/>
      <c r="E1001" s="137"/>
      <c r="J1001" s="139"/>
    </row>
    <row r="1002" spans="3:10">
      <c r="C1002" s="137"/>
      <c r="D1002" s="137"/>
      <c r="E1002" s="137"/>
      <c r="J1002" s="139"/>
    </row>
    <row r="1003" spans="3:10">
      <c r="C1003" s="137"/>
      <c r="D1003" s="137"/>
      <c r="E1003" s="137"/>
      <c r="J1003" s="139"/>
    </row>
    <row r="1004" spans="3:10">
      <c r="C1004" s="137"/>
      <c r="D1004" s="137"/>
      <c r="E1004" s="137"/>
      <c r="J1004" s="139"/>
    </row>
    <row r="1005" spans="3:10">
      <c r="C1005" s="137"/>
      <c r="D1005" s="137"/>
      <c r="E1005" s="137"/>
      <c r="J1005" s="139"/>
    </row>
    <row r="1006" spans="3:10">
      <c r="C1006" s="137"/>
      <c r="D1006" s="137"/>
      <c r="E1006" s="137"/>
      <c r="J1006" s="139"/>
    </row>
    <row r="1007" spans="3:10">
      <c r="C1007" s="137"/>
      <c r="D1007" s="137"/>
      <c r="E1007" s="137"/>
      <c r="J1007" s="139"/>
    </row>
    <row r="1008" spans="3:10">
      <c r="C1008" s="137"/>
      <c r="D1008" s="137"/>
      <c r="E1008" s="137"/>
      <c r="J1008" s="139"/>
    </row>
    <row r="1009" spans="3:10">
      <c r="C1009" s="137"/>
      <c r="D1009" s="137"/>
      <c r="E1009" s="137"/>
      <c r="J1009" s="139"/>
    </row>
    <row r="1010" spans="3:10">
      <c r="C1010" s="137"/>
      <c r="D1010" s="137"/>
      <c r="E1010" s="137"/>
      <c r="J1010" s="139"/>
    </row>
    <row r="1011" spans="3:10">
      <c r="C1011" s="137"/>
      <c r="D1011" s="137"/>
      <c r="E1011" s="137"/>
      <c r="J1011" s="139"/>
    </row>
    <row r="1012" spans="3:10">
      <c r="C1012" s="137"/>
      <c r="D1012" s="137"/>
      <c r="E1012" s="137"/>
      <c r="J1012" s="139"/>
    </row>
    <row r="1013" spans="3:10">
      <c r="C1013" s="137"/>
      <c r="D1013" s="137"/>
      <c r="E1013" s="137"/>
      <c r="J1013" s="139"/>
    </row>
    <row r="1014" spans="3:10">
      <c r="C1014" s="137"/>
      <c r="D1014" s="137"/>
      <c r="E1014" s="137"/>
      <c r="J1014" s="139"/>
    </row>
    <row r="1015" spans="3:10">
      <c r="C1015" s="137"/>
      <c r="D1015" s="137"/>
      <c r="E1015" s="137"/>
      <c r="J1015" s="139"/>
    </row>
    <row r="1016" spans="3:10">
      <c r="C1016" s="137"/>
      <c r="D1016" s="137"/>
      <c r="E1016" s="137"/>
      <c r="J1016" s="139"/>
    </row>
    <row r="1017" spans="3:10">
      <c r="C1017" s="137"/>
      <c r="D1017" s="137"/>
      <c r="E1017" s="137"/>
      <c r="J1017" s="139"/>
    </row>
    <row r="1018" spans="3:10">
      <c r="C1018" s="137"/>
      <c r="D1018" s="137"/>
      <c r="E1018" s="137"/>
      <c r="J1018" s="139"/>
    </row>
    <row r="1019" spans="3:10">
      <c r="C1019" s="137"/>
      <c r="D1019" s="137"/>
      <c r="E1019" s="137"/>
      <c r="J1019" s="139"/>
    </row>
    <row r="1020" spans="3:10">
      <c r="C1020" s="137"/>
      <c r="D1020" s="137"/>
      <c r="E1020" s="137"/>
      <c r="J1020" s="139"/>
    </row>
    <row r="1021" spans="3:10">
      <c r="C1021" s="137"/>
      <c r="D1021" s="137"/>
      <c r="E1021" s="137"/>
      <c r="J1021" s="139"/>
    </row>
    <row r="1022" spans="3:10">
      <c r="C1022" s="137"/>
      <c r="D1022" s="137"/>
      <c r="E1022" s="137"/>
      <c r="J1022" s="139"/>
    </row>
    <row r="1023" spans="3:10">
      <c r="C1023" s="137"/>
      <c r="D1023" s="137"/>
      <c r="E1023" s="137"/>
      <c r="J1023" s="139"/>
    </row>
    <row r="1024" spans="3:10">
      <c r="C1024" s="137"/>
      <c r="D1024" s="137"/>
      <c r="E1024" s="137"/>
      <c r="J1024" s="139"/>
    </row>
    <row r="1025" spans="3:10">
      <c r="C1025" s="137"/>
      <c r="D1025" s="137"/>
      <c r="E1025" s="137"/>
      <c r="J1025" s="139"/>
    </row>
    <row r="1026" spans="3:10">
      <c r="C1026" s="137"/>
      <c r="D1026" s="137"/>
      <c r="E1026" s="137"/>
      <c r="J1026" s="139"/>
    </row>
    <row r="1027" spans="3:10">
      <c r="C1027" s="137"/>
      <c r="D1027" s="137"/>
      <c r="E1027" s="137"/>
      <c r="J1027" s="139"/>
    </row>
    <row r="1028" spans="3:10">
      <c r="C1028" s="137"/>
      <c r="D1028" s="137"/>
      <c r="E1028" s="137"/>
      <c r="J1028" s="139"/>
    </row>
    <row r="1029" spans="3:10">
      <c r="C1029" s="137"/>
      <c r="D1029" s="137"/>
      <c r="E1029" s="137"/>
      <c r="J1029" s="139"/>
    </row>
    <row r="1030" spans="3:10">
      <c r="C1030" s="137"/>
      <c r="D1030" s="137"/>
      <c r="E1030" s="137"/>
      <c r="J1030" s="139"/>
    </row>
    <row r="1031" spans="3:10">
      <c r="C1031" s="137"/>
      <c r="D1031" s="137"/>
      <c r="E1031" s="137"/>
      <c r="J1031" s="139"/>
    </row>
    <row r="1032" spans="3:10">
      <c r="C1032" s="137"/>
      <c r="D1032" s="137"/>
      <c r="E1032" s="137"/>
      <c r="J1032" s="139"/>
    </row>
    <row r="1033" spans="3:10">
      <c r="C1033" s="137"/>
      <c r="D1033" s="137"/>
      <c r="E1033" s="137"/>
      <c r="J1033" s="139"/>
    </row>
    <row r="1034" spans="3:10">
      <c r="C1034" s="137"/>
      <c r="D1034" s="137"/>
      <c r="E1034" s="137"/>
      <c r="J1034" s="139"/>
    </row>
    <row r="1035" spans="3:10">
      <c r="C1035" s="137"/>
      <c r="D1035" s="137"/>
      <c r="E1035" s="137"/>
      <c r="J1035" s="139"/>
    </row>
    <row r="1036" spans="3:10">
      <c r="C1036" s="137"/>
      <c r="D1036" s="137"/>
      <c r="E1036" s="137"/>
      <c r="J1036" s="139"/>
    </row>
    <row r="1037" spans="3:10">
      <c r="C1037" s="137"/>
      <c r="D1037" s="137"/>
      <c r="E1037" s="137"/>
      <c r="J1037" s="139"/>
    </row>
    <row r="1038" spans="3:10">
      <c r="C1038" s="137"/>
      <c r="D1038" s="137"/>
      <c r="E1038" s="137"/>
      <c r="J1038" s="139"/>
    </row>
    <row r="1039" spans="3:10">
      <c r="C1039" s="137"/>
      <c r="D1039" s="137"/>
      <c r="E1039" s="137"/>
      <c r="J1039" s="139"/>
    </row>
    <row r="1040" spans="3:10">
      <c r="C1040" s="137"/>
      <c r="D1040" s="137"/>
      <c r="E1040" s="137"/>
      <c r="J1040" s="139"/>
    </row>
    <row r="1041" spans="3:10">
      <c r="C1041" s="137"/>
      <c r="D1041" s="137"/>
      <c r="E1041" s="137"/>
      <c r="J1041" s="139"/>
    </row>
    <row r="1042" spans="3:10">
      <c r="C1042" s="137"/>
      <c r="D1042" s="137"/>
      <c r="E1042" s="137"/>
      <c r="J1042" s="139"/>
    </row>
    <row r="1043" spans="3:10">
      <c r="C1043" s="137"/>
      <c r="D1043" s="137"/>
      <c r="E1043" s="137"/>
      <c r="J1043" s="139"/>
    </row>
    <row r="1044" spans="3:10">
      <c r="C1044" s="137"/>
      <c r="D1044" s="137"/>
      <c r="E1044" s="137"/>
      <c r="J1044" s="139"/>
    </row>
    <row r="1045" spans="3:10">
      <c r="C1045" s="137"/>
      <c r="D1045" s="137"/>
      <c r="E1045" s="137"/>
      <c r="J1045" s="139"/>
    </row>
    <row r="1046" spans="3:10">
      <c r="C1046" s="137"/>
      <c r="D1046" s="137"/>
      <c r="E1046" s="137"/>
      <c r="J1046" s="139"/>
    </row>
    <row r="1047" spans="3:10">
      <c r="C1047" s="137"/>
      <c r="D1047" s="137"/>
      <c r="E1047" s="137"/>
      <c r="J1047" s="139"/>
    </row>
    <row r="1048" spans="3:10">
      <c r="C1048" s="137"/>
      <c r="D1048" s="137"/>
      <c r="E1048" s="137"/>
      <c r="J1048" s="139"/>
    </row>
    <row r="1049" spans="3:10">
      <c r="C1049" s="137"/>
      <c r="D1049" s="137"/>
      <c r="E1049" s="137"/>
      <c r="J1049" s="139"/>
    </row>
    <row r="1050" spans="3:10">
      <c r="C1050" s="137"/>
      <c r="D1050" s="137"/>
      <c r="E1050" s="137"/>
      <c r="J1050" s="139"/>
    </row>
    <row r="1051" spans="3:10">
      <c r="C1051" s="137"/>
      <c r="D1051" s="137"/>
      <c r="E1051" s="137"/>
      <c r="J1051" s="139"/>
    </row>
    <row r="1052" spans="3:10">
      <c r="C1052" s="137"/>
      <c r="D1052" s="137"/>
      <c r="E1052" s="137"/>
      <c r="J1052" s="139"/>
    </row>
    <row r="1053" spans="3:10">
      <c r="C1053" s="137"/>
      <c r="D1053" s="137"/>
      <c r="E1053" s="137"/>
      <c r="J1053" s="139"/>
    </row>
    <row r="1054" spans="3:10">
      <c r="C1054" s="137"/>
      <c r="D1054" s="137"/>
      <c r="E1054" s="137"/>
      <c r="J1054" s="139"/>
    </row>
    <row r="1055" spans="3:10">
      <c r="C1055" s="137"/>
      <c r="D1055" s="137"/>
      <c r="E1055" s="137"/>
      <c r="J1055" s="139"/>
    </row>
    <row r="1056" spans="3:10">
      <c r="C1056" s="137"/>
      <c r="D1056" s="137"/>
      <c r="E1056" s="137"/>
      <c r="J1056" s="139"/>
    </row>
    <row r="1057" spans="3:10">
      <c r="C1057" s="137"/>
      <c r="D1057" s="137"/>
      <c r="E1057" s="137"/>
      <c r="J1057" s="139"/>
    </row>
    <row r="1058" spans="3:10">
      <c r="C1058" s="137"/>
      <c r="D1058" s="137"/>
      <c r="E1058" s="137"/>
      <c r="J1058" s="139"/>
    </row>
    <row r="1059" spans="3:10">
      <c r="C1059" s="137"/>
      <c r="D1059" s="137"/>
      <c r="E1059" s="137"/>
      <c r="J1059" s="139"/>
    </row>
    <row r="1060" spans="3:10">
      <c r="C1060" s="137"/>
      <c r="D1060" s="137"/>
      <c r="E1060" s="137"/>
      <c r="J1060" s="139"/>
    </row>
    <row r="1061" spans="3:10">
      <c r="C1061" s="137"/>
      <c r="D1061" s="137"/>
      <c r="E1061" s="137"/>
      <c r="J1061" s="139"/>
    </row>
    <row r="1062" spans="3:10">
      <c r="C1062" s="137"/>
      <c r="D1062" s="137"/>
      <c r="E1062" s="137"/>
      <c r="J1062" s="139"/>
    </row>
    <row r="1063" spans="3:10">
      <c r="C1063" s="137"/>
      <c r="D1063" s="137"/>
      <c r="E1063" s="137"/>
      <c r="J1063" s="139"/>
    </row>
    <row r="1064" spans="3:10">
      <c r="C1064" s="137"/>
      <c r="D1064" s="137"/>
      <c r="E1064" s="137"/>
      <c r="J1064" s="139"/>
    </row>
    <row r="1065" spans="3:10">
      <c r="C1065" s="137"/>
      <c r="D1065" s="137"/>
      <c r="E1065" s="137"/>
      <c r="J1065" s="139"/>
    </row>
    <row r="1066" spans="3:10">
      <c r="C1066" s="137"/>
      <c r="D1066" s="137"/>
      <c r="E1066" s="137"/>
      <c r="J1066" s="139"/>
    </row>
    <row r="1067" spans="3:10">
      <c r="C1067" s="137"/>
      <c r="D1067" s="137"/>
      <c r="E1067" s="137"/>
      <c r="J1067" s="139"/>
    </row>
    <row r="1068" spans="3:10">
      <c r="C1068" s="137"/>
      <c r="D1068" s="137"/>
      <c r="E1068" s="137"/>
      <c r="J1068" s="139"/>
    </row>
    <row r="1069" spans="3:10">
      <c r="C1069" s="137"/>
      <c r="D1069" s="137"/>
      <c r="E1069" s="137"/>
      <c r="J1069" s="139"/>
    </row>
    <row r="1070" spans="3:10">
      <c r="C1070" s="137"/>
      <c r="D1070" s="137"/>
      <c r="E1070" s="137"/>
      <c r="J1070" s="139"/>
    </row>
    <row r="1071" spans="3:10">
      <c r="C1071" s="137"/>
      <c r="D1071" s="137"/>
      <c r="E1071" s="137"/>
      <c r="J1071" s="139"/>
    </row>
    <row r="1072" spans="3:10">
      <c r="C1072" s="137"/>
      <c r="D1072" s="137"/>
      <c r="E1072" s="137"/>
      <c r="J1072" s="139"/>
    </row>
    <row r="1073" spans="3:10">
      <c r="C1073" s="137"/>
      <c r="D1073" s="137"/>
      <c r="E1073" s="137"/>
      <c r="J1073" s="139"/>
    </row>
    <row r="1074" spans="3:10">
      <c r="C1074" s="137"/>
      <c r="D1074" s="137"/>
      <c r="E1074" s="137"/>
      <c r="J1074" s="139"/>
    </row>
    <row r="1075" spans="3:10">
      <c r="C1075" s="137"/>
      <c r="D1075" s="137"/>
      <c r="E1075" s="137"/>
      <c r="J1075" s="139"/>
    </row>
    <row r="1076" spans="3:10">
      <c r="C1076" s="137"/>
      <c r="D1076" s="137"/>
      <c r="E1076" s="137"/>
      <c r="J1076" s="139"/>
    </row>
    <row r="1077" spans="3:10">
      <c r="C1077" s="137"/>
      <c r="D1077" s="137"/>
      <c r="E1077" s="137"/>
      <c r="J1077" s="139"/>
    </row>
    <row r="1078" spans="3:10">
      <c r="C1078" s="137"/>
      <c r="D1078" s="137"/>
      <c r="E1078" s="137"/>
      <c r="J1078" s="139"/>
    </row>
    <row r="1079" spans="3:10">
      <c r="C1079" s="137"/>
      <c r="D1079" s="137"/>
      <c r="E1079" s="137"/>
      <c r="J1079" s="139"/>
    </row>
    <row r="1080" spans="3:10">
      <c r="C1080" s="137"/>
      <c r="D1080" s="137"/>
      <c r="E1080" s="137"/>
      <c r="J1080" s="139"/>
    </row>
    <row r="1081" spans="3:10">
      <c r="C1081" s="137"/>
      <c r="D1081" s="137"/>
      <c r="E1081" s="137"/>
      <c r="J1081" s="139"/>
    </row>
    <row r="1082" spans="3:10">
      <c r="C1082" s="137"/>
      <c r="D1082" s="137"/>
      <c r="E1082" s="137"/>
      <c r="J1082" s="139"/>
    </row>
    <row r="1083" spans="3:10">
      <c r="C1083" s="137"/>
      <c r="D1083" s="137"/>
      <c r="E1083" s="137"/>
      <c r="J1083" s="139"/>
    </row>
    <row r="1084" spans="3:10">
      <c r="C1084" s="137"/>
      <c r="D1084" s="137"/>
      <c r="E1084" s="137"/>
      <c r="J1084" s="139"/>
    </row>
    <row r="1085" spans="3:10">
      <c r="C1085" s="137"/>
      <c r="D1085" s="137"/>
      <c r="E1085" s="137"/>
      <c r="J1085" s="139"/>
    </row>
    <row r="1086" spans="3:10">
      <c r="C1086" s="137"/>
      <c r="D1086" s="137"/>
      <c r="E1086" s="137"/>
      <c r="J1086" s="139"/>
    </row>
    <row r="1087" spans="3:10">
      <c r="C1087" s="137"/>
      <c r="D1087" s="137"/>
      <c r="E1087" s="137"/>
      <c r="J1087" s="139"/>
    </row>
    <row r="1088" spans="3:10">
      <c r="C1088" s="137"/>
      <c r="D1088" s="137"/>
      <c r="E1088" s="137"/>
      <c r="J1088" s="139"/>
    </row>
    <row r="1089" spans="3:10">
      <c r="C1089" s="137"/>
      <c r="D1089" s="137"/>
      <c r="E1089" s="137"/>
      <c r="J1089" s="139"/>
    </row>
    <row r="1090" spans="3:10">
      <c r="C1090" s="137"/>
      <c r="D1090" s="137"/>
      <c r="E1090" s="137"/>
      <c r="J1090" s="139"/>
    </row>
    <row r="1091" spans="3:10">
      <c r="C1091" s="137"/>
      <c r="D1091" s="137"/>
      <c r="E1091" s="137"/>
      <c r="J1091" s="139"/>
    </row>
    <row r="1092" spans="3:10">
      <c r="C1092" s="137"/>
      <c r="D1092" s="137"/>
      <c r="E1092" s="137"/>
      <c r="J1092" s="139"/>
    </row>
  </sheetData>
  <autoFilter ref="A3:L275"/>
  <mergeCells count="2">
    <mergeCell ref="A2:L2"/>
    <mergeCell ref="A275:L275"/>
  </mergeCells>
  <phoneticPr fontId="32" type="noConversion"/>
  <printOptions horizontalCentered="1"/>
  <pageMargins left="0" right="0" top="0.19685039370078741" bottom="0.78740157480314965" header="0.51181102362204722" footer="0"/>
  <pageSetup paperSize="9" firstPageNumber="0" orientation="portrait" r:id="rId1"/>
  <headerFooter>
    <oddFooter>&amp;C第 &amp;P 页，共 &amp;N 页</oddFooter>
  </headerFooter>
  <rowBreaks count="1" manualBreakCount="1">
    <brk id="119" max="16383" man="1"/>
  </rowBreaks>
  <ignoredErrors>
    <ignoredError sqref="A73:XFD73" numberStoredAsText="1"/>
  </ignoredErrors>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3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TotalTime>15</TotalTime>
  <Application>Microsoft Excel</Application>
  <DocSecurity>0</DocSecurity>
  <ScaleCrop>false</ScaleCrop>
  <HeadingPairs>
    <vt:vector size="4" baseType="variant">
      <vt:variant>
        <vt:lpstr>工作表</vt:lpstr>
      </vt:variant>
      <vt:variant>
        <vt:i4>10</vt:i4>
      </vt:variant>
      <vt:variant>
        <vt:lpstr>命名范围</vt:lpstr>
      </vt:variant>
      <vt:variant>
        <vt:i4>17</vt:i4>
      </vt:variant>
    </vt:vector>
  </HeadingPairs>
  <TitlesOfParts>
    <vt:vector size="27" baseType="lpstr">
      <vt:lpstr>冠名基金收支明细 (截至20220915)</vt:lpstr>
      <vt:lpstr>冠名基金收支明细 (2019) </vt:lpstr>
      <vt:lpstr>冠名基金收支明细 (2020)</vt:lpstr>
      <vt:lpstr>冠名基金收支明细 (2021)</vt:lpstr>
      <vt:lpstr>冠名基金收支明细 (2022)</vt:lpstr>
      <vt:lpstr>Sheet1</vt:lpstr>
      <vt:lpstr>冠名基金收支明细 (2023)</vt:lpstr>
      <vt:lpstr>冠名基金收支明细 (2024)</vt:lpstr>
      <vt:lpstr>Sheet2</vt:lpstr>
      <vt:lpstr>冠名基金收支明细 (2025)</vt:lpstr>
      <vt:lpstr>'冠名基金收支明细 (截至20220915)'!_FilterDatabase</vt:lpstr>
      <vt:lpstr>'冠名基金收支明细 (2019) '!Print_Area</vt:lpstr>
      <vt:lpstr>'冠名基金收支明细 (2020)'!Print_Area</vt:lpstr>
      <vt:lpstr>'冠名基金收支明细 (2021)'!Print_Area</vt:lpstr>
      <vt:lpstr>'冠名基金收支明细 (2022)'!Print_Area</vt:lpstr>
      <vt:lpstr>'冠名基金收支明细 (2023)'!Print_Area</vt:lpstr>
      <vt:lpstr>'冠名基金收支明细 (2024)'!Print_Area</vt:lpstr>
      <vt:lpstr>'冠名基金收支明细 (2025)'!Print_Area</vt:lpstr>
      <vt:lpstr>'冠名基金收支明细 (截至20220915)'!Print_Area</vt:lpstr>
      <vt:lpstr>'冠名基金收支明细 (2019) '!Print_Titles</vt:lpstr>
      <vt:lpstr>'冠名基金收支明细 (2020)'!Print_Titles</vt:lpstr>
      <vt:lpstr>'冠名基金收支明细 (2021)'!Print_Titles</vt:lpstr>
      <vt:lpstr>'冠名基金收支明细 (2022)'!Print_Titles</vt:lpstr>
      <vt:lpstr>'冠名基金收支明细 (2023)'!Print_Titles</vt:lpstr>
      <vt:lpstr>'冠名基金收支明细 (2024)'!Print_Titles</vt:lpstr>
      <vt:lpstr>'冠名基金收支明细 (2025)'!Print_Titles</vt:lpstr>
      <vt:lpstr>'冠名基金收支明细 (截至20220915)'!Print_Titles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jsfp0712</dc:creator>
  <cp:lastModifiedBy>HP</cp:lastModifiedBy>
  <cp:revision>7</cp:revision>
  <cp:lastPrinted>2023-09-26T00:24:49Z</cp:lastPrinted>
  <dcterms:created xsi:type="dcterms:W3CDTF">2021-09-01T07:53:28Z</dcterms:created>
  <dcterms:modified xsi:type="dcterms:W3CDTF">2026-02-09T07:03:16Z</dcterms:modified>
  <dc:language>zh-CN</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